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nman\Documents\GitHub\epa-biogas-rin\data\wwtp\"/>
    </mc:Choice>
  </mc:AlternateContent>
  <bookViews>
    <workbookView xWindow="0" yWindow="105" windowWidth="14370" windowHeight="8505"/>
  </bookViews>
  <sheets>
    <sheet name="WWTP" sheetId="8" r:id="rId1"/>
    <sheet name="Sheet1" sheetId="17" r:id="rId2"/>
    <sheet name="1ng" sheetId="1" r:id="rId3"/>
    <sheet name="2ng" sheetId="2" r:id="rId4"/>
    <sheet name="3ng" sheetId="3" r:id="rId5"/>
    <sheet name="4ng" sheetId="4" r:id="rId6"/>
    <sheet name="5ng" sheetId="5" r:id="rId7"/>
    <sheet name="6ng" sheetId="6" r:id="rId8"/>
    <sheet name="1e" sheetId="10" r:id="rId9"/>
    <sheet name="2e" sheetId="11" r:id="rId10"/>
    <sheet name="3e" sheetId="12" r:id="rId11"/>
    <sheet name="4e" sheetId="13" r:id="rId12"/>
    <sheet name="5e" sheetId="14" r:id="rId13"/>
    <sheet name="6e" sheetId="15" r:id="rId14"/>
    <sheet name="Sheet8" sheetId="16" r:id="rId15"/>
  </sheets>
  <calcPr calcId="152511"/>
</workbook>
</file>

<file path=xl/calcChain.xml><?xml version="1.0" encoding="utf-8"?>
<calcChain xmlns="http://schemas.openxmlformats.org/spreadsheetml/2006/main">
  <c r="F18" i="8" l="1"/>
  <c r="F17" i="8"/>
  <c r="F16" i="8"/>
  <c r="K10" i="16" l="1"/>
  <c r="R23" i="8" l="1"/>
  <c r="R22" i="8"/>
  <c r="R21" i="8"/>
  <c r="R20" i="8"/>
  <c r="R19" i="8"/>
  <c r="R18" i="8"/>
  <c r="R17" i="8"/>
  <c r="R16" i="8"/>
  <c r="Q35" i="8"/>
  <c r="Q36" i="8" s="1"/>
  <c r="C16" i="8" l="1"/>
  <c r="E3" i="8"/>
  <c r="D17" i="8"/>
  <c r="D18" i="8"/>
  <c r="D19" i="8"/>
  <c r="D20" i="8"/>
  <c r="D21" i="8"/>
  <c r="D22" i="8"/>
  <c r="D23" i="8"/>
  <c r="D16" i="8"/>
  <c r="C17" i="8"/>
  <c r="C18" i="8"/>
  <c r="C19" i="8"/>
  <c r="C20" i="8"/>
  <c r="C21" i="8"/>
  <c r="C22" i="8"/>
  <c r="C23" i="8"/>
  <c r="E4" i="8"/>
  <c r="F4" i="8" s="1"/>
  <c r="AK3" i="8"/>
  <c r="BK40" i="8"/>
  <c r="BL40" i="8"/>
  <c r="BM40" i="8"/>
  <c r="BN40" i="8"/>
  <c r="AZ40" i="8"/>
  <c r="BA40" i="8"/>
  <c r="BB40" i="8"/>
  <c r="BC40" i="8"/>
  <c r="BD40" i="8"/>
  <c r="BE40" i="8"/>
  <c r="BF40" i="8"/>
  <c r="BG40" i="8"/>
  <c r="BH40" i="8"/>
  <c r="BI40" i="8"/>
  <c r="B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J40" i="8"/>
  <c r="AI41" i="8"/>
  <c r="G3" i="8"/>
  <c r="V42" i="8"/>
  <c r="W42" i="8"/>
  <c r="X42" i="8"/>
  <c r="Y42" i="8"/>
  <c r="Z42" i="8"/>
  <c r="AA42" i="8"/>
  <c r="AB42" i="8"/>
  <c r="AC42" i="8"/>
  <c r="AD42" i="8"/>
  <c r="AE42" i="8"/>
  <c r="AF42" i="8"/>
  <c r="V43" i="8"/>
  <c r="W43" i="8"/>
  <c r="X43" i="8"/>
  <c r="Y43" i="8"/>
  <c r="Z43" i="8"/>
  <c r="AA43" i="8"/>
  <c r="AB43" i="8"/>
  <c r="AC43" i="8"/>
  <c r="AD43" i="8"/>
  <c r="AE43" i="8"/>
  <c r="AF43" i="8"/>
  <c r="V44" i="8"/>
  <c r="W44" i="8"/>
  <c r="X44" i="8"/>
  <c r="Y44" i="8"/>
  <c r="Z44" i="8"/>
  <c r="AA44" i="8"/>
  <c r="AB44" i="8"/>
  <c r="AC44" i="8"/>
  <c r="AD44" i="8"/>
  <c r="AE44" i="8"/>
  <c r="AF44" i="8"/>
  <c r="V45" i="8"/>
  <c r="W45" i="8"/>
  <c r="X45" i="8"/>
  <c r="Y45" i="8"/>
  <c r="Z45" i="8"/>
  <c r="AA45" i="8"/>
  <c r="AB45" i="8"/>
  <c r="AC45" i="8"/>
  <c r="AD45" i="8"/>
  <c r="AE45" i="8"/>
  <c r="AF45" i="8"/>
  <c r="V46" i="8"/>
  <c r="W46" i="8"/>
  <c r="X46" i="8"/>
  <c r="Y46" i="8"/>
  <c r="Z46" i="8"/>
  <c r="AA46" i="8"/>
  <c r="AB46" i="8"/>
  <c r="AC46" i="8"/>
  <c r="AD46" i="8"/>
  <c r="AE46" i="8"/>
  <c r="AF46" i="8"/>
  <c r="V47" i="8"/>
  <c r="W47" i="8"/>
  <c r="X47" i="8"/>
  <c r="Y47" i="8"/>
  <c r="Z47" i="8"/>
  <c r="AA47" i="8"/>
  <c r="AB47" i="8"/>
  <c r="AC47" i="8"/>
  <c r="AD47" i="8"/>
  <c r="AE47" i="8"/>
  <c r="AF47" i="8"/>
  <c r="V48" i="8"/>
  <c r="W48" i="8"/>
  <c r="X48" i="8"/>
  <c r="Y48" i="8"/>
  <c r="Z48" i="8"/>
  <c r="AA48" i="8"/>
  <c r="AB48" i="8"/>
  <c r="AC48" i="8"/>
  <c r="AD48" i="8"/>
  <c r="AE48" i="8"/>
  <c r="AF48" i="8"/>
  <c r="V49" i="8"/>
  <c r="W49" i="8"/>
  <c r="X49" i="8"/>
  <c r="Y49" i="8"/>
  <c r="Z49" i="8"/>
  <c r="AA49" i="8"/>
  <c r="AB49" i="8"/>
  <c r="AC49" i="8"/>
  <c r="AD49" i="8"/>
  <c r="AE49" i="8"/>
  <c r="AF49" i="8"/>
  <c r="D24" i="8" l="1"/>
  <c r="D25" i="8" s="1"/>
  <c r="C118" i="8"/>
  <c r="S16" i="8"/>
  <c r="Q30" i="8" l="1"/>
  <c r="Q31" i="8" s="1"/>
  <c r="Q32" i="8" s="1"/>
  <c r="N112" i="8"/>
  <c r="N113" i="8" s="1"/>
  <c r="N114" i="8" s="1"/>
  <c r="N115" i="8" s="1"/>
  <c r="N116" i="8" s="1"/>
  <c r="N117" i="8" s="1"/>
  <c r="N118" i="8" s="1"/>
  <c r="N111" i="8"/>
  <c r="V4" i="8"/>
  <c r="V5" i="8"/>
  <c r="V6" i="8"/>
  <c r="V7" i="8"/>
  <c r="V8" i="8"/>
  <c r="V9" i="8"/>
  <c r="V10" i="8"/>
  <c r="V3" i="8"/>
  <c r="U4" i="8"/>
  <c r="U5" i="8"/>
  <c r="U6" i="8"/>
  <c r="U7" i="8"/>
  <c r="U8" i="8"/>
  <c r="U9" i="8"/>
  <c r="U10" i="8"/>
  <c r="U3" i="8"/>
  <c r="T4" i="8"/>
  <c r="T5" i="8"/>
  <c r="T6" i="8"/>
  <c r="T7" i="8"/>
  <c r="T8" i="8"/>
  <c r="T9" i="8"/>
  <c r="T10" i="8"/>
  <c r="T3" i="8"/>
  <c r="V60" i="8"/>
  <c r="V52" i="8"/>
  <c r="A110" i="8"/>
  <c r="A111" i="8"/>
  <c r="A112" i="8"/>
  <c r="A85" i="8"/>
  <c r="A86" i="8"/>
  <c r="A87" i="8"/>
  <c r="A88" i="8"/>
  <c r="A89" i="8"/>
  <c r="A90" i="8"/>
  <c r="A91" i="8"/>
  <c r="A92" i="8"/>
  <c r="A94" i="8"/>
  <c r="D94" i="8" s="1"/>
  <c r="AI51" i="8" s="1"/>
  <c r="A95" i="8"/>
  <c r="A96" i="8"/>
  <c r="A97" i="8"/>
  <c r="A98" i="8"/>
  <c r="A99" i="8"/>
  <c r="A100" i="8"/>
  <c r="A101" i="8"/>
  <c r="A102" i="8"/>
  <c r="A104" i="8"/>
  <c r="D104" i="8" s="1"/>
  <c r="AI61" i="8" s="1"/>
  <c r="A105" i="8"/>
  <c r="A106" i="8"/>
  <c r="A107" i="8"/>
  <c r="A108" i="8"/>
  <c r="A109" i="8"/>
  <c r="A84" i="8"/>
  <c r="V62" i="8"/>
  <c r="W62" i="8"/>
  <c r="X62" i="8"/>
  <c r="Y62" i="8"/>
  <c r="Z62" i="8"/>
  <c r="AA62" i="8"/>
  <c r="AB62" i="8"/>
  <c r="AC62" i="8"/>
  <c r="AD62" i="8"/>
  <c r="AE62" i="8"/>
  <c r="AF62" i="8"/>
  <c r="V63" i="8"/>
  <c r="W63" i="8"/>
  <c r="X63" i="8"/>
  <c r="Y63" i="8"/>
  <c r="Z63" i="8"/>
  <c r="AA63" i="8"/>
  <c r="AB63" i="8"/>
  <c r="AC63" i="8"/>
  <c r="AD63" i="8"/>
  <c r="AE63" i="8"/>
  <c r="AF63" i="8"/>
  <c r="V64" i="8"/>
  <c r="W64" i="8"/>
  <c r="X64" i="8"/>
  <c r="Y64" i="8"/>
  <c r="Z64" i="8"/>
  <c r="AA64" i="8"/>
  <c r="AB64" i="8"/>
  <c r="AC64" i="8"/>
  <c r="AD64" i="8"/>
  <c r="AE64" i="8"/>
  <c r="AF64" i="8"/>
  <c r="V65" i="8"/>
  <c r="W65" i="8"/>
  <c r="X65" i="8"/>
  <c r="Y65" i="8"/>
  <c r="Z65" i="8"/>
  <c r="AA65" i="8"/>
  <c r="AB65" i="8"/>
  <c r="AC65" i="8"/>
  <c r="AD65" i="8"/>
  <c r="AE65" i="8"/>
  <c r="AF65" i="8"/>
  <c r="V66" i="8"/>
  <c r="W66" i="8"/>
  <c r="X66" i="8"/>
  <c r="Y66" i="8"/>
  <c r="Z66" i="8"/>
  <c r="AA66" i="8"/>
  <c r="AB66" i="8"/>
  <c r="AC66" i="8"/>
  <c r="AD66" i="8"/>
  <c r="AE66" i="8"/>
  <c r="AF66" i="8"/>
  <c r="V67" i="8"/>
  <c r="W67" i="8"/>
  <c r="X67" i="8"/>
  <c r="Y67" i="8"/>
  <c r="Z67" i="8"/>
  <c r="AA67" i="8"/>
  <c r="AB67" i="8"/>
  <c r="AC67" i="8"/>
  <c r="AD67" i="8"/>
  <c r="AE67" i="8"/>
  <c r="AF67" i="8"/>
  <c r="V68" i="8"/>
  <c r="W68" i="8"/>
  <c r="X68" i="8"/>
  <c r="Y68" i="8"/>
  <c r="Z68" i="8"/>
  <c r="AA68" i="8"/>
  <c r="AB68" i="8"/>
  <c r="AC68" i="8"/>
  <c r="AD68" i="8"/>
  <c r="AE68" i="8"/>
  <c r="AF68" i="8"/>
  <c r="V69" i="8"/>
  <c r="W69" i="8"/>
  <c r="X69" i="8"/>
  <c r="Y69" i="8"/>
  <c r="Z69" i="8"/>
  <c r="AA69" i="8"/>
  <c r="AB69" i="8"/>
  <c r="AC69" i="8"/>
  <c r="AD69" i="8"/>
  <c r="AE69" i="8"/>
  <c r="AF69" i="8"/>
  <c r="W52" i="8"/>
  <c r="X52" i="8"/>
  <c r="Y52" i="8"/>
  <c r="Z52" i="8"/>
  <c r="AA52" i="8"/>
  <c r="AB52" i="8"/>
  <c r="AC52" i="8"/>
  <c r="AD52" i="8"/>
  <c r="AE52" i="8"/>
  <c r="AF52" i="8"/>
  <c r="G53" i="8"/>
  <c r="O53" i="8"/>
  <c r="V53" i="8"/>
  <c r="W53" i="8"/>
  <c r="X53" i="8"/>
  <c r="Y53" i="8"/>
  <c r="Z53" i="8"/>
  <c r="AA53" i="8"/>
  <c r="AB53" i="8"/>
  <c r="AC53" i="8"/>
  <c r="AD53" i="8"/>
  <c r="AE53" i="8"/>
  <c r="AF53" i="8"/>
  <c r="I54" i="8"/>
  <c r="Q54" i="8"/>
  <c r="V54" i="8"/>
  <c r="W54" i="8"/>
  <c r="X54" i="8"/>
  <c r="Y54" i="8"/>
  <c r="Z54" i="8"/>
  <c r="AA54" i="8"/>
  <c r="AB54" i="8"/>
  <c r="AC54" i="8"/>
  <c r="AD54" i="8"/>
  <c r="AE54" i="8"/>
  <c r="AF54" i="8"/>
  <c r="G55" i="8"/>
  <c r="O55" i="8"/>
  <c r="V55" i="8"/>
  <c r="W55" i="8"/>
  <c r="X55" i="8"/>
  <c r="Y55" i="8"/>
  <c r="Z55" i="8"/>
  <c r="AA55" i="8"/>
  <c r="AB55" i="8"/>
  <c r="AC55" i="8"/>
  <c r="AD55" i="8"/>
  <c r="AE55" i="8"/>
  <c r="AF55" i="8"/>
  <c r="I56" i="8"/>
  <c r="Q56" i="8"/>
  <c r="V56" i="8"/>
  <c r="W56" i="8"/>
  <c r="X56" i="8"/>
  <c r="Y56" i="8"/>
  <c r="Z56" i="8"/>
  <c r="AA56" i="8"/>
  <c r="AB56" i="8"/>
  <c r="AC56" i="8"/>
  <c r="AD56" i="8"/>
  <c r="AE56" i="8"/>
  <c r="AF56" i="8"/>
  <c r="G57" i="8"/>
  <c r="O57" i="8"/>
  <c r="V57" i="8"/>
  <c r="W57" i="8"/>
  <c r="X57" i="8"/>
  <c r="Y57" i="8"/>
  <c r="Z57" i="8"/>
  <c r="AA57" i="8"/>
  <c r="AB57" i="8"/>
  <c r="AC57" i="8"/>
  <c r="AD57" i="8"/>
  <c r="AE57" i="8"/>
  <c r="AF57" i="8"/>
  <c r="I58" i="8"/>
  <c r="Q58" i="8"/>
  <c r="V58" i="8"/>
  <c r="W58" i="8"/>
  <c r="X58" i="8"/>
  <c r="Y58" i="8"/>
  <c r="Z58" i="8"/>
  <c r="AA58" i="8"/>
  <c r="AB58" i="8"/>
  <c r="AC58" i="8"/>
  <c r="AD58" i="8"/>
  <c r="AE58" i="8"/>
  <c r="AF58" i="8"/>
  <c r="G59" i="8"/>
  <c r="K59" i="8"/>
  <c r="O59" i="8"/>
  <c r="V59" i="8"/>
  <c r="W59" i="8"/>
  <c r="X59" i="8"/>
  <c r="Y59" i="8"/>
  <c r="Z59" i="8"/>
  <c r="AA59" i="8"/>
  <c r="AB59" i="8"/>
  <c r="AC59" i="8"/>
  <c r="AD59" i="8"/>
  <c r="AE59" i="8"/>
  <c r="AF59" i="8"/>
  <c r="K3" i="16"/>
  <c r="B69" i="8" s="1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K11" i="16"/>
  <c r="L3" i="16"/>
  <c r="C59" i="8" s="1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S59" i="8" s="1"/>
  <c r="AC3" i="16"/>
  <c r="AD3" i="16"/>
  <c r="K4" i="16"/>
  <c r="L4" i="16"/>
  <c r="M4" i="16"/>
  <c r="N4" i="16"/>
  <c r="E58" i="8" s="1"/>
  <c r="O4" i="16"/>
  <c r="P4" i="16"/>
  <c r="Q4" i="16"/>
  <c r="R4" i="16"/>
  <c r="S4" i="16"/>
  <c r="T4" i="16"/>
  <c r="U4" i="16"/>
  <c r="V4" i="16"/>
  <c r="M58" i="8" s="1"/>
  <c r="W4" i="16"/>
  <c r="X4" i="16"/>
  <c r="Y4" i="16"/>
  <c r="Z4" i="16"/>
  <c r="AA4" i="16"/>
  <c r="AB4" i="16"/>
  <c r="AC4" i="16"/>
  <c r="AD4" i="16"/>
  <c r="U58" i="8" s="1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K6" i="16"/>
  <c r="L6" i="16"/>
  <c r="C57" i="8" s="1"/>
  <c r="M6" i="16"/>
  <c r="N6" i="16"/>
  <c r="E56" i="8" s="1"/>
  <c r="O6" i="16"/>
  <c r="P6" i="16"/>
  <c r="Q6" i="16"/>
  <c r="R6" i="16"/>
  <c r="S6" i="16"/>
  <c r="T6" i="16"/>
  <c r="K57" i="8" s="1"/>
  <c r="U6" i="16"/>
  <c r="V6" i="16"/>
  <c r="M56" i="8" s="1"/>
  <c r="W6" i="16"/>
  <c r="X6" i="16"/>
  <c r="Y6" i="16"/>
  <c r="Z6" i="16"/>
  <c r="AA6" i="16"/>
  <c r="AB6" i="16"/>
  <c r="S57" i="8" s="1"/>
  <c r="AC6" i="16"/>
  <c r="AD6" i="16"/>
  <c r="U56" i="8" s="1"/>
  <c r="K7" i="16"/>
  <c r="L7" i="16"/>
  <c r="C53" i="8" s="1"/>
  <c r="M7" i="16"/>
  <c r="N7" i="16"/>
  <c r="E54" i="8" s="1"/>
  <c r="O7" i="16"/>
  <c r="P7" i="16"/>
  <c r="Q7" i="16"/>
  <c r="R7" i="16"/>
  <c r="S7" i="16"/>
  <c r="T7" i="16"/>
  <c r="K53" i="8" s="1"/>
  <c r="U7" i="16"/>
  <c r="V7" i="16"/>
  <c r="M54" i="8" s="1"/>
  <c r="W7" i="16"/>
  <c r="X7" i="16"/>
  <c r="Y7" i="16"/>
  <c r="Z7" i="16"/>
  <c r="AA7" i="16"/>
  <c r="AB7" i="16"/>
  <c r="S53" i="8" s="1"/>
  <c r="AC7" i="16"/>
  <c r="AD7" i="16"/>
  <c r="U54" i="8" s="1"/>
  <c r="K8" i="16"/>
  <c r="L8" i="16"/>
  <c r="M8" i="16"/>
  <c r="D42" i="8" s="1"/>
  <c r="N8" i="16"/>
  <c r="O8" i="16"/>
  <c r="F42" i="8" s="1"/>
  <c r="P8" i="16"/>
  <c r="Q8" i="16"/>
  <c r="H42" i="8" s="1"/>
  <c r="R8" i="16"/>
  <c r="S8" i="16"/>
  <c r="J42" i="8" s="1"/>
  <c r="T8" i="16"/>
  <c r="U8" i="16"/>
  <c r="L42" i="8" s="1"/>
  <c r="V8" i="16"/>
  <c r="W8" i="16"/>
  <c r="N42" i="8" s="1"/>
  <c r="X8" i="16"/>
  <c r="Y8" i="16"/>
  <c r="P42" i="8" s="1"/>
  <c r="Z8" i="16"/>
  <c r="AA8" i="16"/>
  <c r="R42" i="8" s="1"/>
  <c r="AB8" i="16"/>
  <c r="AC8" i="16"/>
  <c r="T42" i="8" s="1"/>
  <c r="AD8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L2" i="16"/>
  <c r="K2" i="16"/>
  <c r="AB3" i="8"/>
  <c r="AB32" i="8" s="1"/>
  <c r="AC32" i="8" s="1"/>
  <c r="AD32" i="8" s="1"/>
  <c r="AE32" i="8" s="1"/>
  <c r="AF32" i="8" s="1"/>
  <c r="AG32" i="8" s="1"/>
  <c r="AH32" i="8" s="1"/>
  <c r="AI32" i="8" s="1"/>
  <c r="AJ32" i="8" s="1"/>
  <c r="AK32" i="8" s="1"/>
  <c r="AL32" i="8" s="1"/>
  <c r="AM32" i="8" s="1"/>
  <c r="AN32" i="8" s="1"/>
  <c r="AO32" i="8" s="1"/>
  <c r="AP32" i="8" s="1"/>
  <c r="AQ32" i="8" s="1"/>
  <c r="AR32" i="8" s="1"/>
  <c r="AS32" i="8" s="1"/>
  <c r="AT32" i="8" s="1"/>
  <c r="AA3" i="8"/>
  <c r="AB4" i="8"/>
  <c r="AB33" i="8" s="1"/>
  <c r="AC33" i="8" s="1"/>
  <c r="AD33" i="8" s="1"/>
  <c r="AE33" i="8" s="1"/>
  <c r="AF33" i="8" s="1"/>
  <c r="AG33" i="8" s="1"/>
  <c r="AH33" i="8" s="1"/>
  <c r="AI33" i="8" s="1"/>
  <c r="AJ33" i="8" s="1"/>
  <c r="AK33" i="8" s="1"/>
  <c r="AL33" i="8" s="1"/>
  <c r="AM33" i="8" s="1"/>
  <c r="AN33" i="8" s="1"/>
  <c r="AO33" i="8" s="1"/>
  <c r="AP33" i="8" s="1"/>
  <c r="AQ33" i="8" s="1"/>
  <c r="AR33" i="8" s="1"/>
  <c r="AS33" i="8" s="1"/>
  <c r="AT33" i="8" s="1"/>
  <c r="AA4" i="8"/>
  <c r="AB5" i="8"/>
  <c r="AA5" i="8"/>
  <c r="AB6" i="8"/>
  <c r="AB35" i="8" s="1"/>
  <c r="AC35" i="8" s="1"/>
  <c r="AD35" i="8" s="1"/>
  <c r="AE35" i="8" s="1"/>
  <c r="AF35" i="8" s="1"/>
  <c r="AG35" i="8" s="1"/>
  <c r="AH35" i="8" s="1"/>
  <c r="AI35" i="8" s="1"/>
  <c r="AJ35" i="8" s="1"/>
  <c r="AK35" i="8" s="1"/>
  <c r="AL35" i="8" s="1"/>
  <c r="AM35" i="8" s="1"/>
  <c r="AN35" i="8" s="1"/>
  <c r="AO35" i="8" s="1"/>
  <c r="AP35" i="8" s="1"/>
  <c r="AQ35" i="8" s="1"/>
  <c r="AR35" i="8" s="1"/>
  <c r="AS35" i="8" s="1"/>
  <c r="AT35" i="8" s="1"/>
  <c r="AA6" i="8"/>
  <c r="AB7" i="8"/>
  <c r="AB36" i="8" s="1"/>
  <c r="AC36" i="8" s="1"/>
  <c r="AD36" i="8" s="1"/>
  <c r="AE36" i="8" s="1"/>
  <c r="AF36" i="8" s="1"/>
  <c r="AG36" i="8" s="1"/>
  <c r="AH36" i="8" s="1"/>
  <c r="AI36" i="8" s="1"/>
  <c r="AJ36" i="8" s="1"/>
  <c r="AK36" i="8" s="1"/>
  <c r="AL36" i="8" s="1"/>
  <c r="AM36" i="8" s="1"/>
  <c r="AN36" i="8" s="1"/>
  <c r="AO36" i="8" s="1"/>
  <c r="AP36" i="8" s="1"/>
  <c r="AQ36" i="8" s="1"/>
  <c r="AR36" i="8" s="1"/>
  <c r="AS36" i="8" s="1"/>
  <c r="AT36" i="8" s="1"/>
  <c r="AA7" i="8"/>
  <c r="AB8" i="8"/>
  <c r="AB37" i="8" s="1"/>
  <c r="AC37" i="8" s="1"/>
  <c r="AD37" i="8" s="1"/>
  <c r="AE37" i="8" s="1"/>
  <c r="AF37" i="8" s="1"/>
  <c r="AG37" i="8" s="1"/>
  <c r="AH37" i="8" s="1"/>
  <c r="AI37" i="8" s="1"/>
  <c r="AJ37" i="8" s="1"/>
  <c r="AK37" i="8" s="1"/>
  <c r="AL37" i="8" s="1"/>
  <c r="AM37" i="8" s="1"/>
  <c r="AN37" i="8" s="1"/>
  <c r="AO37" i="8" s="1"/>
  <c r="AP37" i="8" s="1"/>
  <c r="AQ37" i="8" s="1"/>
  <c r="AR37" i="8" s="1"/>
  <c r="AS37" i="8" s="1"/>
  <c r="AT37" i="8" s="1"/>
  <c r="AB9" i="8"/>
  <c r="AB38" i="8" s="1"/>
  <c r="AC38" i="8" s="1"/>
  <c r="AD38" i="8" s="1"/>
  <c r="AE38" i="8" s="1"/>
  <c r="AF38" i="8" s="1"/>
  <c r="AG38" i="8" s="1"/>
  <c r="AH38" i="8" s="1"/>
  <c r="AI38" i="8" s="1"/>
  <c r="AJ38" i="8" s="1"/>
  <c r="AK38" i="8" s="1"/>
  <c r="AL38" i="8" s="1"/>
  <c r="AM38" i="8" s="1"/>
  <c r="AN38" i="8" s="1"/>
  <c r="AO38" i="8" s="1"/>
  <c r="AP38" i="8" s="1"/>
  <c r="AQ38" i="8" s="1"/>
  <c r="AR38" i="8" s="1"/>
  <c r="AS38" i="8" s="1"/>
  <c r="AT38" i="8" s="1"/>
  <c r="AB10" i="8"/>
  <c r="AB39" i="8" s="1"/>
  <c r="AC39" i="8" s="1"/>
  <c r="AD39" i="8" s="1"/>
  <c r="AE39" i="8" s="1"/>
  <c r="AF39" i="8" s="1"/>
  <c r="AG39" i="8" s="1"/>
  <c r="AH39" i="8" s="1"/>
  <c r="AI39" i="8" s="1"/>
  <c r="AJ39" i="8" s="1"/>
  <c r="AK39" i="8" s="1"/>
  <c r="AL39" i="8" s="1"/>
  <c r="AM39" i="8" s="1"/>
  <c r="AN39" i="8" s="1"/>
  <c r="AO39" i="8" s="1"/>
  <c r="AP39" i="8" s="1"/>
  <c r="AQ39" i="8" s="1"/>
  <c r="AR39" i="8" s="1"/>
  <c r="AS39" i="8" s="1"/>
  <c r="AT39" i="8" s="1"/>
  <c r="AA10" i="8"/>
  <c r="AA9" i="8"/>
  <c r="AA8" i="8"/>
  <c r="Y10" i="8"/>
  <c r="AB30" i="8" s="1"/>
  <c r="X10" i="8"/>
  <c r="Y9" i="8"/>
  <c r="AB29" i="8" s="1"/>
  <c r="X9" i="8"/>
  <c r="Y8" i="8"/>
  <c r="AB28" i="8" s="1"/>
  <c r="X8" i="8"/>
  <c r="Y7" i="8"/>
  <c r="AB27" i="8" s="1"/>
  <c r="X7" i="8"/>
  <c r="Y6" i="8"/>
  <c r="AB26" i="8" s="1"/>
  <c r="X6" i="8"/>
  <c r="Y5" i="8"/>
  <c r="AB25" i="8" s="1"/>
  <c r="X5" i="8"/>
  <c r="Y4" i="8"/>
  <c r="AB24" i="8" s="1"/>
  <c r="X4" i="8"/>
  <c r="Y3" i="8"/>
  <c r="AB23" i="8" s="1"/>
  <c r="AC23" i="8" s="1"/>
  <c r="AD23" i="8" s="1"/>
  <c r="X3" i="8"/>
  <c r="W3" i="8"/>
  <c r="AB34" i="8"/>
  <c r="AC34" i="8" s="1"/>
  <c r="AD34" i="8" s="1"/>
  <c r="AE34" i="8" s="1"/>
  <c r="AF34" i="8" s="1"/>
  <c r="AG34" i="8" s="1"/>
  <c r="AH34" i="8" s="1"/>
  <c r="AI34" i="8" s="1"/>
  <c r="AJ34" i="8" s="1"/>
  <c r="AK34" i="8" s="1"/>
  <c r="AL34" i="8" s="1"/>
  <c r="AM34" i="8" s="1"/>
  <c r="AN34" i="8" s="1"/>
  <c r="AO34" i="8" s="1"/>
  <c r="AP34" i="8" s="1"/>
  <c r="AQ34" i="8" s="1"/>
  <c r="AR34" i="8" s="1"/>
  <c r="AS34" i="8" s="1"/>
  <c r="AT34" i="8" s="1"/>
  <c r="Z24" i="8"/>
  <c r="Z33" i="8" s="1"/>
  <c r="Z25" i="8"/>
  <c r="Z34" i="8" s="1"/>
  <c r="Z26" i="8"/>
  <c r="Z35" i="8" s="1"/>
  <c r="Z27" i="8"/>
  <c r="Z36" i="8" s="1"/>
  <c r="Z28" i="8"/>
  <c r="Z37" i="8" s="1"/>
  <c r="Z29" i="8"/>
  <c r="Z38" i="8" s="1"/>
  <c r="Z30" i="8"/>
  <c r="Z39" i="8" s="1"/>
  <c r="Z23" i="8"/>
  <c r="Z32" i="8" s="1"/>
  <c r="AH4" i="8"/>
  <c r="AH5" i="8"/>
  <c r="AH6" i="8"/>
  <c r="AH7" i="8"/>
  <c r="AH8" i="8"/>
  <c r="AH3" i="8"/>
  <c r="AG14" i="8"/>
  <c r="AG15" i="8"/>
  <c r="AG16" i="8"/>
  <c r="AG17" i="8"/>
  <c r="AG18" i="8"/>
  <c r="AH13" i="8"/>
  <c r="W4" i="8"/>
  <c r="I11" i="8"/>
  <c r="S55" i="8" l="1"/>
  <c r="C55" i="8"/>
  <c r="Z4" i="8"/>
  <c r="J11" i="16"/>
  <c r="J8" i="16" s="1"/>
  <c r="C12" i="16" s="1"/>
  <c r="K55" i="8"/>
  <c r="Z3" i="8"/>
  <c r="B42" i="8"/>
  <c r="B52" i="8"/>
  <c r="T44" i="8"/>
  <c r="T43" i="8"/>
  <c r="T45" i="8"/>
  <c r="T53" i="8"/>
  <c r="T54" i="8"/>
  <c r="T55" i="8"/>
  <c r="R44" i="8"/>
  <c r="R43" i="8"/>
  <c r="R45" i="8"/>
  <c r="R53" i="8"/>
  <c r="R54" i="8"/>
  <c r="R55" i="8"/>
  <c r="P44" i="8"/>
  <c r="P43" i="8"/>
  <c r="P45" i="8"/>
  <c r="P53" i="8"/>
  <c r="P54" i="8"/>
  <c r="P55" i="8"/>
  <c r="N44" i="8"/>
  <c r="N43" i="8"/>
  <c r="N45" i="8"/>
  <c r="N53" i="8"/>
  <c r="N54" i="8"/>
  <c r="N55" i="8"/>
  <c r="L44" i="8"/>
  <c r="L43" i="8"/>
  <c r="L45" i="8"/>
  <c r="L53" i="8"/>
  <c r="L54" i="8"/>
  <c r="L55" i="8"/>
  <c r="J44" i="8"/>
  <c r="J43" i="8"/>
  <c r="J45" i="8"/>
  <c r="J53" i="8"/>
  <c r="J54" i="8"/>
  <c r="J55" i="8"/>
  <c r="H44" i="8"/>
  <c r="H43" i="8"/>
  <c r="H45" i="8"/>
  <c r="H53" i="8"/>
  <c r="H54" i="8"/>
  <c r="H55" i="8"/>
  <c r="F44" i="8"/>
  <c r="F43" i="8"/>
  <c r="F45" i="8"/>
  <c r="F53" i="8"/>
  <c r="F54" i="8"/>
  <c r="F55" i="8"/>
  <c r="D44" i="8"/>
  <c r="D43" i="8"/>
  <c r="D45" i="8"/>
  <c r="D53" i="8"/>
  <c r="D54" i="8"/>
  <c r="D55" i="8"/>
  <c r="B44" i="8"/>
  <c r="B45" i="8"/>
  <c r="B43" i="8"/>
  <c r="B65" i="8"/>
  <c r="B63" i="8"/>
  <c r="B54" i="8"/>
  <c r="T46" i="8"/>
  <c r="T47" i="8"/>
  <c r="T56" i="8"/>
  <c r="T57" i="8"/>
  <c r="R46" i="8"/>
  <c r="R47" i="8"/>
  <c r="R56" i="8"/>
  <c r="R57" i="8"/>
  <c r="P46" i="8"/>
  <c r="P47" i="8"/>
  <c r="P56" i="8"/>
  <c r="P57" i="8"/>
  <c r="N46" i="8"/>
  <c r="N47" i="8"/>
  <c r="N56" i="8"/>
  <c r="N57" i="8"/>
  <c r="L46" i="8"/>
  <c r="L47" i="8"/>
  <c r="L56" i="8"/>
  <c r="L57" i="8"/>
  <c r="J46" i="8"/>
  <c r="J47" i="8"/>
  <c r="J56" i="8"/>
  <c r="J57" i="8"/>
  <c r="H46" i="8"/>
  <c r="H47" i="8"/>
  <c r="H56" i="8"/>
  <c r="H57" i="8"/>
  <c r="F46" i="8"/>
  <c r="F47" i="8"/>
  <c r="F56" i="8"/>
  <c r="F57" i="8"/>
  <c r="D46" i="8"/>
  <c r="D47" i="8"/>
  <c r="D56" i="8"/>
  <c r="D57" i="8"/>
  <c r="B46" i="8"/>
  <c r="B47" i="8"/>
  <c r="B67" i="8"/>
  <c r="B56" i="8"/>
  <c r="T48" i="8"/>
  <c r="T58" i="8"/>
  <c r="R48" i="8"/>
  <c r="R58" i="8"/>
  <c r="P48" i="8"/>
  <c r="P58" i="8"/>
  <c r="N48" i="8"/>
  <c r="N58" i="8"/>
  <c r="L48" i="8"/>
  <c r="L58" i="8"/>
  <c r="J48" i="8"/>
  <c r="J58" i="8"/>
  <c r="H48" i="8"/>
  <c r="H58" i="8"/>
  <c r="F48" i="8"/>
  <c r="F58" i="8"/>
  <c r="D48" i="8"/>
  <c r="D58" i="8"/>
  <c r="B48" i="8"/>
  <c r="B58" i="8"/>
  <c r="T49" i="8"/>
  <c r="T59" i="8"/>
  <c r="R49" i="8"/>
  <c r="R59" i="8"/>
  <c r="P49" i="8"/>
  <c r="P59" i="8"/>
  <c r="N49" i="8"/>
  <c r="N59" i="8"/>
  <c r="L49" i="8"/>
  <c r="L59" i="8"/>
  <c r="J49" i="8"/>
  <c r="J59" i="8"/>
  <c r="H49" i="8"/>
  <c r="H59" i="8"/>
  <c r="F49" i="8"/>
  <c r="F59" i="8"/>
  <c r="D49" i="8"/>
  <c r="D59" i="8"/>
  <c r="J10" i="16"/>
  <c r="B53" i="8"/>
  <c r="B57" i="8"/>
  <c r="R52" i="8"/>
  <c r="N52" i="8"/>
  <c r="J52" i="8"/>
  <c r="F52" i="8"/>
  <c r="B62" i="8"/>
  <c r="B66" i="8"/>
  <c r="R69" i="8"/>
  <c r="N69" i="8"/>
  <c r="J69" i="8"/>
  <c r="F69" i="8"/>
  <c r="R68" i="8"/>
  <c r="N68" i="8"/>
  <c r="J68" i="8"/>
  <c r="F68" i="8"/>
  <c r="R67" i="8"/>
  <c r="N67" i="8"/>
  <c r="J67" i="8"/>
  <c r="F67" i="8"/>
  <c r="R66" i="8"/>
  <c r="N66" i="8"/>
  <c r="J66" i="8"/>
  <c r="F66" i="8"/>
  <c r="R65" i="8"/>
  <c r="N65" i="8"/>
  <c r="J65" i="8"/>
  <c r="F65" i="8"/>
  <c r="R64" i="8"/>
  <c r="N64" i="8"/>
  <c r="J64" i="8"/>
  <c r="F64" i="8"/>
  <c r="R63" i="8"/>
  <c r="N63" i="8"/>
  <c r="J63" i="8"/>
  <c r="F63" i="8"/>
  <c r="R62" i="8"/>
  <c r="N62" i="8"/>
  <c r="J62" i="8"/>
  <c r="F62" i="8"/>
  <c r="AA23" i="8"/>
  <c r="AA24" i="8"/>
  <c r="AA25" i="8"/>
  <c r="AA26" i="8"/>
  <c r="AA27" i="8"/>
  <c r="AA28" i="8"/>
  <c r="AA29" i="8"/>
  <c r="AA30" i="8"/>
  <c r="AA37" i="8"/>
  <c r="AA35" i="8"/>
  <c r="X35" i="8" s="1"/>
  <c r="U42" i="8"/>
  <c r="U62" i="8"/>
  <c r="U52" i="8"/>
  <c r="S42" i="8"/>
  <c r="S62" i="8"/>
  <c r="S52" i="8"/>
  <c r="Q42" i="8"/>
  <c r="Q62" i="8"/>
  <c r="Q52" i="8"/>
  <c r="O42" i="8"/>
  <c r="O62" i="8"/>
  <c r="O52" i="8"/>
  <c r="M42" i="8"/>
  <c r="M62" i="8"/>
  <c r="M52" i="8"/>
  <c r="K42" i="8"/>
  <c r="K62" i="8"/>
  <c r="K52" i="8"/>
  <c r="I42" i="8"/>
  <c r="I62" i="8"/>
  <c r="I52" i="8"/>
  <c r="G42" i="8"/>
  <c r="G62" i="8"/>
  <c r="G52" i="8"/>
  <c r="E42" i="8"/>
  <c r="E62" i="8"/>
  <c r="E52" i="8"/>
  <c r="C42" i="8"/>
  <c r="C62" i="8"/>
  <c r="C52" i="8"/>
  <c r="U43" i="8"/>
  <c r="U45" i="8"/>
  <c r="U44" i="8"/>
  <c r="U63" i="8"/>
  <c r="U64" i="8"/>
  <c r="U65" i="8"/>
  <c r="S43" i="8"/>
  <c r="S45" i="8"/>
  <c r="S44" i="8"/>
  <c r="S63" i="8"/>
  <c r="S64" i="8"/>
  <c r="S65" i="8"/>
  <c r="Q43" i="8"/>
  <c r="Q45" i="8"/>
  <c r="Q44" i="8"/>
  <c r="Q63" i="8"/>
  <c r="Q64" i="8"/>
  <c r="Q65" i="8"/>
  <c r="O43" i="8"/>
  <c r="O45" i="8"/>
  <c r="O44" i="8"/>
  <c r="O63" i="8"/>
  <c r="O64" i="8"/>
  <c r="O65" i="8"/>
  <c r="M43" i="8"/>
  <c r="M45" i="8"/>
  <c r="M44" i="8"/>
  <c r="M63" i="8"/>
  <c r="M64" i="8"/>
  <c r="M65" i="8"/>
  <c r="K43" i="8"/>
  <c r="K45" i="8"/>
  <c r="K44" i="8"/>
  <c r="K63" i="8"/>
  <c r="K64" i="8"/>
  <c r="K65" i="8"/>
  <c r="I43" i="8"/>
  <c r="I45" i="8"/>
  <c r="I44" i="8"/>
  <c r="I63" i="8"/>
  <c r="I64" i="8"/>
  <c r="I65" i="8"/>
  <c r="G43" i="8"/>
  <c r="G45" i="8"/>
  <c r="G44" i="8"/>
  <c r="G63" i="8"/>
  <c r="G64" i="8"/>
  <c r="G65" i="8"/>
  <c r="E43" i="8"/>
  <c r="E45" i="8"/>
  <c r="E44" i="8"/>
  <c r="E63" i="8"/>
  <c r="E64" i="8"/>
  <c r="E65" i="8"/>
  <c r="C43" i="8"/>
  <c r="C45" i="8"/>
  <c r="C44" i="8"/>
  <c r="C63" i="8"/>
  <c r="C64" i="8"/>
  <c r="C65" i="8"/>
  <c r="U46" i="8"/>
  <c r="U47" i="8"/>
  <c r="U66" i="8"/>
  <c r="U67" i="8"/>
  <c r="S46" i="8"/>
  <c r="S47" i="8"/>
  <c r="S66" i="8"/>
  <c r="S67" i="8"/>
  <c r="Q46" i="8"/>
  <c r="Q47" i="8"/>
  <c r="Q66" i="8"/>
  <c r="Q67" i="8"/>
  <c r="O47" i="8"/>
  <c r="O46" i="8"/>
  <c r="O66" i="8"/>
  <c r="O67" i="8"/>
  <c r="M47" i="8"/>
  <c r="M46" i="8"/>
  <c r="M66" i="8"/>
  <c r="M67" i="8"/>
  <c r="K47" i="8"/>
  <c r="K46" i="8"/>
  <c r="K66" i="8"/>
  <c r="K67" i="8"/>
  <c r="I47" i="8"/>
  <c r="I46" i="8"/>
  <c r="I66" i="8"/>
  <c r="I67" i="8"/>
  <c r="G47" i="8"/>
  <c r="G46" i="8"/>
  <c r="G66" i="8"/>
  <c r="G67" i="8"/>
  <c r="E47" i="8"/>
  <c r="E46" i="8"/>
  <c r="E66" i="8"/>
  <c r="E67" i="8"/>
  <c r="C47" i="8"/>
  <c r="C46" i="8"/>
  <c r="C66" i="8"/>
  <c r="C67" i="8"/>
  <c r="U48" i="8"/>
  <c r="U68" i="8"/>
  <c r="S48" i="8"/>
  <c r="S68" i="8"/>
  <c r="Q48" i="8"/>
  <c r="Q68" i="8"/>
  <c r="O48" i="8"/>
  <c r="O68" i="8"/>
  <c r="M48" i="8"/>
  <c r="M68" i="8"/>
  <c r="K48" i="8"/>
  <c r="K68" i="8"/>
  <c r="I48" i="8"/>
  <c r="I68" i="8"/>
  <c r="G48" i="8"/>
  <c r="G68" i="8"/>
  <c r="E48" i="8"/>
  <c r="E68" i="8"/>
  <c r="C48" i="8"/>
  <c r="C68" i="8"/>
  <c r="U49" i="8"/>
  <c r="U69" i="8"/>
  <c r="S49" i="8"/>
  <c r="S69" i="8"/>
  <c r="Q49" i="8"/>
  <c r="Q69" i="8"/>
  <c r="O49" i="8"/>
  <c r="O69" i="8"/>
  <c r="M49" i="8"/>
  <c r="M69" i="8"/>
  <c r="K49" i="8"/>
  <c r="K69" i="8"/>
  <c r="I49" i="8"/>
  <c r="I69" i="8"/>
  <c r="G49" i="8"/>
  <c r="G69" i="8"/>
  <c r="E49" i="8"/>
  <c r="E69" i="8"/>
  <c r="C49" i="8"/>
  <c r="C69" i="8"/>
  <c r="B49" i="8"/>
  <c r="B55" i="8"/>
  <c r="B59" i="8"/>
  <c r="U59" i="8"/>
  <c r="Q59" i="8"/>
  <c r="M59" i="8"/>
  <c r="I59" i="8"/>
  <c r="E59" i="8"/>
  <c r="S58" i="8"/>
  <c r="O58" i="8"/>
  <c r="K58" i="8"/>
  <c r="G58" i="8"/>
  <c r="C58" i="8"/>
  <c r="U57" i="8"/>
  <c r="Q57" i="8"/>
  <c r="M57" i="8"/>
  <c r="I57" i="8"/>
  <c r="E57" i="8"/>
  <c r="S56" i="8"/>
  <c r="O56" i="8"/>
  <c r="K56" i="8"/>
  <c r="G56" i="8"/>
  <c r="C56" i="8"/>
  <c r="U55" i="8"/>
  <c r="Q55" i="8"/>
  <c r="M55" i="8"/>
  <c r="I55" i="8"/>
  <c r="E55" i="8"/>
  <c r="S54" i="8"/>
  <c r="O54" i="8"/>
  <c r="K54" i="8"/>
  <c r="G54" i="8"/>
  <c r="C54" i="8"/>
  <c r="U53" i="8"/>
  <c r="Q53" i="8"/>
  <c r="M53" i="8"/>
  <c r="I53" i="8"/>
  <c r="E53" i="8"/>
  <c r="T52" i="8"/>
  <c r="P52" i="8"/>
  <c r="L52" i="8"/>
  <c r="H52" i="8"/>
  <c r="D52" i="8"/>
  <c r="B64" i="8"/>
  <c r="B68" i="8"/>
  <c r="T69" i="8"/>
  <c r="P69" i="8"/>
  <c r="L69" i="8"/>
  <c r="H69" i="8"/>
  <c r="D69" i="8"/>
  <c r="T68" i="8"/>
  <c r="P68" i="8"/>
  <c r="L68" i="8"/>
  <c r="H68" i="8"/>
  <c r="D68" i="8"/>
  <c r="T67" i="8"/>
  <c r="P67" i="8"/>
  <c r="L67" i="8"/>
  <c r="H67" i="8"/>
  <c r="D67" i="8"/>
  <c r="T66" i="8"/>
  <c r="P66" i="8"/>
  <c r="L66" i="8"/>
  <c r="H66" i="8"/>
  <c r="D66" i="8"/>
  <c r="T65" i="8"/>
  <c r="P65" i="8"/>
  <c r="L65" i="8"/>
  <c r="H65" i="8"/>
  <c r="D65" i="8"/>
  <c r="T64" i="8"/>
  <c r="P64" i="8"/>
  <c r="L64" i="8"/>
  <c r="H64" i="8"/>
  <c r="D64" i="8"/>
  <c r="T63" i="8"/>
  <c r="P63" i="8"/>
  <c r="L63" i="8"/>
  <c r="H63" i="8"/>
  <c r="D63" i="8"/>
  <c r="T62" i="8"/>
  <c r="P62" i="8"/>
  <c r="L62" i="8"/>
  <c r="H62" i="8"/>
  <c r="D62" i="8"/>
  <c r="AE23" i="8"/>
  <c r="AF23" i="8" s="1"/>
  <c r="AG23" i="8" s="1"/>
  <c r="AH23" i="8" s="1"/>
  <c r="AI23" i="8" s="1"/>
  <c r="AJ23" i="8" s="1"/>
  <c r="AK23" i="8" s="1"/>
  <c r="AL23" i="8" s="1"/>
  <c r="AM23" i="8" s="1"/>
  <c r="AN23" i="8" s="1"/>
  <c r="AO23" i="8" s="1"/>
  <c r="AP23" i="8" s="1"/>
  <c r="AQ23" i="8" s="1"/>
  <c r="AR23" i="8" s="1"/>
  <c r="AS23" i="8" s="1"/>
  <c r="AT23" i="8" s="1"/>
  <c r="X23" i="8"/>
  <c r="AA32" i="8"/>
  <c r="X32" i="8" s="1"/>
  <c r="AA33" i="8"/>
  <c r="X33" i="8" s="1"/>
  <c r="AA34" i="8"/>
  <c r="X34" i="8" s="1"/>
  <c r="AA36" i="8"/>
  <c r="X36" i="8" s="1"/>
  <c r="AA38" i="8"/>
  <c r="X38" i="8" s="1"/>
  <c r="AA39" i="8"/>
  <c r="X39" i="8" s="1"/>
  <c r="X37" i="8"/>
  <c r="L3" i="8"/>
  <c r="M3" i="8" s="1"/>
  <c r="S3" i="8"/>
  <c r="AC29" i="8"/>
  <c r="AD29" i="8" s="1"/>
  <c r="AE29" i="8" s="1"/>
  <c r="AF29" i="8" s="1"/>
  <c r="AG29" i="8" s="1"/>
  <c r="AH29" i="8" s="1"/>
  <c r="AI29" i="8" s="1"/>
  <c r="AJ29" i="8" s="1"/>
  <c r="AK29" i="8" s="1"/>
  <c r="AL29" i="8" s="1"/>
  <c r="AM29" i="8" s="1"/>
  <c r="AN29" i="8" s="1"/>
  <c r="AO29" i="8" s="1"/>
  <c r="AP29" i="8" s="1"/>
  <c r="AQ29" i="8" s="1"/>
  <c r="AR29" i="8" s="1"/>
  <c r="AS29" i="8" s="1"/>
  <c r="AT29" i="8" s="1"/>
  <c r="AC27" i="8"/>
  <c r="AD27" i="8" s="1"/>
  <c r="AE27" i="8" s="1"/>
  <c r="AF27" i="8" s="1"/>
  <c r="AG27" i="8" s="1"/>
  <c r="AH27" i="8" s="1"/>
  <c r="AI27" i="8" s="1"/>
  <c r="AJ27" i="8" s="1"/>
  <c r="AK27" i="8" s="1"/>
  <c r="AL27" i="8" s="1"/>
  <c r="AM27" i="8" s="1"/>
  <c r="AN27" i="8" s="1"/>
  <c r="AO27" i="8" s="1"/>
  <c r="AP27" i="8" s="1"/>
  <c r="AQ27" i="8" s="1"/>
  <c r="AR27" i="8" s="1"/>
  <c r="AS27" i="8" s="1"/>
  <c r="AT27" i="8" s="1"/>
  <c r="AC25" i="8"/>
  <c r="AD25" i="8" s="1"/>
  <c r="AE25" i="8" s="1"/>
  <c r="AF25" i="8" s="1"/>
  <c r="AG25" i="8" s="1"/>
  <c r="AH25" i="8" s="1"/>
  <c r="AI25" i="8" s="1"/>
  <c r="AJ25" i="8" s="1"/>
  <c r="AK25" i="8" s="1"/>
  <c r="AL25" i="8" s="1"/>
  <c r="AM25" i="8" s="1"/>
  <c r="AN25" i="8" s="1"/>
  <c r="AO25" i="8" s="1"/>
  <c r="AP25" i="8" s="1"/>
  <c r="AQ25" i="8" s="1"/>
  <c r="AR25" i="8" s="1"/>
  <c r="AS25" i="8" s="1"/>
  <c r="AT25" i="8" s="1"/>
  <c r="AC30" i="8"/>
  <c r="AD30" i="8" s="1"/>
  <c r="AE30" i="8" s="1"/>
  <c r="AF30" i="8" s="1"/>
  <c r="AG30" i="8" s="1"/>
  <c r="AH30" i="8" s="1"/>
  <c r="AI30" i="8" s="1"/>
  <c r="AJ30" i="8" s="1"/>
  <c r="AK30" i="8" s="1"/>
  <c r="AL30" i="8" s="1"/>
  <c r="AM30" i="8" s="1"/>
  <c r="AN30" i="8" s="1"/>
  <c r="AO30" i="8" s="1"/>
  <c r="AP30" i="8" s="1"/>
  <c r="AQ30" i="8" s="1"/>
  <c r="AR30" i="8" s="1"/>
  <c r="AS30" i="8" s="1"/>
  <c r="AT30" i="8" s="1"/>
  <c r="AC28" i="8"/>
  <c r="AD28" i="8" s="1"/>
  <c r="AE28" i="8" s="1"/>
  <c r="AF28" i="8" s="1"/>
  <c r="AG28" i="8" s="1"/>
  <c r="AH28" i="8" s="1"/>
  <c r="AI28" i="8" s="1"/>
  <c r="AJ28" i="8" s="1"/>
  <c r="AK28" i="8" s="1"/>
  <c r="AL28" i="8" s="1"/>
  <c r="AM28" i="8" s="1"/>
  <c r="AN28" i="8" s="1"/>
  <c r="AO28" i="8" s="1"/>
  <c r="AP28" i="8" s="1"/>
  <c r="AQ28" i="8" s="1"/>
  <c r="AR28" i="8" s="1"/>
  <c r="AS28" i="8" s="1"/>
  <c r="AT28" i="8" s="1"/>
  <c r="AC26" i="8"/>
  <c r="AD26" i="8" s="1"/>
  <c r="AE26" i="8" s="1"/>
  <c r="AF26" i="8" s="1"/>
  <c r="AG26" i="8" s="1"/>
  <c r="AH26" i="8" s="1"/>
  <c r="AI26" i="8" s="1"/>
  <c r="AJ26" i="8" s="1"/>
  <c r="AK26" i="8" s="1"/>
  <c r="AL26" i="8" s="1"/>
  <c r="AM26" i="8" s="1"/>
  <c r="AN26" i="8" s="1"/>
  <c r="AO26" i="8" s="1"/>
  <c r="AP26" i="8" s="1"/>
  <c r="AQ26" i="8" s="1"/>
  <c r="AR26" i="8" s="1"/>
  <c r="AS26" i="8" s="1"/>
  <c r="AT26" i="8" s="1"/>
  <c r="AC24" i="8"/>
  <c r="AD24" i="8" s="1"/>
  <c r="AE24" i="8" s="1"/>
  <c r="AF24" i="8" s="1"/>
  <c r="AG24" i="8" s="1"/>
  <c r="AH24" i="8" s="1"/>
  <c r="AI24" i="8" s="1"/>
  <c r="AJ24" i="8" s="1"/>
  <c r="AK24" i="8" s="1"/>
  <c r="AL24" i="8" s="1"/>
  <c r="AM24" i="8" s="1"/>
  <c r="AN24" i="8" s="1"/>
  <c r="AO24" i="8" s="1"/>
  <c r="AP24" i="8" s="1"/>
  <c r="AQ24" i="8" s="1"/>
  <c r="AR24" i="8" s="1"/>
  <c r="AS24" i="8" s="1"/>
  <c r="AT24" i="8" s="1"/>
  <c r="H4" i="8"/>
  <c r="H5" i="8"/>
  <c r="H6" i="8"/>
  <c r="H7" i="8"/>
  <c r="H8" i="8"/>
  <c r="H9" i="8"/>
  <c r="H10" i="8"/>
  <c r="H3" i="8"/>
  <c r="G4" i="8"/>
  <c r="G5" i="8"/>
  <c r="G6" i="8"/>
  <c r="G7" i="8"/>
  <c r="G8" i="8"/>
  <c r="G9" i="8"/>
  <c r="G10" i="8"/>
  <c r="N4" i="8"/>
  <c r="Q16" i="8" s="1"/>
  <c r="E5" i="8"/>
  <c r="W5" i="8" s="1"/>
  <c r="Z5" i="8" s="1"/>
  <c r="E6" i="8"/>
  <c r="W6" i="8" s="1"/>
  <c r="Z6" i="8" s="1"/>
  <c r="E7" i="8"/>
  <c r="W7" i="8" s="1"/>
  <c r="Z7" i="8" s="1"/>
  <c r="E8" i="8"/>
  <c r="W8" i="8" s="1"/>
  <c r="Z8" i="8" s="1"/>
  <c r="E9" i="8"/>
  <c r="W9" i="8" s="1"/>
  <c r="Z9" i="8" s="1"/>
  <c r="E10" i="8"/>
  <c r="D3" i="8"/>
  <c r="D4" i="8"/>
  <c r="D5" i="8"/>
  <c r="D6" i="8"/>
  <c r="D7" i="8"/>
  <c r="D8" i="8"/>
  <c r="D9" i="8"/>
  <c r="D10" i="8"/>
  <c r="C11" i="8"/>
  <c r="B11" i="8"/>
  <c r="C24" i="8" s="1"/>
  <c r="C25" i="8" s="1"/>
  <c r="C26" i="8" s="1"/>
  <c r="B105" i="8" l="1"/>
  <c r="B138" i="8" s="1"/>
  <c r="B85" i="8"/>
  <c r="B118" i="8" s="1"/>
  <c r="B95" i="8"/>
  <c r="B128" i="8" s="1"/>
  <c r="S4" i="8"/>
  <c r="C119" i="8"/>
  <c r="S17" i="8"/>
  <c r="B111" i="8"/>
  <c r="B144" i="8" s="1"/>
  <c r="B109" i="8"/>
  <c r="B142" i="8" s="1"/>
  <c r="B107" i="8"/>
  <c r="B140" i="8" s="1"/>
  <c r="B102" i="8"/>
  <c r="B135" i="8" s="1"/>
  <c r="B100" i="8"/>
  <c r="B133" i="8" s="1"/>
  <c r="B98" i="8"/>
  <c r="B131" i="8" s="1"/>
  <c r="B96" i="8"/>
  <c r="B129" i="8" s="1"/>
  <c r="B91" i="8"/>
  <c r="B124" i="8" s="1"/>
  <c r="B89" i="8"/>
  <c r="B122" i="8" s="1"/>
  <c r="B87" i="8"/>
  <c r="B120" i="8" s="1"/>
  <c r="B112" i="8"/>
  <c r="B145" i="8" s="1"/>
  <c r="B108" i="8"/>
  <c r="B141" i="8" s="1"/>
  <c r="B101" i="8"/>
  <c r="B134" i="8" s="1"/>
  <c r="B97" i="8"/>
  <c r="B130" i="8" s="1"/>
  <c r="B90" i="8"/>
  <c r="B123" i="8" s="1"/>
  <c r="B86" i="8"/>
  <c r="B119" i="8" s="1"/>
  <c r="B110" i="8"/>
  <c r="B143" i="8" s="1"/>
  <c r="B106" i="8"/>
  <c r="B139" i="8" s="1"/>
  <c r="B99" i="8"/>
  <c r="B132" i="8" s="1"/>
  <c r="B92" i="8"/>
  <c r="B125" i="8" s="1"/>
  <c r="B88" i="8"/>
  <c r="B121" i="8" s="1"/>
  <c r="J5" i="16"/>
  <c r="J7" i="16"/>
  <c r="J2" i="16"/>
  <c r="J6" i="16"/>
  <c r="J4" i="16"/>
  <c r="C18" i="16" s="1"/>
  <c r="J3" i="16"/>
  <c r="C19" i="16" s="1"/>
  <c r="C120" i="8"/>
  <c r="C121" i="8" s="1"/>
  <c r="C122" i="8" s="1"/>
  <c r="C123" i="8" s="1"/>
  <c r="C124" i="8" s="1"/>
  <c r="C125" i="8" s="1"/>
  <c r="S18" i="8"/>
  <c r="S19" i="8" s="1"/>
  <c r="S20" i="8" s="1"/>
  <c r="S21" i="8" s="1"/>
  <c r="S22" i="8" s="1"/>
  <c r="S23" i="8" s="1"/>
  <c r="D73" i="8"/>
  <c r="F73" i="8"/>
  <c r="H73" i="8"/>
  <c r="J73" i="8"/>
  <c r="L73" i="8"/>
  <c r="N73" i="8"/>
  <c r="P73" i="8"/>
  <c r="R73" i="8"/>
  <c r="T73" i="8"/>
  <c r="V73" i="8"/>
  <c r="X73" i="8"/>
  <c r="Z73" i="8"/>
  <c r="AB73" i="8"/>
  <c r="AD73" i="8"/>
  <c r="AF73" i="8"/>
  <c r="C73" i="8"/>
  <c r="E73" i="8"/>
  <c r="G73" i="8"/>
  <c r="I73" i="8"/>
  <c r="K73" i="8"/>
  <c r="M73" i="8"/>
  <c r="O73" i="8"/>
  <c r="Q73" i="8"/>
  <c r="S73" i="8"/>
  <c r="U73" i="8"/>
  <c r="W73" i="8"/>
  <c r="Y73" i="8"/>
  <c r="AA73" i="8"/>
  <c r="AC73" i="8"/>
  <c r="AE73" i="8"/>
  <c r="B73" i="8"/>
  <c r="W10" i="8"/>
  <c r="Z10" i="8" s="1"/>
  <c r="X30" i="8"/>
  <c r="L7" i="8"/>
  <c r="M7" i="8" s="1"/>
  <c r="L10" i="8"/>
  <c r="M10" i="8" s="1"/>
  <c r="L8" i="8"/>
  <c r="M8" i="8" s="1"/>
  <c r="X26" i="8"/>
  <c r="X27" i="8"/>
  <c r="L9" i="8"/>
  <c r="M9" i="8" s="1"/>
  <c r="X24" i="8"/>
  <c r="X28" i="8"/>
  <c r="X25" i="8"/>
  <c r="X29" i="8"/>
  <c r="F10" i="8"/>
  <c r="N10" i="8" s="1"/>
  <c r="F8" i="8"/>
  <c r="N8" i="8" s="1"/>
  <c r="F6" i="8"/>
  <c r="N6" i="8" s="1"/>
  <c r="F3" i="8"/>
  <c r="F9" i="8"/>
  <c r="N9" i="8" s="1"/>
  <c r="F7" i="8"/>
  <c r="N7" i="8" s="1"/>
  <c r="F5" i="8"/>
  <c r="N5" i="8" s="1"/>
  <c r="H11" i="8"/>
  <c r="H12" i="8" s="1"/>
  <c r="D11" i="8"/>
  <c r="L6" i="8"/>
  <c r="M6" i="8" s="1"/>
  <c r="L4" i="8"/>
  <c r="M4" i="8" s="1"/>
  <c r="S5" i="8"/>
  <c r="S6" i="8" s="1"/>
  <c r="S7" i="8" s="1"/>
  <c r="S8" i="8" s="1"/>
  <c r="S9" i="8" s="1"/>
  <c r="S10" i="8" s="1"/>
  <c r="L5" i="8"/>
  <c r="M5" i="8" s="1"/>
  <c r="G11" i="8"/>
  <c r="G12" i="8" s="1"/>
  <c r="E11" i="8"/>
  <c r="N3" i="8" l="1"/>
  <c r="Q17" i="8" s="1"/>
  <c r="Q18" i="8" s="1"/>
  <c r="Q19" i="8" s="1"/>
  <c r="Q20" i="8" s="1"/>
  <c r="Q21" i="8" s="1"/>
  <c r="Q22" i="8" s="1"/>
  <c r="Q23" i="8" s="1"/>
  <c r="C17" i="16"/>
  <c r="C16" i="16"/>
  <c r="C14" i="16"/>
  <c r="C13" i="16"/>
  <c r="C15" i="16"/>
  <c r="BM63" i="8"/>
  <c r="BM53" i="8"/>
  <c r="BM43" i="8"/>
  <c r="BI63" i="8"/>
  <c r="BI53" i="8"/>
  <c r="BI43" i="8"/>
  <c r="BE63" i="8"/>
  <c r="BE53" i="8"/>
  <c r="BE43" i="8"/>
  <c r="BA63" i="8"/>
  <c r="BA53" i="8"/>
  <c r="BA43" i="8"/>
  <c r="AW63" i="8"/>
  <c r="AW53" i="8"/>
  <c r="AW43" i="8"/>
  <c r="AS63" i="8"/>
  <c r="AS53" i="8"/>
  <c r="AS43" i="8"/>
  <c r="AO63" i="8"/>
  <c r="AO53" i="8"/>
  <c r="AO43" i="8"/>
  <c r="AK63" i="8"/>
  <c r="AK53" i="8"/>
  <c r="AK43" i="8"/>
  <c r="BL63" i="8"/>
  <c r="BL53" i="8"/>
  <c r="BL43" i="8"/>
  <c r="BH63" i="8"/>
  <c r="BH53" i="8"/>
  <c r="BH43" i="8"/>
  <c r="BD63" i="8"/>
  <c r="BD53" i="8"/>
  <c r="BD43" i="8"/>
  <c r="AZ63" i="8"/>
  <c r="AZ53" i="8"/>
  <c r="AZ43" i="8"/>
  <c r="AV63" i="8"/>
  <c r="AV53" i="8"/>
  <c r="AV43" i="8"/>
  <c r="AR63" i="8"/>
  <c r="AR53" i="8"/>
  <c r="AR43" i="8"/>
  <c r="AN63" i="8"/>
  <c r="AN53" i="8"/>
  <c r="AN43" i="8"/>
  <c r="E12" i="8"/>
  <c r="E13" i="8" s="1"/>
  <c r="AJ63" i="8"/>
  <c r="AJ43" i="8"/>
  <c r="AJ53" i="8"/>
  <c r="BK63" i="8"/>
  <c r="BK53" i="8"/>
  <c r="BK43" i="8"/>
  <c r="BG63" i="8"/>
  <c r="BG53" i="8"/>
  <c r="BG43" i="8"/>
  <c r="BC63" i="8"/>
  <c r="BC53" i="8"/>
  <c r="BC43" i="8"/>
  <c r="AY63" i="8"/>
  <c r="AY53" i="8"/>
  <c r="AY43" i="8"/>
  <c r="AU63" i="8"/>
  <c r="AU53" i="8"/>
  <c r="AU43" i="8"/>
  <c r="AQ63" i="8"/>
  <c r="AQ53" i="8"/>
  <c r="AQ43" i="8"/>
  <c r="AM63" i="8"/>
  <c r="AM53" i="8"/>
  <c r="AM43" i="8"/>
  <c r="BN63" i="8"/>
  <c r="BN53" i="8"/>
  <c r="BN43" i="8"/>
  <c r="BJ63" i="8"/>
  <c r="BJ53" i="8"/>
  <c r="BJ43" i="8"/>
  <c r="BF63" i="8"/>
  <c r="BF53" i="8"/>
  <c r="BF43" i="8"/>
  <c r="BB63" i="8"/>
  <c r="BB53" i="8"/>
  <c r="BB43" i="8"/>
  <c r="AX63" i="8"/>
  <c r="AX53" i="8"/>
  <c r="AX43" i="8"/>
  <c r="AT63" i="8"/>
  <c r="AT53" i="8"/>
  <c r="AT43" i="8"/>
  <c r="AP63" i="8"/>
  <c r="AP53" i="8"/>
  <c r="AP43" i="8"/>
  <c r="AL63" i="8"/>
  <c r="AL53" i="8"/>
  <c r="AL43" i="8"/>
  <c r="F11" i="8"/>
  <c r="O4" i="8"/>
  <c r="P4" i="8" s="1"/>
  <c r="D74" i="8"/>
  <c r="F74" i="8"/>
  <c r="H74" i="8"/>
  <c r="J74" i="8"/>
  <c r="L74" i="8"/>
  <c r="N74" i="8"/>
  <c r="P74" i="8"/>
  <c r="R74" i="8"/>
  <c r="T74" i="8"/>
  <c r="V74" i="8"/>
  <c r="X74" i="8"/>
  <c r="Z74" i="8"/>
  <c r="AB74" i="8"/>
  <c r="AD74" i="8"/>
  <c r="AF74" i="8"/>
  <c r="B74" i="8"/>
  <c r="C74" i="8"/>
  <c r="E74" i="8"/>
  <c r="G74" i="8"/>
  <c r="I74" i="8"/>
  <c r="K74" i="8"/>
  <c r="M74" i="8"/>
  <c r="O74" i="8"/>
  <c r="Q74" i="8"/>
  <c r="S74" i="8"/>
  <c r="U74" i="8"/>
  <c r="W74" i="8"/>
  <c r="Y74" i="8"/>
  <c r="AA74" i="8"/>
  <c r="AC74" i="8"/>
  <c r="AE74" i="8"/>
  <c r="D78" i="8"/>
  <c r="F78" i="8"/>
  <c r="H78" i="8"/>
  <c r="J78" i="8"/>
  <c r="L78" i="8"/>
  <c r="N78" i="8"/>
  <c r="P78" i="8"/>
  <c r="R78" i="8"/>
  <c r="T78" i="8"/>
  <c r="V78" i="8"/>
  <c r="X78" i="8"/>
  <c r="Z78" i="8"/>
  <c r="AB78" i="8"/>
  <c r="AD78" i="8"/>
  <c r="AF78" i="8"/>
  <c r="B78" i="8"/>
  <c r="C78" i="8"/>
  <c r="E78" i="8"/>
  <c r="G78" i="8"/>
  <c r="I78" i="8"/>
  <c r="K78" i="8"/>
  <c r="M78" i="8"/>
  <c r="O78" i="8"/>
  <c r="Q78" i="8"/>
  <c r="S78" i="8"/>
  <c r="U78" i="8"/>
  <c r="W78" i="8"/>
  <c r="Y78" i="8"/>
  <c r="AA78" i="8"/>
  <c r="AC78" i="8"/>
  <c r="AE78" i="8"/>
  <c r="D75" i="8"/>
  <c r="F75" i="8"/>
  <c r="H75" i="8"/>
  <c r="J75" i="8"/>
  <c r="L75" i="8"/>
  <c r="N75" i="8"/>
  <c r="P75" i="8"/>
  <c r="R75" i="8"/>
  <c r="T75" i="8"/>
  <c r="V75" i="8"/>
  <c r="X75" i="8"/>
  <c r="Z75" i="8"/>
  <c r="AB75" i="8"/>
  <c r="AD75" i="8"/>
  <c r="AF75" i="8"/>
  <c r="C75" i="8"/>
  <c r="E75" i="8"/>
  <c r="G75" i="8"/>
  <c r="I75" i="8"/>
  <c r="K75" i="8"/>
  <c r="M75" i="8"/>
  <c r="O75" i="8"/>
  <c r="Q75" i="8"/>
  <c r="S75" i="8"/>
  <c r="U75" i="8"/>
  <c r="W75" i="8"/>
  <c r="Y75" i="8"/>
  <c r="AA75" i="8"/>
  <c r="AC75" i="8"/>
  <c r="AE75" i="8"/>
  <c r="B75" i="8"/>
  <c r="D79" i="8"/>
  <c r="F79" i="8"/>
  <c r="H79" i="8"/>
  <c r="J79" i="8"/>
  <c r="L79" i="8"/>
  <c r="N79" i="8"/>
  <c r="P79" i="8"/>
  <c r="R79" i="8"/>
  <c r="T79" i="8"/>
  <c r="V79" i="8"/>
  <c r="X79" i="8"/>
  <c r="Z79" i="8"/>
  <c r="AB79" i="8"/>
  <c r="AD79" i="8"/>
  <c r="AF79" i="8"/>
  <c r="C79" i="8"/>
  <c r="E79" i="8"/>
  <c r="G79" i="8"/>
  <c r="I79" i="8"/>
  <c r="K79" i="8"/>
  <c r="M79" i="8"/>
  <c r="O79" i="8"/>
  <c r="Q79" i="8"/>
  <c r="S79" i="8"/>
  <c r="U79" i="8"/>
  <c r="W79" i="8"/>
  <c r="Y79" i="8"/>
  <c r="AA79" i="8"/>
  <c r="AC79" i="8"/>
  <c r="AE79" i="8"/>
  <c r="B79" i="8"/>
  <c r="D76" i="8"/>
  <c r="F76" i="8"/>
  <c r="H76" i="8"/>
  <c r="J76" i="8"/>
  <c r="L76" i="8"/>
  <c r="N76" i="8"/>
  <c r="P76" i="8"/>
  <c r="R76" i="8"/>
  <c r="T76" i="8"/>
  <c r="V76" i="8"/>
  <c r="X76" i="8"/>
  <c r="Z76" i="8"/>
  <c r="AB76" i="8"/>
  <c r="AD76" i="8"/>
  <c r="AF76" i="8"/>
  <c r="B76" i="8"/>
  <c r="C76" i="8"/>
  <c r="E76" i="8"/>
  <c r="G76" i="8"/>
  <c r="I76" i="8"/>
  <c r="K76" i="8"/>
  <c r="M76" i="8"/>
  <c r="O76" i="8"/>
  <c r="Q76" i="8"/>
  <c r="S76" i="8"/>
  <c r="U76" i="8"/>
  <c r="W76" i="8"/>
  <c r="Y76" i="8"/>
  <c r="AA76" i="8"/>
  <c r="AC76" i="8"/>
  <c r="AE76" i="8"/>
  <c r="D77" i="8"/>
  <c r="F77" i="8"/>
  <c r="H77" i="8"/>
  <c r="J77" i="8"/>
  <c r="L77" i="8"/>
  <c r="N77" i="8"/>
  <c r="P77" i="8"/>
  <c r="R77" i="8"/>
  <c r="T77" i="8"/>
  <c r="V77" i="8"/>
  <c r="X77" i="8"/>
  <c r="Z77" i="8"/>
  <c r="AB77" i="8"/>
  <c r="AD77" i="8"/>
  <c r="AF77" i="8"/>
  <c r="C77" i="8"/>
  <c r="E77" i="8"/>
  <c r="G77" i="8"/>
  <c r="I77" i="8"/>
  <c r="K77" i="8"/>
  <c r="M77" i="8"/>
  <c r="O77" i="8"/>
  <c r="Q77" i="8"/>
  <c r="S77" i="8"/>
  <c r="U77" i="8"/>
  <c r="W77" i="8"/>
  <c r="Y77" i="8"/>
  <c r="AA77" i="8"/>
  <c r="AC77" i="8"/>
  <c r="AE77" i="8"/>
  <c r="B77" i="8"/>
  <c r="L11" i="8"/>
  <c r="R3" i="8" l="1"/>
  <c r="R4" i="8" s="1"/>
  <c r="R5" i="8" s="1"/>
  <c r="R6" i="8" s="1"/>
  <c r="R7" i="8" s="1"/>
  <c r="R8" i="8" s="1"/>
  <c r="R9" i="8" s="1"/>
  <c r="R10" i="8" s="1"/>
  <c r="B72" i="8"/>
  <c r="Y72" i="8"/>
  <c r="BG52" i="8" s="1"/>
  <c r="Z72" i="8"/>
  <c r="BH42" i="8" s="1"/>
  <c r="Q72" i="8"/>
  <c r="AY62" i="8" s="1"/>
  <c r="R72" i="8"/>
  <c r="AZ42" i="8" s="1"/>
  <c r="I72" i="8"/>
  <c r="AQ62" i="8" s="1"/>
  <c r="J72" i="8"/>
  <c r="AR52" i="8" s="1"/>
  <c r="AE72" i="8"/>
  <c r="BM52" i="8" s="1"/>
  <c r="W72" i="8"/>
  <c r="BE62" i="8" s="1"/>
  <c r="O72" i="8"/>
  <c r="AW42" i="8" s="1"/>
  <c r="G72" i="8"/>
  <c r="AO62" i="8" s="1"/>
  <c r="AF72" i="8"/>
  <c r="BN62" i="8" s="1"/>
  <c r="X72" i="8"/>
  <c r="BF62" i="8" s="1"/>
  <c r="P72" i="8"/>
  <c r="AX42" i="8" s="1"/>
  <c r="H72" i="8"/>
  <c r="AP42" i="8" s="1"/>
  <c r="AC72" i="8"/>
  <c r="BK62" i="8" s="1"/>
  <c r="U72" i="8"/>
  <c r="BC62" i="8" s="1"/>
  <c r="M72" i="8"/>
  <c r="AU42" i="8" s="1"/>
  <c r="E72" i="8"/>
  <c r="AM52" i="8" s="1"/>
  <c r="AD72" i="8"/>
  <c r="BL52" i="8" s="1"/>
  <c r="V72" i="8"/>
  <c r="BD62" i="8" s="1"/>
  <c r="N72" i="8"/>
  <c r="AV42" i="8" s="1"/>
  <c r="F72" i="8"/>
  <c r="AN62" i="8" s="1"/>
  <c r="AA72" i="8"/>
  <c r="BI42" i="8" s="1"/>
  <c r="S72" i="8"/>
  <c r="BA52" i="8" s="1"/>
  <c r="K72" i="8"/>
  <c r="C72" i="8"/>
  <c r="AK62" i="8" s="1"/>
  <c r="AB72" i="8"/>
  <c r="BJ62" i="8" s="1"/>
  <c r="T72" i="8"/>
  <c r="BB52" i="8" s="1"/>
  <c r="L72" i="8"/>
  <c r="AT62" i="8" s="1"/>
  <c r="D72" i="8"/>
  <c r="AL62" i="8" s="1"/>
  <c r="F12" i="8"/>
  <c r="D1" i="8"/>
  <c r="Q4" i="8"/>
  <c r="P16" i="8"/>
  <c r="BM67" i="8"/>
  <c r="BM57" i="8"/>
  <c r="BM47" i="8"/>
  <c r="BE67" i="8"/>
  <c r="BE57" i="8"/>
  <c r="BE47" i="8"/>
  <c r="AW67" i="8"/>
  <c r="AW57" i="8"/>
  <c r="AW47" i="8"/>
  <c r="AO67" i="8"/>
  <c r="AO57" i="8"/>
  <c r="AO47" i="8"/>
  <c r="BL67" i="8"/>
  <c r="BL57" i="8"/>
  <c r="BL47" i="8"/>
  <c r="BD67" i="8"/>
  <c r="BD57" i="8"/>
  <c r="BD47" i="8"/>
  <c r="AR67" i="8"/>
  <c r="AR57" i="8"/>
  <c r="AR47" i="8"/>
  <c r="O8" i="8"/>
  <c r="P8" i="8" s="1"/>
  <c r="AJ67" i="8"/>
  <c r="AJ47" i="8"/>
  <c r="AJ57" i="8"/>
  <c r="BK67" i="8"/>
  <c r="BK57" i="8"/>
  <c r="BK47" i="8"/>
  <c r="BG67" i="8"/>
  <c r="BG57" i="8"/>
  <c r="BG47" i="8"/>
  <c r="BC67" i="8"/>
  <c r="BC57" i="8"/>
  <c r="BC47" i="8"/>
  <c r="AY67" i="8"/>
  <c r="AY57" i="8"/>
  <c r="AY47" i="8"/>
  <c r="AU67" i="8"/>
  <c r="AU57" i="8"/>
  <c r="AU47" i="8"/>
  <c r="AQ67" i="8"/>
  <c r="AQ57" i="8"/>
  <c r="AQ47" i="8"/>
  <c r="AM67" i="8"/>
  <c r="AM57" i="8"/>
  <c r="AM47" i="8"/>
  <c r="BN67" i="8"/>
  <c r="BN57" i="8"/>
  <c r="BN47" i="8"/>
  <c r="BJ67" i="8"/>
  <c r="BJ57" i="8"/>
  <c r="BJ47" i="8"/>
  <c r="BF67" i="8"/>
  <c r="BF57" i="8"/>
  <c r="BF47" i="8"/>
  <c r="BB67" i="8"/>
  <c r="BB57" i="8"/>
  <c r="BB47" i="8"/>
  <c r="AX67" i="8"/>
  <c r="AX57" i="8"/>
  <c r="AX47" i="8"/>
  <c r="AT67" i="8"/>
  <c r="AT57" i="8"/>
  <c r="AT47" i="8"/>
  <c r="AP67" i="8"/>
  <c r="AP57" i="8"/>
  <c r="AP47" i="8"/>
  <c r="AL67" i="8"/>
  <c r="AL57" i="8"/>
  <c r="AL47" i="8"/>
  <c r="AW62" i="8"/>
  <c r="AO42" i="8"/>
  <c r="AP52" i="8"/>
  <c r="BK66" i="8"/>
  <c r="BK56" i="8"/>
  <c r="BK46" i="8"/>
  <c r="BG66" i="8"/>
  <c r="BG56" i="8"/>
  <c r="BG46" i="8"/>
  <c r="BC66" i="8"/>
  <c r="BC56" i="8"/>
  <c r="BC46" i="8"/>
  <c r="AY66" i="8"/>
  <c r="AY56" i="8"/>
  <c r="AY46" i="8"/>
  <c r="AU66" i="8"/>
  <c r="AU56" i="8"/>
  <c r="AU46" i="8"/>
  <c r="AQ66" i="8"/>
  <c r="AQ56" i="8"/>
  <c r="AQ46" i="8"/>
  <c r="AM66" i="8"/>
  <c r="AM56" i="8"/>
  <c r="AM46" i="8"/>
  <c r="AJ56" i="8"/>
  <c r="AJ66" i="8"/>
  <c r="AJ46" i="8"/>
  <c r="BL66" i="8"/>
  <c r="BL56" i="8"/>
  <c r="BL46" i="8"/>
  <c r="BH66" i="8"/>
  <c r="BH56" i="8"/>
  <c r="BH46" i="8"/>
  <c r="BD66" i="8"/>
  <c r="BD56" i="8"/>
  <c r="BD46" i="8"/>
  <c r="AZ66" i="8"/>
  <c r="AZ56" i="8"/>
  <c r="AZ46" i="8"/>
  <c r="AV66" i="8"/>
  <c r="AV56" i="8"/>
  <c r="AV46" i="8"/>
  <c r="AR66" i="8"/>
  <c r="AR56" i="8"/>
  <c r="AR46" i="8"/>
  <c r="AN66" i="8"/>
  <c r="AN56" i="8"/>
  <c r="AN46" i="8"/>
  <c r="AJ69" i="8"/>
  <c r="AJ49" i="8"/>
  <c r="AJ59" i="8"/>
  <c r="BK69" i="8"/>
  <c r="BK59" i="8"/>
  <c r="BK49" i="8"/>
  <c r="BG69" i="8"/>
  <c r="BG59" i="8"/>
  <c r="BG49" i="8"/>
  <c r="BC69" i="8"/>
  <c r="BC59" i="8"/>
  <c r="BC49" i="8"/>
  <c r="AY69" i="8"/>
  <c r="AY59" i="8"/>
  <c r="AY49" i="8"/>
  <c r="AU69" i="8"/>
  <c r="AU59" i="8"/>
  <c r="AU49" i="8"/>
  <c r="AQ69" i="8"/>
  <c r="AQ59" i="8"/>
  <c r="AQ49" i="8"/>
  <c r="AM69" i="8"/>
  <c r="AM59" i="8"/>
  <c r="AM49" i="8"/>
  <c r="BN69" i="8"/>
  <c r="BN59" i="8"/>
  <c r="BN49" i="8"/>
  <c r="BJ69" i="8"/>
  <c r="BJ59" i="8"/>
  <c r="BJ49" i="8"/>
  <c r="BF69" i="8"/>
  <c r="BF59" i="8"/>
  <c r="BF49" i="8"/>
  <c r="BB69" i="8"/>
  <c r="BB59" i="8"/>
  <c r="BB49" i="8"/>
  <c r="AX69" i="8"/>
  <c r="AX59" i="8"/>
  <c r="AX49" i="8"/>
  <c r="AT69" i="8"/>
  <c r="AT59" i="8"/>
  <c r="AT49" i="8"/>
  <c r="AP69" i="8"/>
  <c r="AP59" i="8"/>
  <c r="AP49" i="8"/>
  <c r="AL69" i="8"/>
  <c r="AL59" i="8"/>
  <c r="AL49" i="8"/>
  <c r="BM65" i="8"/>
  <c r="BM55" i="8"/>
  <c r="BM45" i="8"/>
  <c r="BI65" i="8"/>
  <c r="BI55" i="8"/>
  <c r="BI45" i="8"/>
  <c r="BE65" i="8"/>
  <c r="BE55" i="8"/>
  <c r="BE45" i="8"/>
  <c r="BA65" i="8"/>
  <c r="BA55" i="8"/>
  <c r="BA45" i="8"/>
  <c r="AW65" i="8"/>
  <c r="AW55" i="8"/>
  <c r="AW45" i="8"/>
  <c r="AS65" i="8"/>
  <c r="AS55" i="8"/>
  <c r="AS45" i="8"/>
  <c r="AO65" i="8"/>
  <c r="AO55" i="8"/>
  <c r="AO45" i="8"/>
  <c r="AK65" i="8"/>
  <c r="AK55" i="8"/>
  <c r="AK45" i="8"/>
  <c r="BL65" i="8"/>
  <c r="BL55" i="8"/>
  <c r="BL45" i="8"/>
  <c r="BH65" i="8"/>
  <c r="BH55" i="8"/>
  <c r="BH45" i="8"/>
  <c r="BD65" i="8"/>
  <c r="BD55" i="8"/>
  <c r="BD45" i="8"/>
  <c r="AZ65" i="8"/>
  <c r="AZ55" i="8"/>
  <c r="AZ45" i="8"/>
  <c r="AV65" i="8"/>
  <c r="AV55" i="8"/>
  <c r="AV45" i="8"/>
  <c r="AR65" i="8"/>
  <c r="AR55" i="8"/>
  <c r="AR45" i="8"/>
  <c r="AN65" i="8"/>
  <c r="AN55" i="8"/>
  <c r="AN45" i="8"/>
  <c r="BM68" i="8"/>
  <c r="BM58" i="8"/>
  <c r="BM48" i="8"/>
  <c r="BI68" i="8"/>
  <c r="BI58" i="8"/>
  <c r="BI48" i="8"/>
  <c r="BE68" i="8"/>
  <c r="BE58" i="8"/>
  <c r="BE48" i="8"/>
  <c r="BA68" i="8"/>
  <c r="BA58" i="8"/>
  <c r="BA48" i="8"/>
  <c r="AW68" i="8"/>
  <c r="AW58" i="8"/>
  <c r="AW48" i="8"/>
  <c r="AS68" i="8"/>
  <c r="AS58" i="8"/>
  <c r="AS48" i="8"/>
  <c r="AO68" i="8"/>
  <c r="AO58" i="8"/>
  <c r="AO48" i="8"/>
  <c r="AK68" i="8"/>
  <c r="AK58" i="8"/>
  <c r="AK48" i="8"/>
  <c r="BN68" i="8"/>
  <c r="BN58" i="8"/>
  <c r="BN48" i="8"/>
  <c r="BJ68" i="8"/>
  <c r="BJ58" i="8"/>
  <c r="BJ48" i="8"/>
  <c r="BF68" i="8"/>
  <c r="BF58" i="8"/>
  <c r="BF48" i="8"/>
  <c r="BB68" i="8"/>
  <c r="BB58" i="8"/>
  <c r="BB48" i="8"/>
  <c r="AX68" i="8"/>
  <c r="AX58" i="8"/>
  <c r="AX48" i="8"/>
  <c r="AT68" i="8"/>
  <c r="AT58" i="8"/>
  <c r="AT48" i="8"/>
  <c r="AP68" i="8"/>
  <c r="AP58" i="8"/>
  <c r="AP48" i="8"/>
  <c r="AL68" i="8"/>
  <c r="AL58" i="8"/>
  <c r="AL48" i="8"/>
  <c r="BK64" i="8"/>
  <c r="BK54" i="8"/>
  <c r="BK44" i="8"/>
  <c r="BG64" i="8"/>
  <c r="BG54" i="8"/>
  <c r="BG44" i="8"/>
  <c r="BC64" i="8"/>
  <c r="BC54" i="8"/>
  <c r="BC44" i="8"/>
  <c r="AY64" i="8"/>
  <c r="AY54" i="8"/>
  <c r="AY44" i="8"/>
  <c r="AU64" i="8"/>
  <c r="AU54" i="8"/>
  <c r="AU44" i="8"/>
  <c r="AQ64" i="8"/>
  <c r="AQ54" i="8"/>
  <c r="AQ44" i="8"/>
  <c r="AM64" i="8"/>
  <c r="AM54" i="8"/>
  <c r="AM44" i="8"/>
  <c r="AJ54" i="8"/>
  <c r="AJ64" i="8"/>
  <c r="AJ44" i="8"/>
  <c r="BL64" i="8"/>
  <c r="BL54" i="8"/>
  <c r="BL44" i="8"/>
  <c r="BH64" i="8"/>
  <c r="BH54" i="8"/>
  <c r="BH44" i="8"/>
  <c r="BD64" i="8"/>
  <c r="BD54" i="8"/>
  <c r="BD44" i="8"/>
  <c r="AZ64" i="8"/>
  <c r="AZ54" i="8"/>
  <c r="AZ44" i="8"/>
  <c r="AV64" i="8"/>
  <c r="AV54" i="8"/>
  <c r="AV44" i="8"/>
  <c r="AR64" i="8"/>
  <c r="AR54" i="8"/>
  <c r="AR44" i="8"/>
  <c r="AN64" i="8"/>
  <c r="AN54" i="8"/>
  <c r="AN44" i="8"/>
  <c r="AH43" i="8"/>
  <c r="D86" i="8" s="1"/>
  <c r="BI67" i="8"/>
  <c r="BI57" i="8"/>
  <c r="BI47" i="8"/>
  <c r="BA67" i="8"/>
  <c r="BA57" i="8"/>
  <c r="BA47" i="8"/>
  <c r="AS67" i="8"/>
  <c r="AS57" i="8"/>
  <c r="AS47" i="8"/>
  <c r="AK67" i="8"/>
  <c r="AK57" i="8"/>
  <c r="AK47" i="8"/>
  <c r="BH67" i="8"/>
  <c r="BH57" i="8"/>
  <c r="BH47" i="8"/>
  <c r="AZ67" i="8"/>
  <c r="AZ57" i="8"/>
  <c r="AZ47" i="8"/>
  <c r="AV67" i="8"/>
  <c r="AV57" i="8"/>
  <c r="AV47" i="8"/>
  <c r="AN67" i="8"/>
  <c r="AN57" i="8"/>
  <c r="AN47" i="8"/>
  <c r="BG62" i="8"/>
  <c r="AU62" i="8"/>
  <c r="AJ52" i="8"/>
  <c r="AJ62" i="8"/>
  <c r="AJ42" i="8"/>
  <c r="BH62" i="8"/>
  <c r="AR62" i="8"/>
  <c r="BM66" i="8"/>
  <c r="BM56" i="8"/>
  <c r="BM46" i="8"/>
  <c r="BI66" i="8"/>
  <c r="BI56" i="8"/>
  <c r="BI46" i="8"/>
  <c r="BE66" i="8"/>
  <c r="BE56" i="8"/>
  <c r="BE46" i="8"/>
  <c r="BA66" i="8"/>
  <c r="BA56" i="8"/>
  <c r="BA46" i="8"/>
  <c r="AW66" i="8"/>
  <c r="AW56" i="8"/>
  <c r="AW46" i="8"/>
  <c r="AS66" i="8"/>
  <c r="AS56" i="8"/>
  <c r="AS46" i="8"/>
  <c r="AO66" i="8"/>
  <c r="AO56" i="8"/>
  <c r="AO46" i="8"/>
  <c r="AK66" i="8"/>
  <c r="AK56" i="8"/>
  <c r="AK46" i="8"/>
  <c r="BN66" i="8"/>
  <c r="BN56" i="8"/>
  <c r="BN46" i="8"/>
  <c r="BJ66" i="8"/>
  <c r="BJ56" i="8"/>
  <c r="BJ46" i="8"/>
  <c r="BF66" i="8"/>
  <c r="BF56" i="8"/>
  <c r="BF46" i="8"/>
  <c r="BB66" i="8"/>
  <c r="BB56" i="8"/>
  <c r="BB46" i="8"/>
  <c r="AX66" i="8"/>
  <c r="AX56" i="8"/>
  <c r="AX46" i="8"/>
  <c r="AT66" i="8"/>
  <c r="AT56" i="8"/>
  <c r="AT46" i="8"/>
  <c r="AP66" i="8"/>
  <c r="AP56" i="8"/>
  <c r="AP46" i="8"/>
  <c r="AL66" i="8"/>
  <c r="AL56" i="8"/>
  <c r="AL46" i="8"/>
  <c r="BM69" i="8"/>
  <c r="BM59" i="8"/>
  <c r="BM49" i="8"/>
  <c r="BI69" i="8"/>
  <c r="BI59" i="8"/>
  <c r="BI49" i="8"/>
  <c r="BE69" i="8"/>
  <c r="BE59" i="8"/>
  <c r="BE49" i="8"/>
  <c r="BA69" i="8"/>
  <c r="BA59" i="8"/>
  <c r="BA49" i="8"/>
  <c r="AW69" i="8"/>
  <c r="AW59" i="8"/>
  <c r="AW49" i="8"/>
  <c r="AS69" i="8"/>
  <c r="AS59" i="8"/>
  <c r="AS49" i="8"/>
  <c r="AO69" i="8"/>
  <c r="AO59" i="8"/>
  <c r="AO49" i="8"/>
  <c r="AK69" i="8"/>
  <c r="AK59" i="8"/>
  <c r="AK49" i="8"/>
  <c r="BL69" i="8"/>
  <c r="BL59" i="8"/>
  <c r="BL49" i="8"/>
  <c r="BH69" i="8"/>
  <c r="BH59" i="8"/>
  <c r="BH49" i="8"/>
  <c r="BD69" i="8"/>
  <c r="BD59" i="8"/>
  <c r="BD49" i="8"/>
  <c r="AZ69" i="8"/>
  <c r="AZ59" i="8"/>
  <c r="AZ49" i="8"/>
  <c r="AV69" i="8"/>
  <c r="AV59" i="8"/>
  <c r="AV49" i="8"/>
  <c r="AR69" i="8"/>
  <c r="AR59" i="8"/>
  <c r="AR49" i="8"/>
  <c r="AN69" i="8"/>
  <c r="AN59" i="8"/>
  <c r="AN49" i="8"/>
  <c r="AJ65" i="8"/>
  <c r="AJ45" i="8"/>
  <c r="AJ55" i="8"/>
  <c r="BK65" i="8"/>
  <c r="BK55" i="8"/>
  <c r="BK45" i="8"/>
  <c r="BG65" i="8"/>
  <c r="BG55" i="8"/>
  <c r="BG45" i="8"/>
  <c r="BC65" i="8"/>
  <c r="BC55" i="8"/>
  <c r="BC45" i="8"/>
  <c r="AY65" i="8"/>
  <c r="AY55" i="8"/>
  <c r="AY45" i="8"/>
  <c r="AU65" i="8"/>
  <c r="AU55" i="8"/>
  <c r="AU45" i="8"/>
  <c r="AQ65" i="8"/>
  <c r="AQ55" i="8"/>
  <c r="AQ45" i="8"/>
  <c r="AM65" i="8"/>
  <c r="AM55" i="8"/>
  <c r="AM45" i="8"/>
  <c r="BN65" i="8"/>
  <c r="BN55" i="8"/>
  <c r="BN45" i="8"/>
  <c r="BJ65" i="8"/>
  <c r="BJ55" i="8"/>
  <c r="BJ45" i="8"/>
  <c r="BF65" i="8"/>
  <c r="BF55" i="8"/>
  <c r="BF45" i="8"/>
  <c r="BB65" i="8"/>
  <c r="BB55" i="8"/>
  <c r="BB45" i="8"/>
  <c r="AX65" i="8"/>
  <c r="AX55" i="8"/>
  <c r="AX45" i="8"/>
  <c r="AT65" i="8"/>
  <c r="AT55" i="8"/>
  <c r="AT45" i="8"/>
  <c r="AP65" i="8"/>
  <c r="AP55" i="8"/>
  <c r="AP45" i="8"/>
  <c r="AL65" i="8"/>
  <c r="AL55" i="8"/>
  <c r="AL45" i="8"/>
  <c r="BK68" i="8"/>
  <c r="BK58" i="8"/>
  <c r="BK48" i="8"/>
  <c r="BG68" i="8"/>
  <c r="BG58" i="8"/>
  <c r="BG48" i="8"/>
  <c r="BC68" i="8"/>
  <c r="BC58" i="8"/>
  <c r="BC48" i="8"/>
  <c r="AY68" i="8"/>
  <c r="AY58" i="8"/>
  <c r="AY48" i="8"/>
  <c r="AU68" i="8"/>
  <c r="AU58" i="8"/>
  <c r="AU48" i="8"/>
  <c r="AQ68" i="8"/>
  <c r="AQ58" i="8"/>
  <c r="AQ48" i="8"/>
  <c r="AM68" i="8"/>
  <c r="AM58" i="8"/>
  <c r="AM48" i="8"/>
  <c r="AJ58" i="8"/>
  <c r="AJ68" i="8"/>
  <c r="AJ48" i="8"/>
  <c r="BL68" i="8"/>
  <c r="BL58" i="8"/>
  <c r="BL48" i="8"/>
  <c r="BH68" i="8"/>
  <c r="BH58" i="8"/>
  <c r="BH48" i="8"/>
  <c r="BD68" i="8"/>
  <c r="BD58" i="8"/>
  <c r="BD48" i="8"/>
  <c r="AZ68" i="8"/>
  <c r="AZ58" i="8"/>
  <c r="AZ48" i="8"/>
  <c r="AV68" i="8"/>
  <c r="AV58" i="8"/>
  <c r="AV48" i="8"/>
  <c r="AR68" i="8"/>
  <c r="AR58" i="8"/>
  <c r="AR48" i="8"/>
  <c r="AN68" i="8"/>
  <c r="AN58" i="8"/>
  <c r="AN48" i="8"/>
  <c r="BM64" i="8"/>
  <c r="BM54" i="8"/>
  <c r="BM44" i="8"/>
  <c r="BI64" i="8"/>
  <c r="BI54" i="8"/>
  <c r="BI44" i="8"/>
  <c r="BE64" i="8"/>
  <c r="BE54" i="8"/>
  <c r="BE44" i="8"/>
  <c r="BA64" i="8"/>
  <c r="BA54" i="8"/>
  <c r="BA44" i="8"/>
  <c r="AW64" i="8"/>
  <c r="AW54" i="8"/>
  <c r="AW44" i="8"/>
  <c r="AS64" i="8"/>
  <c r="AS54" i="8"/>
  <c r="AS44" i="8"/>
  <c r="AO64" i="8"/>
  <c r="AO54" i="8"/>
  <c r="AO44" i="8"/>
  <c r="AK64" i="8"/>
  <c r="AK54" i="8"/>
  <c r="AK44" i="8"/>
  <c r="BN64" i="8"/>
  <c r="BN54" i="8"/>
  <c r="BN44" i="8"/>
  <c r="BJ64" i="8"/>
  <c r="BJ54" i="8"/>
  <c r="BJ44" i="8"/>
  <c r="BF64" i="8"/>
  <c r="BF54" i="8"/>
  <c r="BF44" i="8"/>
  <c r="BB64" i="8"/>
  <c r="BB54" i="8"/>
  <c r="BB44" i="8"/>
  <c r="AX64" i="8"/>
  <c r="AX54" i="8"/>
  <c r="AX44" i="8"/>
  <c r="AT64" i="8"/>
  <c r="AT54" i="8"/>
  <c r="AT44" i="8"/>
  <c r="AP64" i="8"/>
  <c r="AP54" i="8"/>
  <c r="AP44" i="8"/>
  <c r="AL64" i="8"/>
  <c r="AL54" i="8"/>
  <c r="AL44" i="8"/>
  <c r="AH53" i="8"/>
  <c r="D96" i="8" s="1"/>
  <c r="AH63" i="8"/>
  <c r="D106" i="8" s="1"/>
  <c r="O6" i="8"/>
  <c r="P6" i="8" s="1"/>
  <c r="O5" i="8"/>
  <c r="P5" i="8" s="1"/>
  <c r="O7" i="8"/>
  <c r="P7" i="8" s="1"/>
  <c r="O10" i="8"/>
  <c r="P10" i="8" s="1"/>
  <c r="O9" i="8"/>
  <c r="P9" i="8" s="1"/>
  <c r="AL42" i="8" l="1"/>
  <c r="AZ52" i="8"/>
  <c r="BC42" i="8"/>
  <c r="AZ62" i="8"/>
  <c r="BC52" i="8"/>
  <c r="BF52" i="8"/>
  <c r="BA42" i="8"/>
  <c r="BH52" i="8"/>
  <c r="BJ52" i="8"/>
  <c r="BI62" i="8"/>
  <c r="AY42" i="8"/>
  <c r="BN42" i="8"/>
  <c r="BM42" i="8"/>
  <c r="AR42" i="8"/>
  <c r="BL42" i="8"/>
  <c r="AY52" i="8"/>
  <c r="BK42" i="8"/>
  <c r="BN52" i="8"/>
  <c r="BM62" i="8"/>
  <c r="BL62" i="8"/>
  <c r="AM62" i="8"/>
  <c r="BK52" i="8"/>
  <c r="BJ42" i="8"/>
  <c r="BI52" i="8"/>
  <c r="AQ42" i="8"/>
  <c r="BD52" i="8"/>
  <c r="AQ52" i="8"/>
  <c r="BG42" i="8"/>
  <c r="BB42" i="8"/>
  <c r="BE42" i="8"/>
  <c r="BF42" i="8"/>
  <c r="AN42" i="8"/>
  <c r="AL52" i="8"/>
  <c r="AP62" i="8"/>
  <c r="AK42" i="8"/>
  <c r="AO52" i="8"/>
  <c r="O3" i="8"/>
  <c r="P3" i="8" s="1"/>
  <c r="Q3" i="8" s="1"/>
  <c r="AN52" i="8"/>
  <c r="AM42" i="8"/>
  <c r="AT52" i="8"/>
  <c r="AK52" i="8"/>
  <c r="AV62" i="8"/>
  <c r="BD42" i="8"/>
  <c r="AX62" i="8"/>
  <c r="AS52" i="8"/>
  <c r="BE52" i="8"/>
  <c r="AV52" i="8"/>
  <c r="AU52" i="8"/>
  <c r="AT42" i="8"/>
  <c r="AX52" i="8"/>
  <c r="BB62" i="8"/>
  <c r="AS42" i="8"/>
  <c r="AW52" i="8"/>
  <c r="BA62" i="8"/>
  <c r="AS62" i="8"/>
  <c r="Q10" i="8"/>
  <c r="P23" i="8"/>
  <c r="Q5" i="8"/>
  <c r="P18" i="8"/>
  <c r="Q6" i="8"/>
  <c r="P19" i="8"/>
  <c r="E96" i="8"/>
  <c r="F95" i="8"/>
  <c r="E86" i="8"/>
  <c r="F85" i="8"/>
  <c r="Q8" i="8"/>
  <c r="P21" i="8"/>
  <c r="Q9" i="8"/>
  <c r="P22" i="8"/>
  <c r="Q7" i="8"/>
  <c r="P20" i="8"/>
  <c r="E106" i="8"/>
  <c r="F105" i="8"/>
  <c r="AH68" i="8"/>
  <c r="D111" i="8" s="1"/>
  <c r="AH55" i="8"/>
  <c r="D98" i="8" s="1"/>
  <c r="AH65" i="8"/>
  <c r="D108" i="8" s="1"/>
  <c r="AH64" i="8"/>
  <c r="D107" i="8" s="1"/>
  <c r="AH49" i="8"/>
  <c r="D92" i="8" s="1"/>
  <c r="AH66" i="8"/>
  <c r="D109" i="8" s="1"/>
  <c r="AH57" i="8"/>
  <c r="D100" i="8" s="1"/>
  <c r="AH67" i="8"/>
  <c r="D110" i="8" s="1"/>
  <c r="AH48" i="8"/>
  <c r="D91" i="8" s="1"/>
  <c r="AH58" i="8"/>
  <c r="D101" i="8" s="1"/>
  <c r="AH45" i="8"/>
  <c r="D88" i="8" s="1"/>
  <c r="AH44" i="8"/>
  <c r="D87" i="8" s="1"/>
  <c r="AH54" i="8"/>
  <c r="D97" i="8" s="1"/>
  <c r="AH59" i="8"/>
  <c r="D102" i="8" s="1"/>
  <c r="AH69" i="8"/>
  <c r="D112" i="8" s="1"/>
  <c r="AH46" i="8"/>
  <c r="D89" i="8" s="1"/>
  <c r="AH56" i="8"/>
  <c r="D99" i="8" s="1"/>
  <c r="AH47" i="8"/>
  <c r="D90" i="8" s="1"/>
  <c r="AH62" i="8" l="1"/>
  <c r="D105" i="8" s="1"/>
  <c r="E105" i="8" s="1"/>
  <c r="AH52" i="8"/>
  <c r="D95" i="8" s="1"/>
  <c r="E95" i="8" s="1"/>
  <c r="P17" i="8"/>
  <c r="AH42" i="8"/>
  <c r="D85" i="8" s="1"/>
  <c r="E85" i="8" s="1"/>
  <c r="E99" i="8"/>
  <c r="F99" i="8"/>
  <c r="E112" i="8"/>
  <c r="F112" i="8"/>
  <c r="E97" i="8"/>
  <c r="F97" i="8"/>
  <c r="E88" i="8"/>
  <c r="F88" i="8"/>
  <c r="E91" i="8"/>
  <c r="F91" i="8"/>
  <c r="E100" i="8"/>
  <c r="F100" i="8"/>
  <c r="E92" i="8"/>
  <c r="F92" i="8"/>
  <c r="E98" i="8"/>
  <c r="F98" i="8"/>
  <c r="E90" i="8"/>
  <c r="F90" i="8"/>
  <c r="E89" i="8"/>
  <c r="F89" i="8"/>
  <c r="E102" i="8"/>
  <c r="F102" i="8"/>
  <c r="E87" i="8"/>
  <c r="F87" i="8"/>
  <c r="E101" i="8"/>
  <c r="F101" i="8"/>
  <c r="E110" i="8"/>
  <c r="F110" i="8"/>
  <c r="E109" i="8"/>
  <c r="F109" i="8"/>
  <c r="E107" i="8"/>
  <c r="F107" i="8"/>
  <c r="E108" i="8"/>
  <c r="F108" i="8"/>
  <c r="E111" i="8"/>
  <c r="F111" i="8"/>
  <c r="F106" i="8" l="1"/>
  <c r="F86" i="8"/>
  <c r="F96" i="8"/>
</calcChain>
</file>

<file path=xl/comments1.xml><?xml version="1.0" encoding="utf-8"?>
<comments xmlns="http://schemas.openxmlformats.org/spreadsheetml/2006/main">
  <authors>
    <author>csg9</author>
  </authors>
  <commentList>
    <comment ref="E2" authorId="0" shapeId="0">
      <text>
        <r>
          <rPr>
            <b/>
            <sz val="9"/>
            <color indexed="81"/>
            <rFont val="Tahoma"/>
            <family val="2"/>
          </rPr>
          <t>csg9:</t>
        </r>
        <r>
          <rPr>
            <sz val="9"/>
            <color indexed="81"/>
            <rFont val="Tahoma"/>
            <family val="2"/>
          </rPr>
          <t xml:space="preserve">
1MGD=10,000 ft3 digester gas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csg9:</t>
        </r>
        <r>
          <rPr>
            <sz val="9"/>
            <color indexed="81"/>
            <rFont val="Tahoma"/>
            <family val="2"/>
          </rPr>
          <t xml:space="preserve">
1MGD=26kW
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csg9:</t>
        </r>
        <r>
          <rPr>
            <sz val="9"/>
            <color indexed="81"/>
            <rFont val="Tahoma"/>
            <family val="2"/>
          </rPr>
          <t xml:space="preserve">
1MGD=2.4MMBtu</t>
        </r>
      </text>
    </comment>
    <comment ref="J4" authorId="0" shapeId="0">
      <text>
        <r>
          <rPr>
            <b/>
            <sz val="9"/>
            <color indexed="81"/>
            <rFont val="Tahoma"/>
            <family val="2"/>
          </rPr>
          <t>csg9:</t>
        </r>
        <r>
          <rPr>
            <sz val="9"/>
            <color indexed="81"/>
            <rFont val="Tahoma"/>
            <family val="2"/>
          </rPr>
          <t xml:space="preserve">
turbine more cost-effective for sizes ? 150MGD, but impractical for smaller capacities. </t>
        </r>
      </text>
    </comment>
  </commentList>
</comments>
</file>

<file path=xl/comments2.xml><?xml version="1.0" encoding="utf-8"?>
<comments xmlns="http://schemas.openxmlformats.org/spreadsheetml/2006/main">
  <authors>
    <author>csg9</author>
  </authors>
  <commentList>
    <comment ref="I10" authorId="0" shapeId="0">
      <text>
        <r>
          <rPr>
            <b/>
            <sz val="9"/>
            <color indexed="81"/>
            <rFont val="Tahoma"/>
            <family val="2"/>
          </rPr>
          <t>csg9:</t>
        </r>
        <r>
          <rPr>
            <sz val="9"/>
            <color indexed="81"/>
            <rFont val="Tahoma"/>
            <family val="2"/>
          </rPr>
          <t xml:space="preserve">
does this need to be adjusted for efficiency?  Or is a 1kw unit already producing 1kwh worth if run for an hour?</t>
        </r>
      </text>
    </comment>
    <comment ref="B13" authorId="0" shapeId="0">
      <text>
        <r>
          <rPr>
            <b/>
            <sz val="9"/>
            <color indexed="81"/>
            <rFont val="Tahoma"/>
            <family val="2"/>
          </rPr>
          <t>csg9:</t>
        </r>
        <r>
          <rPr>
            <sz val="9"/>
            <color indexed="81"/>
            <rFont val="Tahoma"/>
            <family val="2"/>
          </rPr>
          <t xml:space="preserve">
turbine more cost-effective for sizes ? 150MGD, but impractical for smaller capacities. </t>
        </r>
      </text>
    </comment>
  </commentList>
</comments>
</file>

<file path=xl/sharedStrings.xml><?xml version="1.0" encoding="utf-8"?>
<sst xmlns="http://schemas.openxmlformats.org/spreadsheetml/2006/main" count="3278" uniqueCount="281">
  <si>
    <t>Natural Gas Supply, Disposition, and Prices</t>
  </si>
  <si>
    <t>(trillion cubic feet, unless otherwise noted)</t>
  </si>
  <si>
    <t>Supply, Disposition, and Prices</t>
  </si>
  <si>
    <t>Growth Rate (2011-2040)</t>
  </si>
  <si>
    <t>Reference</t>
  </si>
  <si>
    <t>High growth</t>
  </si>
  <si>
    <t>Low growth</t>
  </si>
  <si>
    <t>High price</t>
  </si>
  <si>
    <t>Low price</t>
  </si>
  <si>
    <t> Production</t>
  </si>
  <si>
    <t>   Dry Gas Production 1/</t>
  </si>
  <si>
    <t>   Supplemental Natural Gas 2/</t>
  </si>
  <si>
    <t> Net Imports</t>
  </si>
  <si>
    <t xml:space="preserve">- - </t>
  </si>
  <si>
    <t>   Pipeline 3/</t>
  </si>
  <si>
    <t>- -</t>
  </si>
  <si>
    <t>   Liquefied Natural Gas</t>
  </si>
  <si>
    <t> Total Supply</t>
  </si>
  <si>
    <t> Consumption by Sector</t>
  </si>
  <si>
    <t>   Residential</t>
  </si>
  <si>
    <t>   Commercial</t>
  </si>
  <si>
    <t>   Industrial 4/</t>
  </si>
  <si>
    <t>   Natural Gas-to-Liquids Heat and Power 5/</t>
  </si>
  <si>
    <t>   Natural Gas to Liquids Production 6/</t>
  </si>
  <si>
    <t>   Electric Power 7/</t>
  </si>
  <si>
    <t>   Transportation 8/</t>
  </si>
  <si>
    <t>   Pipeline Fuel</t>
  </si>
  <si>
    <t>   Lease and Plant Fuel 9/</t>
  </si>
  <si>
    <t>     Total</t>
  </si>
  <si>
    <t> Discrepancy 10/</t>
  </si>
  <si>
    <t>Natural Gas Prices</t>
  </si>
  <si>
    <t>  (2011 dollars per million Btu)</t>
  </si>
  <si>
    <t>     Henry Hub Spot Price</t>
  </si>
  <si>
    <t>  Delivered Prices</t>
  </si>
  <si>
    <t>     Residential</t>
  </si>
  <si>
    <t>     Commercial</t>
  </si>
  <si>
    <t>     Industrial 4/</t>
  </si>
  <si>
    <t>     Electric Power 7/</t>
  </si>
  <si>
    <t>     Transportation 12/</t>
  </si>
  <si>
    <t>        Average 13/</t>
  </si>
  <si>
    <t>  (nominal dollars per million Btu)</t>
  </si>
  <si>
    <t>     Transportation 11/</t>
  </si>
  <si>
    <t>        Average 12/</t>
  </si>
  <si>
    <t>   1/ Marketed production (wet) minus extraction losses.</t>
  </si>
  <si>
    <t>   2/ Synthetic natural gas, propane air, coke oven gas, refinery gas, biomass gas, air injected for Btu</t>
  </si>
  <si>
    <t>stabilization, and manufactured gas commingled and distributed with natural gas.</t>
  </si>
  <si>
    <t>   3/ Includes any natural gas regasified in the Bahamas and transported via pipeline to Florida, as well</t>
  </si>
  <si>
    <t>as gas from Canada and Mexico.</t>
  </si>
  <si>
    <t>   4/ Includes energy for combined heat and power plants that have a non-regulatory status, and small on-site generating systems.</t>
  </si>
  <si>
    <t>   5/ Includes any natural gas used in the process of converting natural gas to liquid fuel that is not actually converted.</t>
  </si>
  <si>
    <t>   6/ Includes any natural gas converted into liquid fuel.</t>
  </si>
  <si>
    <t>   7/ Includes consumption of energy by electricity-only and combined heat and power plants that have a regulatory status.</t>
  </si>
  <si>
    <t>   8/ Natural gas used as vehicle fuel.</t>
  </si>
  <si>
    <t>   9/ Represents natural gas used in well, field, and lease operations, in natural gas processing plant machinery, and for liquefaction</t>
  </si>
  <si>
    <t>in export facilities.</t>
  </si>
  <si>
    <t>   10/ Balancing item. Natural gas lost as a result of converting flow data measured at varying temperatures and</t>
  </si>
  <si>
    <t>pressures to a standard temperature and pressure and the merger of different data reporting systems which</t>
  </si>
  <si>
    <t>vary in scope, format, definition, and respondent type.  In addition, 2010 and 2011 values</t>
  </si>
  <si>
    <t>include net storage injections.</t>
  </si>
  <si>
    <t>   11/ Natural gas used as a vehicle fuel.  Price includes estimated motor vehicle fuel taxes</t>
  </si>
  <si>
    <t>and estimated dispensing costs or charges.</t>
  </si>
  <si>
    <t>   12/ Weighted average prices.  Weights used are the sectoral consumption values excluding lease, plant, and pipeline fuel.</t>
  </si>
  <si>
    <t>   - - = Not applicable.</t>
  </si>
  <si>
    <t>   Note:  Totals may not equal sum of components due to independent rounding.  Data for 2010 and 2011</t>
  </si>
  <si>
    <t>are model results and may differ slightly from official EIA data reports.</t>
  </si>
  <si>
    <t>   Sources:  2010 supply values; and lease, plant, and pipeline fuel consumption:  Energy</t>
  </si>
  <si>
    <t>Information Administration (EIA), Natural Gas Annual 2010, DOE/EIA-0131(2010) (Washington, DC, December 2011).</t>
  </si>
  <si>
    <t>2011 supply values; lease, plant, and pipeline fuel consumption:  EIA,</t>
  </si>
  <si>
    <t>Natural Gas Monthly, DOE/EIA-0130(2012/07) (Washington, DC, July 2012).</t>
  </si>
  <si>
    <t>Other 2010 and 2011 consumption based on:  EIA,</t>
  </si>
  <si>
    <t>Annual Energy Review 2011, DOE/EIA-0384(2011) (Washington, DC, September 2012).</t>
  </si>
  <si>
    <t>2010 and 2011 Henry Hub spot price:  Reuters News Service.</t>
  </si>
  <si>
    <t>2010 residential, commercial, and industrial delivered prices:  EIA,</t>
  </si>
  <si>
    <t>Natural Gas Annual 2010, DOE/EIA-0131(2010) (Washington, DC, December 2011).  2011 residential,</t>
  </si>
  <si>
    <t>commercial, and industrial delivered prices:  EIA, Natural Gas Monthly, DOE/EIA-0130</t>
  </si>
  <si>
    <t>(2012/07) (Washington, DC, July 2012).  2010 and 2011 electric power prices:  EIA,</t>
  </si>
  <si>
    <t>Electric Power Monthly, DOE/EIA-0226, April 2011 and April 2012, Table 4.2, and EIA, State</t>
  </si>
  <si>
    <t>Energy Data System 2010, DOE/EIA-0214(2010) (Washington, DC, June 2012).  2010 transportation sector</t>
  </si>
  <si>
    <t>delivered prices are based on:  EIA, Natural Gas Annual 2010, DOE/EIA-0131(2010) (Washington, DC, December 2011)</t>
  </si>
  <si>
    <t>and estimated state taxes, federal taxes, and dispensing costs or charges.</t>
  </si>
  <si>
    <t>2011 transportation sector delivered prices are model results.</t>
  </si>
  <si>
    <t>Projections:  EIA, AEO2013 National Energy Modeling System.</t>
  </si>
  <si>
    <t>Extended policies</t>
  </si>
  <si>
    <t>No sunset</t>
  </si>
  <si>
    <t>Low nuclear</t>
  </si>
  <si>
    <t>High nuclear</t>
  </si>
  <si>
    <t>Small modular reactor</t>
  </si>
  <si>
    <t>GHG15 with low gas price</t>
  </si>
  <si>
    <t>GHG25 with low gas price</t>
  </si>
  <si>
    <t>No GHG concern</t>
  </si>
  <si>
    <t>GHG10</t>
  </si>
  <si>
    <t>GHG15</t>
  </si>
  <si>
    <t>GHG25</t>
  </si>
  <si>
    <t>GHG10 with low gas price</t>
  </si>
  <si>
    <t>Low import</t>
  </si>
  <si>
    <t>High import</t>
  </si>
  <si>
    <t>2012 technology</t>
  </si>
  <si>
    <t>High technology</t>
  </si>
  <si>
    <t>Best available technology</t>
  </si>
  <si>
    <t>Low coal cost</t>
  </si>
  <si>
    <t>High coal cost</t>
  </si>
  <si>
    <t>Low cost renewable</t>
  </si>
  <si>
    <t>Low resource</t>
  </si>
  <si>
    <t>High resource</t>
  </si>
  <si>
    <t>WWTFs Flow Rate Range (MGD)</t>
  </si>
  <si>
    <t>Total Wastewater Flow (MGD)</t>
  </si>
  <si>
    <t>Wastewater Flow to WWTFs with Anaerobic Digestion (MGD)</t>
  </si>
  <si>
    <t>Percentage of Flow to WWTFs with Anaerobic Digestion</t>
  </si>
  <si>
    <t>&gt;200</t>
  </si>
  <si>
    <t>Total</t>
  </si>
  <si>
    <t>100-200</t>
  </si>
  <si>
    <t>20-50</t>
  </si>
  <si>
    <t>10-20</t>
  </si>
  <si>
    <t>5-10</t>
  </si>
  <si>
    <t>1-5</t>
  </si>
  <si>
    <t>75-100</t>
  </si>
  <si>
    <t>50-75</t>
  </si>
  <si>
    <t>CH4 content</t>
  </si>
  <si>
    <t>Annual Total</t>
  </si>
  <si>
    <t>tcf</t>
  </si>
  <si>
    <t>ft3/Day @ CH4 content above (Gas)</t>
  </si>
  <si>
    <t>MMBtu/Day @ CH4 content above (Gas)</t>
  </si>
  <si>
    <t>MMBtu/Day (CHP Heating)</t>
  </si>
  <si>
    <t>kWh/Day (CHP Electricity)</t>
  </si>
  <si>
    <t>capacity factor</t>
  </si>
  <si>
    <t>Technical Potential</t>
  </si>
  <si>
    <t>Costs to generate (electricity)</t>
  </si>
  <si>
    <t>lowest-cost technology</t>
  </si>
  <si>
    <t>microturbine</t>
  </si>
  <si>
    <t>rich-burn engine</t>
  </si>
  <si>
    <t>lean-burn engine</t>
  </si>
  <si>
    <t>turbine</t>
  </si>
  <si>
    <t>cost ($/kWh)</t>
  </si>
  <si>
    <t>cost ($)</t>
  </si>
  <si>
    <t>cost ($/MGD)</t>
  </si>
  <si>
    <t>number of facilities</t>
  </si>
  <si>
    <t>no NG credit</t>
  </si>
  <si>
    <t>System.</t>
  </si>
  <si>
    <t>category:  EIA, AEO2013 National Energy Modeling System.  Projections:  EIA, AEO2013 National Energy Modeling</t>
  </si>
  <si>
    <t>Environmental Protection Agency, Clean Air Markets Database.  2010 and 2011 prices by service</t>
  </si>
  <si>
    <t>Annual Energy Review 2011, DOE/EIA-0384(2011) (Washington, DC, September 2012) and supporting databases.  2010 and 2011 emissions:  U.S.</t>
  </si>
  <si>
    <t>net imports; electricity sales; and electricity end-use prices:  U.S. Energy Information Administration (EIA),</t>
  </si>
  <si>
    <t>   Sources:  2010 and 2011 electric power sector generation; sales to the grid;</t>
  </si>
  <si>
    <t>chemicals, hydrogen, pitch, purchased steam, sulfur, and miscellaneous technologies.</t>
  </si>
  <si>
    <t>   11/ Includes pumped storage, non-biogenic municipal waste, refinery gas, still gas, batteries,</t>
  </si>
  <si>
    <t>   10/ Includes batteries, chemicals, hydrogen, pitch, purchased steam, sulfur, and miscellaneous technologies.</t>
  </si>
  <si>
    <t>other biomass, solar, and wind power.</t>
  </si>
  <si>
    <t>   9/ Includes conventional hydroelectric, geothermal, wood, wood waste, all municipal waste, landfill gas,</t>
  </si>
  <si>
    <t>   8/ Includes refinery gas and still gas.</t>
  </si>
  <si>
    <t>but which may also sell some power to the grid.</t>
  </si>
  <si>
    <t>status; and small on-site generating systems in the residential, commercial, and industrial sectors used primarily for own-use generation,</t>
  </si>
  <si>
    <t>   7/ Includes combined heat and power plants and electricity-only plants in the commercial and industrial sectors that have a non-regulatory</t>
  </si>
  <si>
    <t>(i.e., those that report North American Industry Classification System code 22 or that have a regulatory status).</t>
  </si>
  <si>
    <t>   6/ Includes combined heat and power plants whose primary business is to sell electricity and heat to the public</t>
  </si>
  <si>
    <t>   5/ Includes conventional hydroelectric, geothermal, wood, wood waste, biogenic municipal waste, landfill gas,</t>
  </si>
  <si>
    <t>for Allocating Municipal Solid Waste to Biogenic and Non-Biogenic Energy (Washington, DC, May 2007).</t>
  </si>
  <si>
    <t>petroleum-derived plastics and other non-renewable sources.  See U.S. Energy Information Administration, Methodology</t>
  </si>
  <si>
    <t>2011 approximately 6 billion kilowatthours of electricity were generated from a municipal waste stream containing</t>
  </si>
  <si>
    <t>   4/ Includes non-biogenic municipal waste.  The U.S. Energy Information Administration estimates that in</t>
  </si>
  <si>
    <t>   3/ Includes electricity generation from fuel cells.</t>
  </si>
  <si>
    <t>   2/ Includes plants that only produce electricity and that have a regulatory status.</t>
  </si>
  <si>
    <t>   1/ Includes electricity-only and combined heat and power plants that have a regulatory status.</t>
  </si>
  <si>
    <t>  Mercury (short tons)</t>
  </si>
  <si>
    <t>  Nitrogen Oxide (million short tons)</t>
  </si>
  <si>
    <t>  Sulfur Dioxide (million short tons)</t>
  </si>
  <si>
    <t>Electric Power Sector Emissions 1/</t>
  </si>
  <si>
    <t>  Distribution</t>
  </si>
  <si>
    <t>  Transmission</t>
  </si>
  <si>
    <t>  Generation</t>
  </si>
  <si>
    <t>(nominal cents per kilowatthour)</t>
  </si>
  <si>
    <t>(2011 cents per kilowatthour)</t>
  </si>
  <si>
    <t>Prices by Service Category</t>
  </si>
  <si>
    <t>    All Sectors Average</t>
  </si>
  <si>
    <t>  Transportation</t>
  </si>
  <si>
    <t>  Industrial</t>
  </si>
  <si>
    <t>  Commercial</t>
  </si>
  <si>
    <t>  Residential</t>
  </si>
  <si>
    <t>End-Use Prices</t>
  </si>
  <si>
    <t>Total Electricity Use</t>
  </si>
  <si>
    <t>Direct Use</t>
  </si>
  <si>
    <t>    Total</t>
  </si>
  <si>
    <t>Electricity Sales by Sector</t>
  </si>
  <si>
    <t>Net Imports</t>
  </si>
  <si>
    <t>Net Generation to the Grid</t>
  </si>
  <si>
    <t>Total Electricity Generation</t>
  </si>
  <si>
    <t>    Other 11/</t>
  </si>
  <si>
    <t>    Renewable Sources 5,9/</t>
  </si>
  <si>
    <t>    Nuclear Power</t>
  </si>
  <si>
    <t>    Natural Gas</t>
  </si>
  <si>
    <t>    Petroleum</t>
  </si>
  <si>
    <t>    Coal</t>
  </si>
  <si>
    <t>  Total Electricity Generation by Fuel</t>
  </si>
  <si>
    <t>      Total Sales to the Grid</t>
  </si>
  <si>
    <t>    Less Direct Use</t>
  </si>
  <si>
    <t>      Total End-Use Sector Generation</t>
  </si>
  <si>
    <t>    Other 10/</t>
  </si>
  <si>
    <t>    Renewable Sources 9/</t>
  </si>
  <si>
    <t>    Other Gaseous Fuels 8/</t>
  </si>
  <si>
    <t>  End-Use Sector 7/</t>
  </si>
  <si>
    <t>  Net Available to the Grid</t>
  </si>
  <si>
    <t>  Less Direct Use</t>
  </si>
  <si>
    <t>  Total Electric Power Sector Generation</t>
  </si>
  <si>
    <t>      Total</t>
  </si>
  <si>
    <t>    Renewable Sources</t>
  </si>
  <si>
    <t>  Combined Heat and Power 6/</t>
  </si>
  <si>
    <t>    Distributed Generation (Natural Gas)</t>
  </si>
  <si>
    <t>    Renewable Sources 5/</t>
  </si>
  <si>
    <t>    Pumped Storage/Other 4/</t>
  </si>
  <si>
    <t>    Natural Gas 3/</t>
  </si>
  <si>
    <t>  Power Only 2/</t>
  </si>
  <si>
    <t>Electric Power Sector 1/</t>
  </si>
  <si>
    <t>Net Generation by Fuel Type</t>
  </si>
  <si>
    <t>Supply, Disposition, Prices, and Emissions</t>
  </si>
  <si>
    <t>(billion kilowatthours, unless otherwise noted)</t>
  </si>
  <si>
    <t>Electricity Supply, Disposition, Prices, and Emissions</t>
  </si>
  <si>
    <t>Industrial delivered Price</t>
  </si>
  <si>
    <t>high resource</t>
  </si>
  <si>
    <t>cumulative electricity (kWh/Day)</t>
  </si>
  <si>
    <t>cumulative CH4 (MMBtu/Day)</t>
  </si>
  <si>
    <t>Cost to pipe (CH4)</t>
  </si>
  <si>
    <t>Unit Cost ($/unit)</t>
  </si>
  <si>
    <t>O&amp;M cost ($/year)</t>
  </si>
  <si>
    <t>Input rate</t>
  </si>
  <si>
    <t>Output rate</t>
  </si>
  <si>
    <t>Loss Rate</t>
  </si>
  <si>
    <t>Compressor</t>
  </si>
  <si>
    <t>Conditioning Unit</t>
  </si>
  <si>
    <t>SCFH gas per facility</t>
  </si>
  <si>
    <t>installed cost</t>
  </si>
  <si>
    <t>maintenance cost</t>
  </si>
  <si>
    <t>electric efficiency</t>
  </si>
  <si>
    <t>chp efficiency</t>
  </si>
  <si>
    <t>gas compression load</t>
  </si>
  <si>
    <t>conditioning unit</t>
  </si>
  <si>
    <t>conditioning O&amp;M</t>
  </si>
  <si>
    <t>compression unit</t>
  </si>
  <si>
    <t>compression O&amp;M</t>
  </si>
  <si>
    <t>(from Duke Landfill Report)</t>
  </si>
  <si>
    <t>20 year cost ($/MMBtu)</t>
  </si>
  <si>
    <t>available biogas</t>
  </si>
  <si>
    <t>comparable electricity cost</t>
  </si>
  <si>
    <t>comparable electricity cost ($/kWh)</t>
  </si>
  <si>
    <t>Small RichBurn Engine</t>
  </si>
  <si>
    <t>Microturbine</t>
  </si>
  <si>
    <t>RichBurn Engine</t>
  </si>
  <si>
    <t>Fuel Cell</t>
  </si>
  <si>
    <t>Small LeanBurn Engine</t>
  </si>
  <si>
    <t>LeanBurn Engine</t>
  </si>
  <si>
    <t>Combustion Turbine</t>
  </si>
  <si>
    <t>20-year cost ($/kWh)</t>
  </si>
  <si>
    <t>@95%</t>
  </si>
  <si>
    <t>@98%</t>
  </si>
  <si>
    <t>MMBTU produced</t>
  </si>
  <si>
    <t>20-year discounted stream</t>
  </si>
  <si>
    <t>cost for electricity CHP ($/kWh)</t>
  </si>
  <si>
    <t>2025 reference electricity price ($/kWh)</t>
  </si>
  <si>
    <t>2025 low electricity price ($/kWh)</t>
  </si>
  <si>
    <t>2025 high electricity price ($/kWh)</t>
  </si>
  <si>
    <t>cumulative</t>
  </si>
  <si>
    <t>Spot Price (reference)</t>
  </si>
  <si>
    <t>spot price for CH4 ($/MMBTU)</t>
  </si>
  <si>
    <t>Pipeline Costs (assumes 1mi feeder line)</t>
  </si>
  <si>
    <t>(from Duke Swine Waste Report)</t>
  </si>
  <si>
    <t>conditioning and pipeline</t>
  </si>
  <si>
    <t>net levelized cost of CHP with electricity credit</t>
  </si>
  <si>
    <t>net levelized cost of pipeline with natural gas credit</t>
  </si>
  <si>
    <t>assumes rounded average across all pipe sizes and ranges, added to average of interconnection fees and ROW maintenance</t>
  </si>
  <si>
    <t>Daily Total</t>
  </si>
  <si>
    <t>Total emissions (ft3 CH4)</t>
  </si>
  <si>
    <t>digester emissions (ft3 CH4)</t>
  </si>
  <si>
    <t>Fugitive emissions (ft3 CH4)</t>
  </si>
  <si>
    <t>Fugitive emissions (Tg CO2e)</t>
  </si>
  <si>
    <t>Potential generated (Tg CO2e)</t>
  </si>
  <si>
    <t>pipeline</t>
  </si>
  <si>
    <t>chp</t>
  </si>
  <si>
    <t>Mean flow by class</t>
  </si>
  <si>
    <t>&gt; 100</t>
  </si>
  <si>
    <t>10 - 100</t>
  </si>
  <si>
    <t>0 - 1</t>
  </si>
  <si>
    <t>1 to 10</t>
  </si>
  <si>
    <t>Size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</si>
</sst>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&quot;$&quot;#,##0.00"/>
    <numFmt numFmtId="167" formatCode="&quot;$&quot;#,##0.000"/>
    <numFmt numFmtId="168" formatCode="&quot;$&quot;#,##0.0000"/>
    <numFmt numFmtId="169" formatCode="0.000"/>
    <numFmt numFmtId="170" formatCode="&quot;$&quot;#,##0"/>
    <numFmt numFmtId="171" formatCode="&quot;$&quot;#,##0.0000_);[Red]\(&quot;$&quot;#,##0.0000\)"/>
    <numFmt numFmtId="172" formatCode="_(* #,##0.0000_);_(* \(#,##0.0000\);_(* &quot;-&quot;??_);_(@_)"/>
    <numFmt numFmtId="173" formatCode="0.00000"/>
    <numFmt numFmtId="174" formatCode="&quot;$&quot;#,##0.000_);[Red]\(&quot;$&quot;#,##0.000\)"/>
  </numFmts>
  <fonts count="2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3.5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3.5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" fillId="0" borderId="0"/>
  </cellStyleXfs>
  <cellXfs count="207">
    <xf numFmtId="0" fontId="19" fillId="0" borderId="0" xfId="0" applyFont="1"/>
    <xf numFmtId="0" fontId="0" fillId="0" borderId="0" xfId="0" applyFont="1"/>
    <xf numFmtId="0" fontId="19" fillId="0" borderId="10" xfId="0" applyFont="1" applyBorder="1"/>
    <xf numFmtId="0" fontId="19" fillId="0" borderId="11" xfId="0" applyFont="1" applyBorder="1"/>
    <xf numFmtId="0" fontId="19" fillId="0" borderId="12" xfId="0" applyFont="1" applyBorder="1"/>
    <xf numFmtId="0" fontId="21" fillId="0" borderId="14" xfId="0" applyFont="1" applyBorder="1" applyAlignment="1">
      <alignment wrapText="1"/>
    </xf>
    <xf numFmtId="0" fontId="21" fillId="0" borderId="10" xfId="0" applyFont="1" applyBorder="1" applyAlignment="1">
      <alignment wrapText="1"/>
    </xf>
    <xf numFmtId="0" fontId="21" fillId="0" borderId="13" xfId="0" applyFont="1" applyBorder="1" applyAlignment="1">
      <alignment wrapText="1"/>
    </xf>
    <xf numFmtId="0" fontId="0" fillId="0" borderId="14" xfId="0" applyFont="1" applyBorder="1" applyAlignment="1">
      <alignment wrapText="1"/>
    </xf>
    <xf numFmtId="0" fontId="0" fillId="0" borderId="0" xfId="0" applyFont="1" applyAlignment="1">
      <alignment wrapText="1"/>
    </xf>
    <xf numFmtId="10" fontId="0" fillId="0" borderId="0" xfId="0" applyNumberFormat="1" applyFont="1" applyAlignment="1">
      <alignment wrapText="1"/>
    </xf>
    <xf numFmtId="10" fontId="0" fillId="0" borderId="14" xfId="0" applyNumberFormat="1" applyFont="1" applyBorder="1" applyAlignment="1">
      <alignment wrapText="1"/>
    </xf>
    <xf numFmtId="0" fontId="21" fillId="0" borderId="0" xfId="0" applyFont="1" applyAlignment="1">
      <alignment wrapText="1"/>
    </xf>
    <xf numFmtId="10" fontId="21" fillId="0" borderId="0" xfId="0" applyNumberFormat="1" applyFont="1" applyAlignment="1">
      <alignment wrapText="1"/>
    </xf>
    <xf numFmtId="10" fontId="21" fillId="0" borderId="14" xfId="0" applyNumberFormat="1" applyFont="1" applyBorder="1" applyAlignment="1">
      <alignment wrapText="1"/>
    </xf>
    <xf numFmtId="3" fontId="0" fillId="0" borderId="0" xfId="0" applyNumberFormat="1"/>
    <xf numFmtId="0" fontId="0" fillId="0" borderId="0" xfId="0"/>
    <xf numFmtId="16" fontId="0" fillId="0" borderId="0" xfId="0" quotePrefix="1" applyNumberFormat="1"/>
    <xf numFmtId="0" fontId="0" fillId="0" borderId="0" xfId="0" quotePrefix="1"/>
    <xf numFmtId="9" fontId="0" fillId="0" borderId="0" xfId="0" quotePrefix="1" applyNumberFormat="1"/>
    <xf numFmtId="0" fontId="21" fillId="0" borderId="0" xfId="0" applyFont="1"/>
    <xf numFmtId="0" fontId="0" fillId="0" borderId="20" xfId="0" applyBorder="1"/>
    <xf numFmtId="0" fontId="1" fillId="0" borderId="0" xfId="45"/>
    <xf numFmtId="0" fontId="1" fillId="0" borderId="12" xfId="45" applyBorder="1"/>
    <xf numFmtId="0" fontId="1" fillId="0" borderId="14" xfId="45" applyBorder="1" applyAlignment="1">
      <alignment wrapText="1"/>
    </xf>
    <xf numFmtId="10" fontId="1" fillId="0" borderId="14" xfId="45" applyNumberFormat="1" applyBorder="1" applyAlignment="1">
      <alignment wrapText="1"/>
    </xf>
    <xf numFmtId="10" fontId="1" fillId="0" borderId="0" xfId="45" applyNumberFormat="1" applyAlignment="1">
      <alignment wrapText="1"/>
    </xf>
    <xf numFmtId="0" fontId="1" fillId="0" borderId="0" xfId="45" applyAlignment="1">
      <alignment wrapText="1"/>
    </xf>
    <xf numFmtId="0" fontId="17" fillId="0" borderId="14" xfId="45" applyFont="1" applyBorder="1" applyAlignment="1">
      <alignment wrapText="1"/>
    </xf>
    <xf numFmtId="10" fontId="17" fillId="0" borderId="14" xfId="45" applyNumberFormat="1" applyFont="1" applyBorder="1" applyAlignment="1">
      <alignment wrapText="1"/>
    </xf>
    <xf numFmtId="10" fontId="17" fillId="0" borderId="0" xfId="45" applyNumberFormat="1" applyFont="1" applyAlignment="1">
      <alignment wrapText="1"/>
    </xf>
    <xf numFmtId="0" fontId="17" fillId="0" borderId="0" xfId="45" applyFont="1" applyAlignment="1">
      <alignment wrapText="1"/>
    </xf>
    <xf numFmtId="0" fontId="1" fillId="0" borderId="10" xfId="45" applyBorder="1"/>
    <xf numFmtId="0" fontId="17" fillId="0" borderId="13" xfId="45" applyFont="1" applyBorder="1" applyAlignment="1">
      <alignment wrapText="1"/>
    </xf>
    <xf numFmtId="0" fontId="17" fillId="0" borderId="10" xfId="45" applyFont="1" applyBorder="1" applyAlignment="1">
      <alignment wrapText="1"/>
    </xf>
    <xf numFmtId="0" fontId="1" fillId="0" borderId="11" xfId="45" applyBorder="1"/>
    <xf numFmtId="0" fontId="19" fillId="0" borderId="0" xfId="0" applyFont="1" applyAlignment="1">
      <alignment wrapText="1"/>
    </xf>
    <xf numFmtId="0" fontId="15" fillId="0" borderId="0" xfId="0" applyFont="1" applyFill="1"/>
    <xf numFmtId="0" fontId="0" fillId="33" borderId="0" xfId="0" quotePrefix="1" applyFill="1"/>
    <xf numFmtId="0" fontId="19" fillId="33" borderId="0" xfId="0" applyFont="1" applyFill="1"/>
    <xf numFmtId="0" fontId="0" fillId="33" borderId="0" xfId="0" applyFill="1"/>
    <xf numFmtId="170" fontId="19" fillId="33" borderId="0" xfId="0" applyNumberFormat="1" applyFont="1" applyFill="1"/>
    <xf numFmtId="0" fontId="0" fillId="33" borderId="0" xfId="0" applyNumberFormat="1" applyFill="1" applyAlignment="1">
      <alignment wrapText="1"/>
    </xf>
    <xf numFmtId="0" fontId="25" fillId="33" borderId="0" xfId="0" applyFont="1" applyFill="1"/>
    <xf numFmtId="169" fontId="25" fillId="33" borderId="0" xfId="0" applyNumberFormat="1" applyFont="1" applyFill="1"/>
    <xf numFmtId="169" fontId="19" fillId="33" borderId="0" xfId="0" applyNumberFormat="1" applyFont="1" applyFill="1"/>
    <xf numFmtId="171" fontId="25" fillId="33" borderId="0" xfId="0" applyNumberFormat="1" applyFont="1" applyFill="1"/>
    <xf numFmtId="166" fontId="25" fillId="33" borderId="0" xfId="0" applyNumberFormat="1" applyFont="1" applyFill="1"/>
    <xf numFmtId="171" fontId="19" fillId="33" borderId="0" xfId="0" applyNumberFormat="1" applyFont="1" applyFill="1"/>
    <xf numFmtId="166" fontId="19" fillId="33" borderId="0" xfId="0" applyNumberFormat="1" applyFont="1" applyFill="1"/>
    <xf numFmtId="2" fontId="19" fillId="33" borderId="0" xfId="0" applyNumberFormat="1" applyFont="1" applyFill="1"/>
    <xf numFmtId="174" fontId="19" fillId="0" borderId="0" xfId="0" applyNumberFormat="1" applyFont="1"/>
    <xf numFmtId="0" fontId="21" fillId="0" borderId="0" xfId="0" applyFont="1" applyFill="1"/>
    <xf numFmtId="0" fontId="19" fillId="0" borderId="20" xfId="0" applyFont="1" applyFill="1" applyBorder="1"/>
    <xf numFmtId="0" fontId="19" fillId="0" borderId="0" xfId="0" applyFont="1" applyFill="1" applyBorder="1"/>
    <xf numFmtId="164" fontId="19" fillId="0" borderId="21" xfId="0" applyNumberFormat="1" applyFont="1" applyFill="1" applyBorder="1"/>
    <xf numFmtId="0" fontId="0" fillId="0" borderId="20" xfId="0" applyFill="1" applyBorder="1"/>
    <xf numFmtId="10" fontId="19" fillId="0" borderId="21" xfId="43" applyNumberFormat="1" applyFont="1" applyFill="1" applyBorder="1"/>
    <xf numFmtId="0" fontId="15" fillId="0" borderId="20" xfId="0" applyFont="1" applyFill="1" applyBorder="1"/>
    <xf numFmtId="0" fontId="0" fillId="0" borderId="0" xfId="0" applyFill="1"/>
    <xf numFmtId="0" fontId="0" fillId="0" borderId="0" xfId="0" applyNumberFormat="1" applyFill="1" applyAlignment="1">
      <alignment wrapText="1"/>
    </xf>
    <xf numFmtId="0" fontId="19" fillId="0" borderId="21" xfId="0" applyFont="1" applyFill="1" applyBorder="1"/>
    <xf numFmtId="0" fontId="19" fillId="0" borderId="0" xfId="0" applyFont="1" applyFill="1"/>
    <xf numFmtId="3" fontId="0" fillId="0" borderId="0" xfId="0" applyNumberFormat="1" applyFill="1"/>
    <xf numFmtId="164" fontId="19" fillId="0" borderId="20" xfId="42" applyNumberFormat="1" applyFont="1" applyFill="1" applyBorder="1"/>
    <xf numFmtId="164" fontId="19" fillId="0" borderId="0" xfId="42" applyNumberFormat="1" applyFont="1" applyFill="1" applyBorder="1"/>
    <xf numFmtId="9" fontId="19" fillId="0" borderId="21" xfId="0" applyNumberFormat="1" applyFont="1" applyFill="1" applyBorder="1"/>
    <xf numFmtId="164" fontId="19" fillId="0" borderId="20" xfId="0" applyNumberFormat="1" applyFont="1" applyFill="1" applyBorder="1"/>
    <xf numFmtId="164" fontId="19" fillId="0" borderId="0" xfId="0" applyNumberFormat="1" applyFont="1" applyFill="1" applyBorder="1"/>
    <xf numFmtId="167" fontId="15" fillId="0" borderId="0" xfId="0" applyNumberFormat="1" applyFont="1" applyFill="1" applyBorder="1"/>
    <xf numFmtId="166" fontId="15" fillId="0" borderId="0" xfId="0" applyNumberFormat="1" applyFont="1" applyFill="1" applyBorder="1"/>
    <xf numFmtId="166" fontId="15" fillId="0" borderId="21" xfId="0" applyNumberFormat="1" applyFont="1" applyFill="1" applyBorder="1"/>
    <xf numFmtId="164" fontId="19" fillId="0" borderId="0" xfId="42" applyNumberFormat="1" applyFont="1" applyFill="1"/>
    <xf numFmtId="166" fontId="15" fillId="0" borderId="0" xfId="42" applyNumberFormat="1" applyFont="1" applyFill="1"/>
    <xf numFmtId="167" fontId="15" fillId="0" borderId="21" xfId="0" applyNumberFormat="1" applyFont="1" applyFill="1" applyBorder="1"/>
    <xf numFmtId="164" fontId="19" fillId="0" borderId="0" xfId="0" applyNumberFormat="1" applyFont="1" applyFill="1"/>
    <xf numFmtId="167" fontId="19" fillId="0" borderId="0" xfId="0" applyNumberFormat="1" applyFont="1" applyFill="1" applyBorder="1"/>
    <xf numFmtId="167" fontId="19" fillId="0" borderId="21" xfId="0" applyNumberFormat="1" applyFont="1" applyFill="1" applyBorder="1"/>
    <xf numFmtId="170" fontId="19" fillId="0" borderId="0" xfId="0" applyNumberFormat="1" applyFont="1" applyFill="1"/>
    <xf numFmtId="170" fontId="19" fillId="0" borderId="0" xfId="44" applyNumberFormat="1" applyFont="1" applyFill="1"/>
    <xf numFmtId="10" fontId="19" fillId="0" borderId="0" xfId="43" applyNumberFormat="1" applyFont="1" applyFill="1"/>
    <xf numFmtId="3" fontId="19" fillId="0" borderId="0" xfId="0" applyNumberFormat="1" applyFont="1" applyFill="1"/>
    <xf numFmtId="9" fontId="0" fillId="0" borderId="0" xfId="0" quotePrefix="1" applyNumberFormat="1" applyFill="1"/>
    <xf numFmtId="16" fontId="0" fillId="0" borderId="0" xfId="0" quotePrefix="1" applyNumberFormat="1" applyFill="1"/>
    <xf numFmtId="0" fontId="0" fillId="0" borderId="0" xfId="0" quotePrefix="1" applyFill="1"/>
    <xf numFmtId="164" fontId="21" fillId="0" borderId="20" xfId="42" applyNumberFormat="1" applyFont="1" applyFill="1" applyBorder="1"/>
    <xf numFmtId="164" fontId="21" fillId="0" borderId="0" xfId="42" applyNumberFormat="1" applyFont="1" applyFill="1" applyBorder="1"/>
    <xf numFmtId="9" fontId="21" fillId="0" borderId="21" xfId="0" applyNumberFormat="1" applyFont="1" applyFill="1" applyBorder="1"/>
    <xf numFmtId="164" fontId="21" fillId="0" borderId="21" xfId="42" applyNumberFormat="1" applyFont="1" applyFill="1" applyBorder="1"/>
    <xf numFmtId="0" fontId="21" fillId="0" borderId="20" xfId="0" applyFont="1" applyFill="1" applyBorder="1"/>
    <xf numFmtId="0" fontId="28" fillId="0" borderId="20" xfId="0" applyFont="1" applyFill="1" applyBorder="1"/>
    <xf numFmtId="0" fontId="15" fillId="0" borderId="0" xfId="0" applyFont="1" applyFill="1" applyBorder="1"/>
    <xf numFmtId="166" fontId="28" fillId="0" borderId="0" xfId="0" applyNumberFormat="1" applyFont="1" applyFill="1" applyBorder="1"/>
    <xf numFmtId="0" fontId="15" fillId="0" borderId="21" xfId="0" applyFont="1" applyFill="1" applyBorder="1"/>
    <xf numFmtId="164" fontId="21" fillId="0" borderId="20" xfId="0" applyNumberFormat="1" applyFont="1" applyFill="1" applyBorder="1"/>
    <xf numFmtId="164" fontId="21" fillId="0" borderId="21" xfId="0" applyNumberFormat="1" applyFont="1" applyFill="1" applyBorder="1"/>
    <xf numFmtId="164" fontId="21" fillId="0" borderId="0" xfId="0" applyNumberFormat="1" applyFont="1" applyFill="1" applyBorder="1"/>
    <xf numFmtId="0" fontId="21" fillId="0" borderId="23" xfId="0" applyFont="1" applyFill="1" applyBorder="1"/>
    <xf numFmtId="0" fontId="19" fillId="0" borderId="24" xfId="0" applyFont="1" applyFill="1" applyBorder="1"/>
    <xf numFmtId="164" fontId="19" fillId="0" borderId="23" xfId="0" applyNumberFormat="1" applyFont="1" applyFill="1" applyBorder="1"/>
    <xf numFmtId="0" fontId="0" fillId="0" borderId="22" xfId="0" applyFill="1" applyBorder="1" applyAlignment="1">
      <alignment horizontal="right"/>
    </xf>
    <xf numFmtId="165" fontId="19" fillId="0" borderId="24" xfId="0" applyNumberFormat="1" applyFont="1" applyFill="1" applyBorder="1"/>
    <xf numFmtId="0" fontId="19" fillId="0" borderId="22" xfId="0" applyFont="1" applyFill="1" applyBorder="1"/>
    <xf numFmtId="0" fontId="19" fillId="0" borderId="25" xfId="0" applyFont="1" applyFill="1" applyBorder="1"/>
    <xf numFmtId="0" fontId="15" fillId="0" borderId="24" xfId="0" applyFont="1" applyFill="1" applyBorder="1"/>
    <xf numFmtId="0" fontId="15" fillId="0" borderId="23" xfId="0" applyFont="1" applyFill="1" applyBorder="1"/>
    <xf numFmtId="0" fontId="15" fillId="0" borderId="22" xfId="0" applyFont="1" applyFill="1" applyBorder="1"/>
    <xf numFmtId="0" fontId="19" fillId="0" borderId="23" xfId="0" applyFont="1" applyFill="1" applyBorder="1"/>
    <xf numFmtId="43" fontId="0" fillId="0" borderId="0" xfId="0" applyNumberFormat="1" applyFill="1"/>
    <xf numFmtId="43" fontId="19" fillId="0" borderId="0" xfId="0" applyNumberFormat="1" applyFont="1" applyFill="1"/>
    <xf numFmtId="0" fontId="0" fillId="0" borderId="0" xfId="0" applyFill="1" applyAlignment="1">
      <alignment horizontal="right"/>
    </xf>
    <xf numFmtId="0" fontId="19" fillId="0" borderId="0" xfId="0" applyNumberFormat="1" applyFont="1" applyFill="1"/>
    <xf numFmtId="166" fontId="19" fillId="0" borderId="0" xfId="0" applyNumberFormat="1" applyFont="1" applyFill="1"/>
    <xf numFmtId="168" fontId="0" fillId="0" borderId="0" xfId="44" applyNumberFormat="1" applyFont="1" applyFill="1" applyAlignment="1">
      <alignment wrapText="1"/>
    </xf>
    <xf numFmtId="166" fontId="0" fillId="0" borderId="0" xfId="44" applyNumberFormat="1" applyFont="1" applyFill="1" applyAlignment="1">
      <alignment wrapText="1"/>
    </xf>
    <xf numFmtId="164" fontId="0" fillId="0" borderId="0" xfId="42" applyNumberFormat="1" applyFont="1" applyFill="1" applyAlignment="1">
      <alignment wrapText="1"/>
    </xf>
    <xf numFmtId="170" fontId="0" fillId="0" borderId="0" xfId="0" applyNumberFormat="1" applyFont="1" applyFill="1"/>
    <xf numFmtId="3" fontId="0" fillId="0" borderId="0" xfId="0" applyNumberFormat="1" applyFont="1" applyFill="1"/>
    <xf numFmtId="6" fontId="19" fillId="0" borderId="0" xfId="0" applyNumberFormat="1" applyFont="1" applyFill="1"/>
    <xf numFmtId="164" fontId="21" fillId="0" borderId="0" xfId="0" applyNumberFormat="1" applyFont="1" applyFill="1" applyAlignment="1">
      <alignment horizontal="left" indent="2"/>
    </xf>
    <xf numFmtId="164" fontId="0" fillId="0" borderId="0" xfId="0" applyNumberFormat="1" applyFill="1"/>
    <xf numFmtId="173" fontId="0" fillId="0" borderId="0" xfId="0" applyNumberFormat="1" applyFill="1"/>
    <xf numFmtId="43" fontId="19" fillId="0" borderId="0" xfId="42" applyFont="1" applyFill="1"/>
    <xf numFmtId="172" fontId="19" fillId="0" borderId="0" xfId="0" applyNumberFormat="1" applyFont="1" applyFill="1"/>
    <xf numFmtId="8" fontId="19" fillId="0" borderId="0" xfId="0" applyNumberFormat="1" applyFont="1" applyFill="1"/>
    <xf numFmtId="0" fontId="0" fillId="0" borderId="0" xfId="0" applyFill="1" applyAlignment="1">
      <alignment wrapText="1"/>
    </xf>
    <xf numFmtId="0" fontId="0" fillId="0" borderId="0" xfId="0" applyFont="1" applyFill="1" applyAlignment="1">
      <alignment wrapText="1"/>
    </xf>
    <xf numFmtId="0" fontId="27" fillId="0" borderId="0" xfId="0" applyFont="1" applyFill="1" applyAlignment="1">
      <alignment wrapText="1"/>
    </xf>
    <xf numFmtId="0" fontId="21" fillId="0" borderId="0" xfId="0" applyFont="1" applyFill="1" applyAlignment="1">
      <alignment wrapText="1"/>
    </xf>
    <xf numFmtId="0" fontId="19" fillId="0" borderId="0" xfId="0" applyFont="1" applyFill="1" applyAlignment="1">
      <alignment wrapText="1"/>
    </xf>
    <xf numFmtId="0" fontId="26" fillId="0" borderId="0" xfId="0" applyFont="1" applyFill="1" applyAlignment="1">
      <alignment wrapText="1"/>
    </xf>
    <xf numFmtId="0" fontId="1" fillId="0" borderId="0" xfId="45" applyFill="1" applyAlignment="1">
      <alignment wrapText="1"/>
    </xf>
    <xf numFmtId="9" fontId="21" fillId="0" borderId="0" xfId="0" applyNumberFormat="1" applyFont="1" applyFill="1"/>
    <xf numFmtId="169" fontId="21" fillId="0" borderId="0" xfId="0" applyNumberFormat="1" applyFont="1" applyFill="1" applyBorder="1" applyAlignment="1">
      <alignment wrapText="1"/>
    </xf>
    <xf numFmtId="170" fontId="19" fillId="0" borderId="0" xfId="0" applyNumberFormat="1" applyFont="1" applyFill="1" applyAlignment="1">
      <alignment horizontal="center"/>
    </xf>
    <xf numFmtId="0" fontId="0" fillId="0" borderId="0" xfId="0" applyFill="1" applyBorder="1"/>
    <xf numFmtId="0" fontId="27" fillId="0" borderId="0" xfId="45" applyFont="1" applyFill="1" applyBorder="1" applyAlignment="1">
      <alignment wrapText="1"/>
    </xf>
    <xf numFmtId="9" fontId="21" fillId="0" borderId="0" xfId="0" applyNumberFormat="1" applyFont="1" applyFill="1" applyBorder="1"/>
    <xf numFmtId="170" fontId="27" fillId="0" borderId="0" xfId="0" applyNumberFormat="1" applyFont="1" applyFill="1"/>
    <xf numFmtId="0" fontId="19" fillId="0" borderId="0" xfId="0" applyFont="1" applyFill="1" applyAlignment="1">
      <alignment horizontal="center"/>
    </xf>
    <xf numFmtId="0" fontId="21" fillId="0" borderId="0" xfId="0" applyFont="1" applyFill="1" applyBorder="1"/>
    <xf numFmtId="9" fontId="21" fillId="0" borderId="0" xfId="0" quotePrefix="1" applyNumberFormat="1" applyFont="1" applyFill="1"/>
    <xf numFmtId="9" fontId="0" fillId="0" borderId="0" xfId="0" quotePrefix="1" applyNumberFormat="1" applyFont="1" applyFill="1" applyAlignment="1">
      <alignment horizontal="right"/>
    </xf>
    <xf numFmtId="0" fontId="19" fillId="0" borderId="0" xfId="0" applyFont="1" applyFill="1" applyAlignment="1">
      <alignment horizontal="right"/>
    </xf>
    <xf numFmtId="9" fontId="21" fillId="0" borderId="0" xfId="0" quotePrefix="1" applyNumberFormat="1" applyFont="1" applyFill="1" applyAlignment="1">
      <alignment horizontal="right"/>
    </xf>
    <xf numFmtId="0" fontId="19" fillId="33" borderId="0" xfId="0" applyNumberFormat="1" applyFont="1" applyFill="1" applyBorder="1" applyAlignment="1">
      <alignment vertical="top" wrapText="1"/>
    </xf>
    <xf numFmtId="0" fontId="19" fillId="33" borderId="0" xfId="0" applyNumberFormat="1" applyFont="1" applyFill="1" applyAlignment="1">
      <alignment vertical="top" wrapText="1"/>
    </xf>
    <xf numFmtId="0" fontId="19" fillId="33" borderId="20" xfId="0" applyNumberFormat="1" applyFont="1" applyFill="1" applyBorder="1" applyAlignment="1">
      <alignment vertical="top" wrapText="1"/>
    </xf>
    <xf numFmtId="0" fontId="0" fillId="0" borderId="20" xfId="0" applyNumberFormat="1" applyFill="1" applyBorder="1" applyAlignment="1">
      <alignment vertical="top" wrapText="1"/>
    </xf>
    <xf numFmtId="0" fontId="0" fillId="0" borderId="21" xfId="0" applyNumberFormat="1" applyFill="1" applyBorder="1" applyAlignment="1">
      <alignment vertical="top" wrapText="1"/>
    </xf>
    <xf numFmtId="0" fontId="0" fillId="0" borderId="0" xfId="0" applyNumberFormat="1" applyFill="1" applyBorder="1" applyAlignment="1">
      <alignment vertical="top" wrapText="1"/>
    </xf>
    <xf numFmtId="0" fontId="15" fillId="0" borderId="20" xfId="0" applyNumberFormat="1" applyFont="1" applyFill="1" applyBorder="1" applyAlignment="1">
      <alignment vertical="top" wrapText="1"/>
    </xf>
    <xf numFmtId="0" fontId="15" fillId="0" borderId="0" xfId="0" applyNumberFormat="1" applyFont="1" applyFill="1" applyBorder="1" applyAlignment="1">
      <alignment vertical="top" wrapText="1"/>
    </xf>
    <xf numFmtId="0" fontId="15" fillId="0" borderId="21" xfId="0" applyNumberFormat="1" applyFont="1" applyFill="1" applyBorder="1" applyAlignment="1">
      <alignment vertical="top" wrapText="1"/>
    </xf>
    <xf numFmtId="0" fontId="0" fillId="0" borderId="0" xfId="0" applyNumberFormat="1" applyFill="1" applyAlignment="1">
      <alignment vertical="top" wrapText="1"/>
    </xf>
    <xf numFmtId="0" fontId="19" fillId="0" borderId="0" xfId="0" applyNumberFormat="1" applyFont="1" applyFill="1" applyAlignment="1">
      <alignment vertical="top" wrapText="1"/>
    </xf>
    <xf numFmtId="0" fontId="19" fillId="0" borderId="0" xfId="0" applyNumberFormat="1" applyFont="1" applyAlignment="1">
      <alignment vertical="top" wrapText="1"/>
    </xf>
    <xf numFmtId="0" fontId="19" fillId="33" borderId="21" xfId="0" applyNumberFormat="1" applyFont="1" applyFill="1" applyBorder="1" applyAlignment="1">
      <alignment vertical="top" wrapText="1"/>
    </xf>
    <xf numFmtId="0" fontId="0" fillId="33" borderId="20" xfId="0" applyNumberFormat="1" applyFill="1" applyBorder="1" applyAlignment="1">
      <alignment vertical="top" wrapText="1"/>
    </xf>
    <xf numFmtId="0" fontId="0" fillId="33" borderId="21" xfId="0" applyNumberFormat="1" applyFill="1" applyBorder="1" applyAlignment="1">
      <alignment vertical="top" wrapText="1"/>
    </xf>
    <xf numFmtId="0" fontId="0" fillId="33" borderId="0" xfId="0" applyNumberFormat="1" applyFill="1" applyAlignment="1">
      <alignment vertical="top" wrapText="1"/>
    </xf>
    <xf numFmtId="0" fontId="15" fillId="33" borderId="0" xfId="0" applyNumberFormat="1" applyFont="1" applyFill="1" applyBorder="1" applyAlignment="1">
      <alignment vertical="top" wrapText="1"/>
    </xf>
    <xf numFmtId="0" fontId="15" fillId="33" borderId="21" xfId="0" applyNumberFormat="1" applyFont="1" applyFill="1" applyBorder="1" applyAlignment="1">
      <alignment vertical="top" wrapText="1"/>
    </xf>
    <xf numFmtId="0" fontId="0" fillId="33" borderId="0" xfId="0" applyNumberFormat="1" applyFill="1" applyAlignment="1">
      <alignment vertical="top"/>
    </xf>
    <xf numFmtId="0" fontId="0" fillId="33" borderId="0" xfId="0" applyFont="1" applyFill="1" applyAlignment="1">
      <alignment horizontal="center"/>
    </xf>
    <xf numFmtId="43" fontId="0" fillId="33" borderId="0" xfId="0" applyNumberFormat="1" applyFont="1" applyFill="1" applyAlignment="1">
      <alignment horizontal="center"/>
    </xf>
    <xf numFmtId="0" fontId="0" fillId="33" borderId="0" xfId="0" applyNumberFormat="1" applyFont="1" applyFill="1" applyAlignment="1">
      <alignment horizontal="center"/>
    </xf>
    <xf numFmtId="3" fontId="19" fillId="33" borderId="0" xfId="0" applyNumberFormat="1" applyFont="1" applyFill="1" applyAlignment="1">
      <alignment horizontal="center"/>
    </xf>
    <xf numFmtId="168" fontId="0" fillId="33" borderId="0" xfId="44" applyNumberFormat="1" applyFont="1" applyFill="1" applyAlignment="1">
      <alignment horizontal="center" wrapText="1"/>
    </xf>
    <xf numFmtId="3" fontId="0" fillId="33" borderId="0" xfId="44" applyNumberFormat="1" applyFont="1" applyFill="1" applyAlignment="1">
      <alignment horizontal="center" wrapText="1"/>
    </xf>
    <xf numFmtId="16" fontId="0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15" fillId="0" borderId="21" xfId="0" applyFont="1" applyFill="1" applyBorder="1" applyAlignment="1">
      <alignment horizontal="center"/>
    </xf>
    <xf numFmtId="0" fontId="0" fillId="0" borderId="0" xfId="0" applyFont="1" applyAlignment="1">
      <alignment wrapText="1"/>
    </xf>
    <xf numFmtId="0" fontId="0" fillId="0" borderId="12" xfId="0" applyFont="1" applyBorder="1" applyAlignment="1">
      <alignment wrapText="1"/>
    </xf>
    <xf numFmtId="0" fontId="0" fillId="0" borderId="19" xfId="0" applyFont="1" applyBorder="1" applyAlignment="1">
      <alignment wrapText="1"/>
    </xf>
    <xf numFmtId="0" fontId="0" fillId="0" borderId="14" xfId="0" applyFont="1" applyBorder="1" applyAlignment="1">
      <alignment wrapText="1"/>
    </xf>
    <xf numFmtId="0" fontId="0" fillId="0" borderId="18" xfId="0" applyFont="1" applyBorder="1" applyAlignment="1">
      <alignment wrapText="1"/>
    </xf>
    <xf numFmtId="0" fontId="0" fillId="0" borderId="16" xfId="0" applyFont="1" applyBorder="1" applyAlignment="1">
      <alignment wrapText="1"/>
    </xf>
    <xf numFmtId="0" fontId="21" fillId="0" borderId="17" xfId="0" applyFont="1" applyBorder="1" applyAlignment="1">
      <alignment horizontal="center" wrapText="1"/>
    </xf>
    <xf numFmtId="0" fontId="21" fillId="0" borderId="11" xfId="0" applyFont="1" applyBorder="1" applyAlignment="1">
      <alignment horizontal="center" wrapText="1"/>
    </xf>
    <xf numFmtId="0" fontId="21" fillId="0" borderId="15" xfId="0" applyFont="1" applyBorder="1" applyAlignment="1">
      <alignment horizontal="center" wrapText="1"/>
    </xf>
    <xf numFmtId="0" fontId="20" fillId="0" borderId="0" xfId="0" applyFont="1" applyAlignment="1">
      <alignment horizontal="left" vertical="center" wrapText="1"/>
    </xf>
    <xf numFmtId="0" fontId="0" fillId="0" borderId="10" xfId="0" applyFont="1" applyBorder="1" applyAlignment="1">
      <alignment horizontal="left" vertical="center" wrapText="1"/>
    </xf>
    <xf numFmtId="0" fontId="21" fillId="0" borderId="12" xfId="0" applyFont="1" applyBorder="1" applyAlignment="1">
      <alignment wrapText="1"/>
    </xf>
    <xf numFmtId="0" fontId="21" fillId="0" borderId="10" xfId="0" applyFont="1" applyBorder="1" applyAlignment="1">
      <alignment wrapText="1"/>
    </xf>
    <xf numFmtId="0" fontId="21" fillId="0" borderId="12" xfId="0" applyFont="1" applyBorder="1" applyAlignment="1">
      <alignment horizontal="center" wrapText="1"/>
    </xf>
    <xf numFmtId="0" fontId="21" fillId="0" borderId="10" xfId="0" applyFont="1" applyBorder="1" applyAlignment="1">
      <alignment horizontal="center" wrapText="1"/>
    </xf>
    <xf numFmtId="0" fontId="1" fillId="0" borderId="0" xfId="45" applyAlignment="1">
      <alignment wrapText="1"/>
    </xf>
    <xf numFmtId="0" fontId="1" fillId="0" borderId="12" xfId="45" applyBorder="1" applyAlignment="1">
      <alignment wrapText="1"/>
    </xf>
    <xf numFmtId="0" fontId="1" fillId="0" borderId="26" xfId="45" applyBorder="1" applyAlignment="1">
      <alignment wrapText="1"/>
    </xf>
    <xf numFmtId="0" fontId="1" fillId="0" borderId="10" xfId="45" applyBorder="1" applyAlignment="1">
      <alignment wrapText="1"/>
    </xf>
    <xf numFmtId="0" fontId="1" fillId="0" borderId="13" xfId="45" applyBorder="1" applyAlignment="1">
      <alignment wrapText="1"/>
    </xf>
    <xf numFmtId="0" fontId="1" fillId="0" borderId="19" xfId="45" applyBorder="1" applyAlignment="1">
      <alignment wrapText="1"/>
    </xf>
    <xf numFmtId="0" fontId="1" fillId="0" borderId="14" xfId="45" applyBorder="1" applyAlignment="1">
      <alignment wrapText="1"/>
    </xf>
    <xf numFmtId="0" fontId="1" fillId="0" borderId="18" xfId="45" applyBorder="1" applyAlignment="1">
      <alignment wrapText="1"/>
    </xf>
    <xf numFmtId="0" fontId="1" fillId="0" borderId="16" xfId="45" applyBorder="1" applyAlignment="1">
      <alignment wrapText="1"/>
    </xf>
    <xf numFmtId="0" fontId="17" fillId="0" borderId="17" xfId="45" applyFont="1" applyBorder="1" applyAlignment="1">
      <alignment horizontal="center" wrapText="1"/>
    </xf>
    <xf numFmtId="0" fontId="17" fillId="0" borderId="11" xfId="45" applyFont="1" applyBorder="1" applyAlignment="1">
      <alignment horizontal="center" wrapText="1"/>
    </xf>
    <xf numFmtId="0" fontId="17" fillId="0" borderId="15" xfId="45" applyFont="1" applyBorder="1" applyAlignment="1">
      <alignment horizontal="center" wrapText="1"/>
    </xf>
    <xf numFmtId="0" fontId="24" fillId="0" borderId="0" xfId="45" applyFont="1" applyAlignment="1">
      <alignment horizontal="left" vertical="center" wrapText="1"/>
    </xf>
    <xf numFmtId="0" fontId="1" fillId="0" borderId="10" xfId="45" applyBorder="1" applyAlignment="1">
      <alignment horizontal="left" vertical="center" wrapText="1"/>
    </xf>
    <xf numFmtId="0" fontId="17" fillId="0" borderId="16" xfId="45" applyFont="1" applyBorder="1" applyAlignment="1">
      <alignment wrapText="1"/>
    </xf>
    <xf numFmtId="0" fontId="17" fillId="0" borderId="13" xfId="45" applyFont="1" applyBorder="1" applyAlignment="1">
      <alignment wrapText="1"/>
    </xf>
    <xf numFmtId="0" fontId="17" fillId="0" borderId="28" xfId="45" applyFont="1" applyBorder="1" applyAlignment="1">
      <alignment horizontal="center" wrapText="1"/>
    </xf>
    <xf numFmtId="0" fontId="17" fillId="0" borderId="27" xfId="45" applyFont="1" applyBorder="1" applyAlignment="1">
      <alignment horizontal="center" wrapText="1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4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5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WWTP CHP supply function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CHP electricity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0023127276852192"/>
                  <c:y val="0.20797426363371238"/>
                </c:manualLayout>
              </c:layout>
              <c:numFmt formatCode="General" sourceLinked="0"/>
            </c:trendlineLbl>
          </c:trendline>
          <c:xVal>
            <c:numRef>
              <c:f>WWTP!$S$3:$S$10</c:f>
              <c:numCache>
                <c:formatCode>_(* #,##0_);_(* \(#,##0\);_(* "-"??_);_(@_)</c:formatCode>
                <c:ptCount val="8"/>
                <c:pt idx="0">
                  <c:v>1690416</c:v>
                </c:pt>
                <c:pt idx="1">
                  <c:v>2856297.6</c:v>
                </c:pt>
                <c:pt idx="2">
                  <c:v>3681288</c:v>
                </c:pt>
                <c:pt idx="3">
                  <c:v>4286692.8</c:v>
                </c:pt>
                <c:pt idx="4">
                  <c:v>5685638.4000000004</c:v>
                </c:pt>
                <c:pt idx="5">
                  <c:v>6785812.8000000007</c:v>
                </c:pt>
                <c:pt idx="6">
                  <c:v>7701220.8000000007</c:v>
                </c:pt>
                <c:pt idx="7">
                  <c:v>8870472</c:v>
                </c:pt>
              </c:numCache>
            </c:numRef>
          </c:xVal>
          <c:yVal>
            <c:numRef>
              <c:f>WWTP!$K$3:$K$10</c:f>
              <c:numCache>
                <c:formatCode>"$"#,##0.000</c:formatCode>
                <c:ptCount val="8"/>
                <c:pt idx="0">
                  <c:v>3.2000000000000001E-2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5.0999999999999997E-2</c:v>
                </c:pt>
                <c:pt idx="5">
                  <c:v>5.0999999999999997E-2</c:v>
                </c:pt>
                <c:pt idx="6">
                  <c:v>0.06</c:v>
                </c:pt>
                <c:pt idx="7">
                  <c:v>6.4000000000000001E-2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672008"/>
        <c:axId val="352673576"/>
      </c:scatterChart>
      <c:valAx>
        <c:axId val="352672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kWh/Day</a:t>
                </a:r>
              </a:p>
            </c:rich>
          </c:tx>
          <c:layout/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352673576"/>
        <c:crosses val="autoZero"/>
        <c:crossBetween val="midCat"/>
      </c:valAx>
      <c:valAx>
        <c:axId val="352673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$/kWh</a:t>
                </a:r>
              </a:p>
            </c:rich>
          </c:tx>
          <c:layout>
            <c:manualLayout>
              <c:xMode val="edge"/>
              <c:yMode val="edge"/>
              <c:x val="1.6666666666666701E-2"/>
              <c:y val="0.32422645086030932"/>
            </c:manualLayout>
          </c:layout>
          <c:overlay val="0"/>
        </c:title>
        <c:numFmt formatCode="&quot;$&quot;#,##0.000" sourceLinked="1"/>
        <c:majorTickMark val="out"/>
        <c:minorTickMark val="none"/>
        <c:tickLblPos val="nextTo"/>
        <c:crossAx val="352672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trendline>
            <c:trendlineType val="exp"/>
            <c:dispRSqr val="1"/>
            <c:dispEq val="1"/>
            <c:trendlineLbl>
              <c:layout>
                <c:manualLayout>
                  <c:x val="9.9427474350192391E-2"/>
                  <c:y val="0.22482670435426338"/>
                </c:manualLayout>
              </c:layout>
              <c:numFmt formatCode="General" sourceLinked="0"/>
            </c:trendlineLbl>
          </c:trendline>
          <c:xVal>
            <c:numRef>
              <c:f>WWTP!$Q$16:$Q$23</c:f>
              <c:numCache>
                <c:formatCode>_(* #,##0_);_(* \(#,##0\);_(* "-"??_);_(@_)</c:formatCode>
                <c:ptCount val="8"/>
                <c:pt idx="0">
                  <c:v>13494</c:v>
                </c:pt>
                <c:pt idx="1">
                  <c:v>33059</c:v>
                </c:pt>
                <c:pt idx="2">
                  <c:v>42607.5</c:v>
                </c:pt>
                <c:pt idx="3">
                  <c:v>49614.5</c:v>
                </c:pt>
                <c:pt idx="4">
                  <c:v>65806</c:v>
                </c:pt>
                <c:pt idx="5">
                  <c:v>78539.5</c:v>
                </c:pt>
                <c:pt idx="6">
                  <c:v>89134.5</c:v>
                </c:pt>
                <c:pt idx="7">
                  <c:v>102667.5</c:v>
                </c:pt>
              </c:numCache>
            </c:numRef>
          </c:xVal>
          <c:yVal>
            <c:numRef>
              <c:f>WWTP!$P$16:$P$23</c:f>
              <c:numCache>
                <c:formatCode>"$"#,##0.00</c:formatCode>
                <c:ptCount val="8"/>
                <c:pt idx="0">
                  <c:v>1.7892745199233282</c:v>
                </c:pt>
                <c:pt idx="1">
                  <c:v>1.8343167696534453</c:v>
                </c:pt>
                <c:pt idx="2">
                  <c:v>2.2336103997215213</c:v>
                </c:pt>
                <c:pt idx="3">
                  <c:v>3.0437603684516836</c:v>
                </c:pt>
                <c:pt idx="4">
                  <c:v>5.231506128026215</c:v>
                </c:pt>
                <c:pt idx="5">
                  <c:v>7.2392639437649846</c:v>
                </c:pt>
                <c:pt idx="6">
                  <c:v>14.293580872665158</c:v>
                </c:pt>
                <c:pt idx="7">
                  <c:v>41.112775372687963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674360"/>
        <c:axId val="352674752"/>
      </c:scatterChart>
      <c:valAx>
        <c:axId val="352674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MMBtu/Day</a:t>
                </a:r>
              </a:p>
            </c:rich>
          </c:tx>
          <c:layout/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352674752"/>
        <c:crosses val="autoZero"/>
        <c:crossBetween val="midCat"/>
      </c:valAx>
      <c:valAx>
        <c:axId val="352674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6666666666666701E-2"/>
              <c:y val="0.32422645086030932"/>
            </c:manualLayout>
          </c:layout>
          <c:overlay val="0"/>
        </c:title>
        <c:numFmt formatCode="&quot;$&quot;#,##0.00" sourceLinked="1"/>
        <c:majorTickMark val="out"/>
        <c:minorTickMark val="none"/>
        <c:tickLblPos val="nextTo"/>
        <c:crossAx val="352674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292957454946084"/>
          <c:y val="7.999304574107724E-2"/>
          <c:w val="0.79905096975468737"/>
          <c:h val="0.78822150436323657"/>
        </c:manualLayout>
      </c:layout>
      <c:scatterChart>
        <c:scatterStyle val="lineMarker"/>
        <c:varyColors val="0"/>
        <c:ser>
          <c:idx val="0"/>
          <c:order val="0"/>
          <c:tx>
            <c:v>CHP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WWTP!$S$16:$S$23</c:f>
              <c:numCache>
                <c:formatCode>General</c:formatCode>
                <c:ptCount val="8"/>
                <c:pt idx="0">
                  <c:v>16483.970880000001</c:v>
                </c:pt>
                <c:pt idx="1">
                  <c:v>26955.428513684212</c:v>
                </c:pt>
                <c:pt idx="2">
                  <c:v>34365.144922105261</c:v>
                </c:pt>
                <c:pt idx="3">
                  <c:v>39802.635928421048</c:v>
                </c:pt>
                <c:pt idx="4">
                  <c:v>54723.265093421054</c:v>
                </c:pt>
                <c:pt idx="5">
                  <c:v>66457.312678421062</c:v>
                </c:pt>
                <c:pt idx="6">
                  <c:v>81805.98323842106</c:v>
                </c:pt>
                <c:pt idx="7">
                  <c:v>92579.388424627963</c:v>
                </c:pt>
              </c:numCache>
            </c:numRef>
          </c:xVal>
          <c:yVal>
            <c:numRef>
              <c:f>WWTP!$R$16:$R$23</c:f>
              <c:numCache>
                <c:formatCode>"$"#,##0.00</c:formatCode>
                <c:ptCount val="8"/>
                <c:pt idx="0">
                  <c:v>3.2825322391559202</c:v>
                </c:pt>
                <c:pt idx="1">
                  <c:v>4.4548651817116056</c:v>
                </c:pt>
                <c:pt idx="2">
                  <c:v>4.4548651817116056</c:v>
                </c:pt>
                <c:pt idx="3">
                  <c:v>4.4548651817116056</c:v>
                </c:pt>
                <c:pt idx="4">
                  <c:v>4.7831184056271976</c:v>
                </c:pt>
                <c:pt idx="5">
                  <c:v>4.7831184056271976</c:v>
                </c:pt>
                <c:pt idx="6">
                  <c:v>4.8769050410316535</c:v>
                </c:pt>
                <c:pt idx="7">
                  <c:v>5.0996483001172326</c:v>
                </c:pt>
              </c:numCache>
            </c:numRef>
          </c:yVal>
          <c:smooth val="0"/>
        </c:ser>
        <c:ser>
          <c:idx val="1"/>
          <c:order val="1"/>
          <c:tx>
            <c:v>Pipeline</c:v>
          </c:tx>
          <c:spPr>
            <a:ln w="28575">
              <a:noFill/>
            </a:ln>
          </c:spPr>
          <c:trendline>
            <c:spPr>
              <a:ln>
                <a:solidFill>
                  <a:srgbClr val="C00000"/>
                </a:solidFill>
              </a:ln>
            </c:spPr>
            <c:trendlineType val="exp"/>
            <c:dispRSqr val="0"/>
            <c:dispEq val="0"/>
          </c:trendline>
          <c:xVal>
            <c:numRef>
              <c:f>WWTP!$Q$16:$Q$23</c:f>
              <c:numCache>
                <c:formatCode>_(* #,##0_);_(* \(#,##0\);_(* "-"??_);_(@_)</c:formatCode>
                <c:ptCount val="8"/>
                <c:pt idx="0">
                  <c:v>13494</c:v>
                </c:pt>
                <c:pt idx="1">
                  <c:v>33059</c:v>
                </c:pt>
                <c:pt idx="2">
                  <c:v>42607.5</c:v>
                </c:pt>
                <c:pt idx="3">
                  <c:v>49614.5</c:v>
                </c:pt>
                <c:pt idx="4">
                  <c:v>65806</c:v>
                </c:pt>
                <c:pt idx="5">
                  <c:v>78539.5</c:v>
                </c:pt>
                <c:pt idx="6">
                  <c:v>89134.5</c:v>
                </c:pt>
                <c:pt idx="7">
                  <c:v>102667.5</c:v>
                </c:pt>
              </c:numCache>
            </c:numRef>
          </c:xVal>
          <c:yVal>
            <c:numRef>
              <c:f>WWTP!$P$16:$P$23</c:f>
              <c:numCache>
                <c:formatCode>"$"#,##0.00</c:formatCode>
                <c:ptCount val="8"/>
                <c:pt idx="0">
                  <c:v>1.7892745199233282</c:v>
                </c:pt>
                <c:pt idx="1">
                  <c:v>1.8343167696534453</c:v>
                </c:pt>
                <c:pt idx="2">
                  <c:v>2.2336103997215213</c:v>
                </c:pt>
                <c:pt idx="3">
                  <c:v>3.0437603684516836</c:v>
                </c:pt>
                <c:pt idx="4">
                  <c:v>5.231506128026215</c:v>
                </c:pt>
                <c:pt idx="5">
                  <c:v>7.2392639437649846</c:v>
                </c:pt>
                <c:pt idx="6">
                  <c:v>14.293580872665158</c:v>
                </c:pt>
                <c:pt idx="7">
                  <c:v>41.112775372687963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675536"/>
        <c:axId val="160575688"/>
      </c:scatterChart>
      <c:valAx>
        <c:axId val="35267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MMBtu/Day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60575688"/>
        <c:crosses val="autoZero"/>
        <c:crossBetween val="midCat"/>
      </c:valAx>
      <c:valAx>
        <c:axId val="1605756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6666666666666701E-2"/>
              <c:y val="0.32422645086030932"/>
            </c:manualLayout>
          </c:layout>
          <c:overlay val="0"/>
        </c:title>
        <c:numFmt formatCode="&quot;$&quot;#,##0.00" sourceLinked="1"/>
        <c:majorTickMark val="out"/>
        <c:minorTickMark val="none"/>
        <c:tickLblPos val="nextTo"/>
        <c:crossAx val="352675536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5855718271905331"/>
          <c:y val="0.13054602149090341"/>
          <c:w val="0.16207769173020162"/>
          <c:h val="0.15479103573591763"/>
        </c:manualLayout>
      </c:layout>
      <c:overlay val="1"/>
      <c:spPr>
        <a:solidFill>
          <a:sysClr val="window" lastClr="FFFFFF"/>
        </a:solidFill>
      </c:spPr>
    </c:legend>
    <c:plotVisOnly val="1"/>
    <c:dispBlanksAs val="gap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WWTP CH4 supply function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trendline>
            <c:trendlineType val="exp"/>
            <c:dispRSqr val="1"/>
            <c:dispEq val="1"/>
            <c:trendlineLbl>
              <c:layout>
                <c:manualLayout>
                  <c:x val="0.10023127276852205"/>
                  <c:y val="0.20797426363371238"/>
                </c:manualLayout>
              </c:layout>
              <c:numFmt formatCode="General" sourceLinked="0"/>
            </c:trendlineLbl>
          </c:trendline>
          <c:xVal>
            <c:numRef>
              <c:f>WWTP!$N$111:$N$118</c:f>
              <c:numCache>
                <c:formatCode>General</c:formatCode>
                <c:ptCount val="8"/>
                <c:pt idx="0">
                  <c:v>13494</c:v>
                </c:pt>
                <c:pt idx="1">
                  <c:v>23042.5</c:v>
                </c:pt>
                <c:pt idx="2">
                  <c:v>42607.5</c:v>
                </c:pt>
                <c:pt idx="3">
                  <c:v>49614.5</c:v>
                </c:pt>
                <c:pt idx="4">
                  <c:v>62348</c:v>
                </c:pt>
                <c:pt idx="5">
                  <c:v>78539.5</c:v>
                </c:pt>
                <c:pt idx="6">
                  <c:v>89134.5</c:v>
                </c:pt>
                <c:pt idx="7">
                  <c:v>102667.5</c:v>
                </c:pt>
              </c:numCache>
            </c:numRef>
          </c:xVal>
          <c:yVal>
            <c:numRef>
              <c:f>WWTP!$L$111:$L$118</c:f>
              <c:numCache>
                <c:formatCode>General</c:formatCode>
                <c:ptCount val="8"/>
                <c:pt idx="0">
                  <c:v>1.4095637080975494</c:v>
                </c:pt>
                <c:pt idx="1">
                  <c:v>1.5318900263144219</c:v>
                </c:pt>
                <c:pt idx="2">
                  <c:v>1.6933007329181475</c:v>
                </c:pt>
                <c:pt idx="3">
                  <c:v>2.0875198967123247</c:v>
                </c:pt>
                <c:pt idx="4">
                  <c:v>2.905846173747149</c:v>
                </c:pt>
                <c:pt idx="5">
                  <c:v>3.2354300721102738</c:v>
                </c:pt>
                <c:pt idx="6">
                  <c:v>5.7374544719774452</c:v>
                </c:pt>
                <c:pt idx="7">
                  <c:v>16.50269998951288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71736"/>
        <c:axId val="357412344"/>
      </c:scatterChart>
      <c:valAx>
        <c:axId val="161471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MMBtu/Day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412344"/>
        <c:crosses val="autoZero"/>
        <c:crossBetween val="midCat"/>
      </c:valAx>
      <c:valAx>
        <c:axId val="357412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6666666666666701E-2"/>
              <c:y val="0.32422645086030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1471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5873621442262"/>
          <c:y val="7.0461414728430774E-2"/>
          <c:w val="0.8209211749889499"/>
          <c:h val="0.766765340493888"/>
        </c:manualLayout>
      </c:layout>
      <c:scatterChart>
        <c:scatterStyle val="lineMarker"/>
        <c:varyColors val="0"/>
        <c:ser>
          <c:idx val="3"/>
          <c:order val="0"/>
          <c:tx>
            <c:v>CHP-Reference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4F81BD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WWTP!$C$118:$C$125</c:f>
              <c:numCache>
                <c:formatCode>General</c:formatCode>
                <c:ptCount val="8"/>
                <c:pt idx="0">
                  <c:v>16483.970880000001</c:v>
                </c:pt>
                <c:pt idx="1">
                  <c:v>26955.428513684212</c:v>
                </c:pt>
                <c:pt idx="2">
                  <c:v>34365.144922105261</c:v>
                </c:pt>
                <c:pt idx="3">
                  <c:v>39802.635928421048</c:v>
                </c:pt>
                <c:pt idx="4">
                  <c:v>54723.265093421054</c:v>
                </c:pt>
                <c:pt idx="5">
                  <c:v>66457.312678421062</c:v>
                </c:pt>
                <c:pt idx="6">
                  <c:v>77230.717864627964</c:v>
                </c:pt>
                <c:pt idx="7">
                  <c:v>92579.388424627963</c:v>
                </c:pt>
              </c:numCache>
            </c:numRef>
          </c:xVal>
          <c:yVal>
            <c:numRef>
              <c:f>WWTP!$B$118:$B$125</c:f>
              <c:numCache>
                <c:formatCode>"$"#,##0.00</c:formatCode>
                <c:ptCount val="8"/>
                <c:pt idx="0">
                  <c:v>-5.3065894324044125</c:v>
                </c:pt>
                <c:pt idx="1">
                  <c:v>-4.8411128782425301</c:v>
                </c:pt>
                <c:pt idx="2">
                  <c:v>-4.8411128782425301</c:v>
                </c:pt>
                <c:pt idx="3">
                  <c:v>-4.8411128782425301</c:v>
                </c:pt>
                <c:pt idx="4">
                  <c:v>-3.098705601883097</c:v>
                </c:pt>
                <c:pt idx="5">
                  <c:v>-3.098705601883097</c:v>
                </c:pt>
                <c:pt idx="6">
                  <c:v>-2.0710283987185321</c:v>
                </c:pt>
                <c:pt idx="7">
                  <c:v>-1.5768780680200194</c:v>
                </c:pt>
              </c:numCache>
            </c:numRef>
          </c:yVal>
          <c:smooth val="0"/>
        </c:ser>
        <c:ser>
          <c:idx val="4"/>
          <c:order val="1"/>
          <c:tx>
            <c:v>CHP-High Resource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4F81BD"/>
              </a:solidFill>
            </c:spPr>
          </c:marker>
          <c:xVal>
            <c:numRef>
              <c:f>WWTP!$C$118:$C$125</c:f>
              <c:numCache>
                <c:formatCode>General</c:formatCode>
                <c:ptCount val="8"/>
                <c:pt idx="0">
                  <c:v>16483.970880000001</c:v>
                </c:pt>
                <c:pt idx="1">
                  <c:v>26955.428513684212</c:v>
                </c:pt>
                <c:pt idx="2">
                  <c:v>34365.144922105261</c:v>
                </c:pt>
                <c:pt idx="3">
                  <c:v>39802.635928421048</c:v>
                </c:pt>
                <c:pt idx="4">
                  <c:v>54723.265093421054</c:v>
                </c:pt>
                <c:pt idx="5">
                  <c:v>66457.312678421062</c:v>
                </c:pt>
                <c:pt idx="6">
                  <c:v>77230.717864627964</c:v>
                </c:pt>
                <c:pt idx="7">
                  <c:v>92579.388424627963</c:v>
                </c:pt>
              </c:numCache>
            </c:numRef>
          </c:xVal>
          <c:yVal>
            <c:numRef>
              <c:f>WWTP!$B$128:$B$135</c:f>
              <c:numCache>
                <c:formatCode>"$"#,##0.00</c:formatCode>
                <c:ptCount val="8"/>
                <c:pt idx="0">
                  <c:v>-4.739107825120989</c:v>
                </c:pt>
                <c:pt idx="1">
                  <c:v>-4.2249899903348176</c:v>
                </c:pt>
                <c:pt idx="2">
                  <c:v>-4.2249899903348176</c:v>
                </c:pt>
                <c:pt idx="3">
                  <c:v>-4.2249899903348176</c:v>
                </c:pt>
                <c:pt idx="4">
                  <c:v>-2.5798652752239688</c:v>
                </c:pt>
                <c:pt idx="5">
                  <c:v>-2.5798652752239688</c:v>
                </c:pt>
                <c:pt idx="6">
                  <c:v>-1.6008293526836976</c:v>
                </c:pt>
                <c:pt idx="7">
                  <c:v>-1.1553203026094778</c:v>
                </c:pt>
              </c:numCache>
            </c:numRef>
          </c:yVal>
          <c:smooth val="0"/>
        </c:ser>
        <c:ser>
          <c:idx val="5"/>
          <c:order val="2"/>
          <c:tx>
            <c:v>CHP-GHG$25</c:v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chemeClr val="accent1"/>
              </a:solidFill>
              <a:ln>
                <a:solidFill>
                  <a:srgbClr val="4F81BD"/>
                </a:solidFill>
              </a:ln>
            </c:spPr>
          </c:marker>
          <c:xVal>
            <c:numRef>
              <c:f>WWTP!$C$118:$C$125</c:f>
              <c:numCache>
                <c:formatCode>General</c:formatCode>
                <c:ptCount val="8"/>
                <c:pt idx="0">
                  <c:v>16483.970880000001</c:v>
                </c:pt>
                <c:pt idx="1">
                  <c:v>26955.428513684212</c:v>
                </c:pt>
                <c:pt idx="2">
                  <c:v>34365.144922105261</c:v>
                </c:pt>
                <c:pt idx="3">
                  <c:v>39802.635928421048</c:v>
                </c:pt>
                <c:pt idx="4">
                  <c:v>54723.265093421054</c:v>
                </c:pt>
                <c:pt idx="5">
                  <c:v>66457.312678421062</c:v>
                </c:pt>
                <c:pt idx="6">
                  <c:v>77230.717864627964</c:v>
                </c:pt>
                <c:pt idx="7">
                  <c:v>92579.388424627963</c:v>
                </c:pt>
              </c:numCache>
            </c:numRef>
          </c:xVal>
          <c:yVal>
            <c:numRef>
              <c:f>WWTP!$B$138:$B$145</c:f>
              <c:numCache>
                <c:formatCode>"$"#,##0.00</c:formatCode>
                <c:ptCount val="8"/>
                <c:pt idx="0">
                  <c:v>-7.8484333951699412</c:v>
                </c:pt>
                <c:pt idx="1">
                  <c:v>-7.6008291806736761</c:v>
                </c:pt>
                <c:pt idx="2">
                  <c:v>-7.6008291806736761</c:v>
                </c:pt>
                <c:pt idx="3">
                  <c:v>-7.6008291806736761</c:v>
                </c:pt>
                <c:pt idx="4">
                  <c:v>-5.4226772249830093</c:v>
                </c:pt>
                <c:pt idx="5">
                  <c:v>-5.4226772249830093</c:v>
                </c:pt>
                <c:pt idx="6">
                  <c:v>-4.1771276821528298</c:v>
                </c:pt>
                <c:pt idx="7">
                  <c:v>-3.4651050117886988</c:v>
                </c:pt>
              </c:numCache>
            </c:numRef>
          </c:yVal>
          <c:smooth val="0"/>
        </c:ser>
        <c:ser>
          <c:idx val="0"/>
          <c:order val="3"/>
          <c:tx>
            <c:v>Pipeline-Reference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accent2"/>
              </a:solidFill>
              <a:ln>
                <a:solidFill>
                  <a:srgbClr val="C0504D"/>
                </a:solidFill>
              </a:ln>
            </c:spPr>
          </c:marker>
          <c:xVal>
            <c:numRef>
              <c:f>WWTP!$Q$16:$Q$23</c:f>
              <c:numCache>
                <c:formatCode>_(* #,##0_);_(* \(#,##0\);_(* "-"??_);_(@_)</c:formatCode>
                <c:ptCount val="8"/>
                <c:pt idx="0">
                  <c:v>13494</c:v>
                </c:pt>
                <c:pt idx="1">
                  <c:v>33059</c:v>
                </c:pt>
                <c:pt idx="2">
                  <c:v>42607.5</c:v>
                </c:pt>
                <c:pt idx="3">
                  <c:v>49614.5</c:v>
                </c:pt>
                <c:pt idx="4">
                  <c:v>65806</c:v>
                </c:pt>
                <c:pt idx="5">
                  <c:v>78539.5</c:v>
                </c:pt>
                <c:pt idx="6">
                  <c:v>89134.5</c:v>
                </c:pt>
                <c:pt idx="7">
                  <c:v>102667.5</c:v>
                </c:pt>
              </c:numCache>
            </c:numRef>
          </c:xVal>
          <c:yVal>
            <c:numRef>
              <c:f>WWTP!$F$85:$F$92</c:f>
              <c:numCache>
                <c:formatCode>"$"#,##0.00_);[Red]\("$"#,##0.00\)</c:formatCode>
                <c:ptCount val="8"/>
                <c:pt idx="0">
                  <c:v>-2.6970178141840697</c:v>
                </c:pt>
                <c:pt idx="1">
                  <c:v>-2.6519755644539522</c:v>
                </c:pt>
                <c:pt idx="2">
                  <c:v>-2.2526819343858748</c:v>
                </c:pt>
                <c:pt idx="3">
                  <c:v>-1.4425319656557132</c:v>
                </c:pt>
                <c:pt idx="4">
                  <c:v>0.74521379391881781</c:v>
                </c:pt>
                <c:pt idx="5">
                  <c:v>2.7529716096575871</c:v>
                </c:pt>
                <c:pt idx="6">
                  <c:v>9.8072885385577617</c:v>
                </c:pt>
                <c:pt idx="7">
                  <c:v>36.626483038580567</c:v>
                </c:pt>
              </c:numCache>
            </c:numRef>
          </c:yVal>
          <c:smooth val="0"/>
        </c:ser>
        <c:ser>
          <c:idx val="1"/>
          <c:order val="4"/>
          <c:tx>
            <c:v>Pipeline-High Resource</c:v>
          </c:tx>
          <c:spPr>
            <a:ln w="28575">
              <a:noFill/>
            </a:ln>
          </c:spPr>
          <c:xVal>
            <c:numRef>
              <c:f>WWTP!$Q$16:$Q$23</c:f>
              <c:numCache>
                <c:formatCode>_(* #,##0_);_(* \(#,##0\);_(* "-"??_);_(@_)</c:formatCode>
                <c:ptCount val="8"/>
                <c:pt idx="0">
                  <c:v>13494</c:v>
                </c:pt>
                <c:pt idx="1">
                  <c:v>33059</c:v>
                </c:pt>
                <c:pt idx="2">
                  <c:v>42607.5</c:v>
                </c:pt>
                <c:pt idx="3">
                  <c:v>49614.5</c:v>
                </c:pt>
                <c:pt idx="4">
                  <c:v>65806</c:v>
                </c:pt>
                <c:pt idx="5">
                  <c:v>78539.5</c:v>
                </c:pt>
                <c:pt idx="6">
                  <c:v>89134.5</c:v>
                </c:pt>
                <c:pt idx="7">
                  <c:v>102667.5</c:v>
                </c:pt>
              </c:numCache>
            </c:numRef>
          </c:xVal>
          <c:yVal>
            <c:numRef>
              <c:f>WWTP!$F$95:$F$102</c:f>
              <c:numCache>
                <c:formatCode>"$"#,##0.00_);[Red]\("$"#,##0.00\)</c:formatCode>
                <c:ptCount val="8"/>
                <c:pt idx="0">
                  <c:v>-1.3313056927198696</c:v>
                </c:pt>
                <c:pt idx="1">
                  <c:v>-1.2862634429897513</c:v>
                </c:pt>
                <c:pt idx="2">
                  <c:v>-0.8869698129216752</c:v>
                </c:pt>
                <c:pt idx="3">
                  <c:v>-7.6819844191512554E-2</c:v>
                </c:pt>
                <c:pt idx="4">
                  <c:v>2.1109259153830187</c:v>
                </c:pt>
                <c:pt idx="5">
                  <c:v>4.1186837311217861</c:v>
                </c:pt>
                <c:pt idx="6">
                  <c:v>11.173000660021961</c:v>
                </c:pt>
                <c:pt idx="7">
                  <c:v>37.992195160044773</c:v>
                </c:pt>
              </c:numCache>
            </c:numRef>
          </c:yVal>
          <c:smooth val="0"/>
        </c:ser>
        <c:ser>
          <c:idx val="2"/>
          <c:order val="5"/>
          <c:tx>
            <c:v>Pipeline-GHG$25</c:v>
          </c:tx>
          <c:spPr>
            <a:ln w="28575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WWTP!$Q$16:$Q$23</c:f>
              <c:numCache>
                <c:formatCode>_(* #,##0_);_(* \(#,##0\);_(* "-"??_);_(@_)</c:formatCode>
                <c:ptCount val="8"/>
                <c:pt idx="0">
                  <c:v>13494</c:v>
                </c:pt>
                <c:pt idx="1">
                  <c:v>33059</c:v>
                </c:pt>
                <c:pt idx="2">
                  <c:v>42607.5</c:v>
                </c:pt>
                <c:pt idx="3">
                  <c:v>49614.5</c:v>
                </c:pt>
                <c:pt idx="4">
                  <c:v>65806</c:v>
                </c:pt>
                <c:pt idx="5">
                  <c:v>78539.5</c:v>
                </c:pt>
                <c:pt idx="6">
                  <c:v>89134.5</c:v>
                </c:pt>
                <c:pt idx="7">
                  <c:v>102667.5</c:v>
                </c:pt>
              </c:numCache>
            </c:numRef>
          </c:xVal>
          <c:yVal>
            <c:numRef>
              <c:f>WWTP!$F$105:$F$112</c:f>
              <c:numCache>
                <c:formatCode>"$"#,##0.00_);[Red]\("$"#,##0.00\)</c:formatCode>
                <c:ptCount val="8"/>
                <c:pt idx="0">
                  <c:v>-3.4880872052069023</c:v>
                </c:pt>
                <c:pt idx="1">
                  <c:v>-3.4430449554767839</c:v>
                </c:pt>
                <c:pt idx="2">
                  <c:v>-3.0437513254087079</c:v>
                </c:pt>
                <c:pt idx="3">
                  <c:v>-2.2336013566785455</c:v>
                </c:pt>
                <c:pt idx="4">
                  <c:v>-4.585559710401528E-2</c:v>
                </c:pt>
                <c:pt idx="5">
                  <c:v>1.9619022186347546</c:v>
                </c:pt>
                <c:pt idx="6">
                  <c:v>9.0162191475349278</c:v>
                </c:pt>
                <c:pt idx="7">
                  <c:v>35.835413647557736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13128"/>
        <c:axId val="357413520"/>
      </c:scatterChart>
      <c:valAx>
        <c:axId val="357413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MMBtu/Day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357413520"/>
        <c:crosses val="autoZero"/>
        <c:crossBetween val="midCat"/>
      </c:valAx>
      <c:valAx>
        <c:axId val="357413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971412959230431E-2"/>
              <c:y val="0.43080180051628636"/>
            </c:manualLayout>
          </c:layout>
          <c:overlay val="0"/>
        </c:title>
        <c:numFmt formatCode="&quot;$&quot;#,##0.00" sourceLinked="1"/>
        <c:majorTickMark val="out"/>
        <c:minorTickMark val="none"/>
        <c:tickLblPos val="nextTo"/>
        <c:crossAx val="357413128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3402601424310868"/>
          <c:y val="0.90756087120081985"/>
          <c:w val="0.57910767671330055"/>
          <c:h val="9.243912879918016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Consumption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2"/>
          <c:order val="1"/>
          <c:tx>
            <c:v>Range</c:v>
          </c:tx>
          <c:spPr>
            <a:solidFill>
              <a:schemeClr val="bg1">
                <a:lumMod val="75000"/>
              </a:schemeClr>
            </a:solidFill>
          </c:spPr>
          <c:val>
            <c:numRef>
              <c:f>('4ng'!$B$27,'4ng'!$C$27,'4ng'!$H$27,'4ng'!$M$27,'4ng'!$R$27,'4ng'!$W$27,'4ng'!$AB$27,'4ng'!$AG$27,'4ng'!$AL$27,'4ng'!$AQ$27,'4ng'!$AV$27,'4ng'!$BA$27,'4ng'!$BF$27,'4ng'!$BK$27,'4ng'!$BP$27,'4ng'!$BU$27,'4ng'!$BZ$27,'4ng'!$CE$27,'4ng'!$CJ$27,'4ng'!$CO$27,'4ng'!$CT$27,'4ng'!$CY$27,'4ng'!$DD$27,'4ng'!$DI$27,'4ng'!$DN$27,'4ng'!$DS$27,'4ng'!$DX$27,'4ng'!$EC$27,'4ng'!$EH$27,'4ng'!$EM$27,'4ng'!$ER$27)</c:f>
              <c:numCache>
                <c:formatCode>General</c:formatCode>
                <c:ptCount val="31"/>
                <c:pt idx="0">
                  <c:v>23.777567000000001</c:v>
                </c:pt>
                <c:pt idx="1">
                  <c:v>24.369821999999999</c:v>
                </c:pt>
                <c:pt idx="2">
                  <c:v>25.857624000000001</c:v>
                </c:pt>
                <c:pt idx="3">
                  <c:v>25.868068999999998</c:v>
                </c:pt>
                <c:pt idx="4">
                  <c:v>27.34947</c:v>
                </c:pt>
                <c:pt idx="5">
                  <c:v>28.328966000000001</c:v>
                </c:pt>
                <c:pt idx="6">
                  <c:v>29.813994999999998</c:v>
                </c:pt>
                <c:pt idx="7">
                  <c:v>30.066662000000001</c:v>
                </c:pt>
                <c:pt idx="8">
                  <c:v>30.51276</c:v>
                </c:pt>
                <c:pt idx="9">
                  <c:v>30.914566000000001</c:v>
                </c:pt>
                <c:pt idx="10">
                  <c:v>31.226952000000001</c:v>
                </c:pt>
                <c:pt idx="11">
                  <c:v>31.460642</c:v>
                </c:pt>
                <c:pt idx="12">
                  <c:v>31.837827999999998</c:v>
                </c:pt>
                <c:pt idx="13">
                  <c:v>32.092365000000001</c:v>
                </c:pt>
                <c:pt idx="14">
                  <c:v>32.400120000000001</c:v>
                </c:pt>
                <c:pt idx="15">
                  <c:v>32.727241999999997</c:v>
                </c:pt>
                <c:pt idx="16">
                  <c:v>33.081035999999997</c:v>
                </c:pt>
                <c:pt idx="17">
                  <c:v>33.439571000000001</c:v>
                </c:pt>
                <c:pt idx="18">
                  <c:v>33.646991999999997</c:v>
                </c:pt>
                <c:pt idx="19">
                  <c:v>33.890984000000003</c:v>
                </c:pt>
                <c:pt idx="20">
                  <c:v>34.191101000000003</c:v>
                </c:pt>
                <c:pt idx="21">
                  <c:v>34.622298999999998</c:v>
                </c:pt>
                <c:pt idx="22">
                  <c:v>34.973033999999998</c:v>
                </c:pt>
                <c:pt idx="23">
                  <c:v>35.382106999999998</c:v>
                </c:pt>
                <c:pt idx="24">
                  <c:v>35.858032000000001</c:v>
                </c:pt>
                <c:pt idx="25">
                  <c:v>36.276618999999997</c:v>
                </c:pt>
                <c:pt idx="26">
                  <c:v>36.799487999999997</c:v>
                </c:pt>
                <c:pt idx="27">
                  <c:v>37.254981999999998</c:v>
                </c:pt>
                <c:pt idx="28">
                  <c:v>37.683441000000002</c:v>
                </c:pt>
                <c:pt idx="29">
                  <c:v>38.125045999999998</c:v>
                </c:pt>
                <c:pt idx="30">
                  <c:v>38.546748999999998</c:v>
                </c:pt>
              </c:numCache>
            </c:numRef>
          </c:val>
        </c:ser>
        <c:ser>
          <c:idx val="1"/>
          <c:order val="2"/>
          <c:tx>
            <c:v>Low</c:v>
          </c:tx>
          <c:spPr>
            <a:solidFill>
              <a:schemeClr val="bg1"/>
            </a:solidFill>
          </c:spPr>
          <c:val>
            <c:numRef>
              <c:f>('6ng'!$B$27,'6ng'!$C$27,'6ng'!$G$27,'6ng'!$L$27,'6ng'!$Q$27,'6ng'!$V$27,'6ng'!$AA$27,'6ng'!$AF$27,'6ng'!$AK$27,'6ng'!$AP$27,'6ng'!$AU$27,'6ng'!$AZ$27,'6ng'!$BE$27,'6ng'!$BJ$27,'6ng'!$BO$27,'6ng'!$BT$27,'6ng'!$BY$27,'6ng'!$CD$27,'6ng'!$CI$27,'6ng'!$CN$27,'6ng'!$CS$27,'6ng'!$CX$27,'6ng'!$DC$27,'6ng'!$DH$27,'6ng'!$DM$27,'6ng'!$DR$27,'6ng'!$DW$27,'6ng'!$EB$27,'6ng'!$EG$27,'6ng'!$EL$27,'6ng'!$EQ$27)</c:f>
              <c:numCache>
                <c:formatCode>General</c:formatCode>
                <c:ptCount val="31"/>
                <c:pt idx="0">
                  <c:v>23.777567000000001</c:v>
                </c:pt>
                <c:pt idx="1">
                  <c:v>24.369726</c:v>
                </c:pt>
                <c:pt idx="2">
                  <c:v>25.430159</c:v>
                </c:pt>
                <c:pt idx="3">
                  <c:v>25.166716000000001</c:v>
                </c:pt>
                <c:pt idx="4">
                  <c:v>24.408218000000002</c:v>
                </c:pt>
                <c:pt idx="5">
                  <c:v>24.395844</c:v>
                </c:pt>
                <c:pt idx="6">
                  <c:v>25.038654000000001</c:v>
                </c:pt>
                <c:pt idx="7">
                  <c:v>24.648260000000001</c:v>
                </c:pt>
                <c:pt idx="8">
                  <c:v>24.490765</c:v>
                </c:pt>
                <c:pt idx="9">
                  <c:v>24.405871999999999</c:v>
                </c:pt>
                <c:pt idx="10">
                  <c:v>24.311195000000001</c:v>
                </c:pt>
                <c:pt idx="11">
                  <c:v>24.234978000000002</c:v>
                </c:pt>
                <c:pt idx="12">
                  <c:v>24.296455000000002</c:v>
                </c:pt>
                <c:pt idx="13">
                  <c:v>24.387315999999998</c:v>
                </c:pt>
                <c:pt idx="14">
                  <c:v>24.452069999999999</c:v>
                </c:pt>
                <c:pt idx="15">
                  <c:v>24.525112</c:v>
                </c:pt>
                <c:pt idx="16">
                  <c:v>24.579398999999999</c:v>
                </c:pt>
                <c:pt idx="17">
                  <c:v>24.642420000000001</c:v>
                </c:pt>
                <c:pt idx="18">
                  <c:v>24.653735999999999</c:v>
                </c:pt>
                <c:pt idx="19">
                  <c:v>24.681248</c:v>
                </c:pt>
                <c:pt idx="20">
                  <c:v>24.783456999999999</c:v>
                </c:pt>
                <c:pt idx="21">
                  <c:v>24.865490000000001</c:v>
                </c:pt>
                <c:pt idx="22">
                  <c:v>24.907851999999998</c:v>
                </c:pt>
                <c:pt idx="23">
                  <c:v>24.871634</c:v>
                </c:pt>
                <c:pt idx="24">
                  <c:v>24.769655</c:v>
                </c:pt>
                <c:pt idx="25">
                  <c:v>24.681141</c:v>
                </c:pt>
                <c:pt idx="26">
                  <c:v>24.637094000000001</c:v>
                </c:pt>
                <c:pt idx="27">
                  <c:v>24.646286</c:v>
                </c:pt>
                <c:pt idx="28">
                  <c:v>24.534105</c:v>
                </c:pt>
                <c:pt idx="29">
                  <c:v>24.491192000000002</c:v>
                </c:pt>
                <c:pt idx="30">
                  <c:v>24.395368999999999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13912"/>
        <c:axId val="357414304"/>
      </c:areaChart>
      <c:lineChart>
        <c:grouping val="standard"/>
        <c:varyColors val="0"/>
        <c:ser>
          <c:idx val="0"/>
          <c:order val="0"/>
          <c:tx>
            <c:strRef>
              <c:f>'1ng'!$I$5</c:f>
              <c:strCache>
                <c:ptCount val="1"/>
                <c:pt idx="0">
                  <c:v>Reference</c:v>
                </c:pt>
              </c:strCache>
            </c:strRef>
          </c:tx>
          <c:marker>
            <c:symbol val="none"/>
          </c:marker>
          <c:cat>
            <c:numRef>
              <c:f>'1ng'!$B$105:$AF$105</c:f>
              <c:numCache>
                <c:formatCode>General</c:formatCode>
                <c:ptCount val="3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</c:numCache>
            </c:numRef>
          </c:cat>
          <c:val>
            <c:numRef>
              <c:f>('1ng'!$B$27,'1ng'!$C$27,'1ng'!$D$27,'1ng'!$I$27,'1ng'!$N$27,'1ng'!$S$27,'1ng'!$X$27,'1ng'!$AC$27,'1ng'!$AH$27,'1ng'!$AM$27,'1ng'!$AR$27,'1ng'!$AW$27,'1ng'!$BB$27,'1ng'!$BG$27,'1ng'!$BL$27,'1ng'!$BQ$27,'1ng'!$BV$27,'1ng'!$CA$27,'1ng'!$CF$27,'1ng'!$CK$27,'1ng'!$CP$27,'1ng'!$CU$27,'1ng'!$CZ$27,'1ng'!$DE$27,'1ng'!$DJ$27,'1ng'!$DO$27,'1ng'!$DT$27,'1ng'!$DY$27,'1ng'!$ED$27,'1ng'!$EI$27,'1ng'!$EN$27)</c:f>
              <c:numCache>
                <c:formatCode>General</c:formatCode>
                <c:ptCount val="31"/>
                <c:pt idx="0">
                  <c:v>23.777567000000001</c:v>
                </c:pt>
                <c:pt idx="1">
                  <c:v>24.367647000000002</c:v>
                </c:pt>
                <c:pt idx="2">
                  <c:v>25.626621</c:v>
                </c:pt>
                <c:pt idx="3">
                  <c:v>25.304901000000001</c:v>
                </c:pt>
                <c:pt idx="4">
                  <c:v>25.002794000000002</c:v>
                </c:pt>
                <c:pt idx="5">
                  <c:v>25.295570000000001</c:v>
                </c:pt>
                <c:pt idx="6">
                  <c:v>26.226369999999999</c:v>
                </c:pt>
                <c:pt idx="7">
                  <c:v>26.073286</c:v>
                </c:pt>
                <c:pt idx="8">
                  <c:v>26.229364</c:v>
                </c:pt>
                <c:pt idx="9">
                  <c:v>26.28998</c:v>
                </c:pt>
                <c:pt idx="10">
                  <c:v>26.321881999999999</c:v>
                </c:pt>
                <c:pt idx="11">
                  <c:v>26.377421999999999</c:v>
                </c:pt>
                <c:pt idx="12">
                  <c:v>26.496632000000002</c:v>
                </c:pt>
                <c:pt idx="13">
                  <c:v>26.572244999999999</c:v>
                </c:pt>
                <c:pt idx="14">
                  <c:v>26.727955000000001</c:v>
                </c:pt>
                <c:pt idx="15">
                  <c:v>26.865286000000001</c:v>
                </c:pt>
                <c:pt idx="16">
                  <c:v>27.002472000000001</c:v>
                </c:pt>
                <c:pt idx="17">
                  <c:v>27.174133000000001</c:v>
                </c:pt>
                <c:pt idx="18">
                  <c:v>27.299105000000001</c:v>
                </c:pt>
                <c:pt idx="19">
                  <c:v>27.401388000000001</c:v>
                </c:pt>
                <c:pt idx="20">
                  <c:v>27.568863</c:v>
                </c:pt>
                <c:pt idx="21">
                  <c:v>27.844453999999999</c:v>
                </c:pt>
                <c:pt idx="22">
                  <c:v>28.092248999999999</c:v>
                </c:pt>
                <c:pt idx="23">
                  <c:v>28.305879999999998</c:v>
                </c:pt>
                <c:pt idx="24">
                  <c:v>28.498954999999999</c:v>
                </c:pt>
                <c:pt idx="25">
                  <c:v>28.713153999999999</c:v>
                </c:pt>
                <c:pt idx="26">
                  <c:v>28.889434999999999</c:v>
                </c:pt>
                <c:pt idx="27">
                  <c:v>29.035698</c:v>
                </c:pt>
                <c:pt idx="28">
                  <c:v>29.236248</c:v>
                </c:pt>
                <c:pt idx="29">
                  <c:v>29.427472999999999</c:v>
                </c:pt>
                <c:pt idx="30">
                  <c:v>29.538081999999999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413912"/>
        <c:axId val="357414304"/>
      </c:lineChart>
      <c:catAx>
        <c:axId val="357413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7414304"/>
        <c:crosses val="autoZero"/>
        <c:auto val="1"/>
        <c:lblAlgn val="ctr"/>
        <c:lblOffset val="100"/>
        <c:noMultiLvlLbl val="0"/>
      </c:catAx>
      <c:valAx>
        <c:axId val="35741430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tcf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4588214494021580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57413912"/>
        <c:crosses val="autoZero"/>
        <c:crossBetween val="between"/>
      </c:valAx>
    </c:plotArea>
    <c:legend>
      <c:legendPos val="r"/>
      <c:legendEntry>
        <c:idx val="1"/>
        <c:delete val="1"/>
      </c:legendEntry>
      <c:overlay val="0"/>
    </c:legend>
    <c:plotVisOnly val="1"/>
    <c:dispBlanksAs val="zero"/>
    <c:showDLblsOverMax val="0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Natural Gas Spot</a:t>
            </a:r>
            <a:r>
              <a:rPr lang="en-US" baseline="0"/>
              <a:t> Price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089129483814524"/>
          <c:y val="0.19480351414406533"/>
          <c:w val="0.83202537182852165"/>
          <c:h val="0.65183253135024788"/>
        </c:manualLayout>
      </c:layout>
      <c:areaChart>
        <c:grouping val="standard"/>
        <c:varyColors val="0"/>
        <c:ser>
          <c:idx val="2"/>
          <c:order val="1"/>
          <c:tx>
            <c:v>Range</c:v>
          </c:tx>
          <c:spPr>
            <a:solidFill>
              <a:schemeClr val="bg1">
                <a:lumMod val="75000"/>
              </a:schemeClr>
            </a:solidFill>
          </c:spPr>
          <c:val>
            <c:numRef>
              <c:f>('5ng'!$B$34,'5ng'!$C$34,'5ng'!$E$34,'5ng'!$J$34,'5ng'!$O$34,'5ng'!$T$34,'5ng'!$Y$34,'5ng'!$AD$34,'5ng'!$AI$34,'5ng'!$AN$34,'5ng'!$AS$34,'5ng'!$AX$34,'5ng'!$BC$34,'5ng'!$BH$34,'5ng'!$BM$34,'5ng'!$BR$34,'5ng'!$BW$34,'5ng'!$CB$34,'5ng'!$CG$34,'5ng'!$CL$34,'5ng'!$CQ$34,'5ng'!$CV$34,'5ng'!$DA$34,'5ng'!$DF$34,'5ng'!$DK$34,'5ng'!$DP$34,'5ng'!$DU$34,'5ng'!$DZ$34,'5ng'!$EE$34,'5ng'!$EJ$34,'5ng'!$EO$34)</c:f>
              <c:numCache>
                <c:formatCode>General</c:formatCode>
                <c:ptCount val="31"/>
                <c:pt idx="0">
                  <c:v>4.4632059999999996</c:v>
                </c:pt>
                <c:pt idx="1">
                  <c:v>3.98</c:v>
                </c:pt>
                <c:pt idx="2">
                  <c:v>2.758416</c:v>
                </c:pt>
                <c:pt idx="3">
                  <c:v>3.4826519999999999</c:v>
                </c:pt>
                <c:pt idx="4">
                  <c:v>3.5529839999999999</c:v>
                </c:pt>
                <c:pt idx="5">
                  <c:v>3.6193970000000002</c:v>
                </c:pt>
                <c:pt idx="6">
                  <c:v>4.1991059999999996</c:v>
                </c:pt>
                <c:pt idx="7">
                  <c:v>4.5018479999999998</c:v>
                </c:pt>
                <c:pt idx="8">
                  <c:v>4.8832579999999997</c:v>
                </c:pt>
                <c:pt idx="9">
                  <c:v>5.1717610000000001</c:v>
                </c:pt>
                <c:pt idx="10">
                  <c:v>5.3943209999999997</c:v>
                </c:pt>
                <c:pt idx="11">
                  <c:v>5.6680159999999997</c:v>
                </c:pt>
                <c:pt idx="12">
                  <c:v>5.8451440000000003</c:v>
                </c:pt>
                <c:pt idx="13">
                  <c:v>5.9947609999999996</c:v>
                </c:pt>
                <c:pt idx="14">
                  <c:v>6.1776840000000002</c:v>
                </c:pt>
                <c:pt idx="15">
                  <c:v>6.3806630000000002</c:v>
                </c:pt>
                <c:pt idx="16">
                  <c:v>6.6364419999999997</c:v>
                </c:pt>
                <c:pt idx="17">
                  <c:v>6.7576749999999999</c:v>
                </c:pt>
                <c:pt idx="18">
                  <c:v>6.9457040000000001</c:v>
                </c:pt>
                <c:pt idx="19">
                  <c:v>7.0581829999999997</c:v>
                </c:pt>
                <c:pt idx="20">
                  <c:v>7.1188859999999998</c:v>
                </c:pt>
                <c:pt idx="21">
                  <c:v>7.2469330000000003</c:v>
                </c:pt>
                <c:pt idx="22">
                  <c:v>7.4242679999999996</c:v>
                </c:pt>
                <c:pt idx="23">
                  <c:v>7.734375</c:v>
                </c:pt>
                <c:pt idx="24">
                  <c:v>8.2138489999999997</c:v>
                </c:pt>
                <c:pt idx="25">
                  <c:v>8.5295000000000005</c:v>
                </c:pt>
                <c:pt idx="26">
                  <c:v>8.8854570000000006</c:v>
                </c:pt>
                <c:pt idx="27">
                  <c:v>9.2954279999999994</c:v>
                </c:pt>
                <c:pt idx="28">
                  <c:v>9.7924989999999994</c:v>
                </c:pt>
                <c:pt idx="29">
                  <c:v>10.206733</c:v>
                </c:pt>
                <c:pt idx="30">
                  <c:v>10.693823</c:v>
                </c:pt>
              </c:numCache>
            </c:numRef>
          </c:val>
        </c:ser>
        <c:ser>
          <c:idx val="1"/>
          <c:order val="2"/>
          <c:tx>
            <c:v>Low</c:v>
          </c:tx>
          <c:spPr>
            <a:solidFill>
              <a:schemeClr val="bg1"/>
            </a:solidFill>
          </c:spPr>
          <c:val>
            <c:numRef>
              <c:f>('6ng'!$B$34,'6ng'!$C$34,'6ng'!$H$34,'6ng'!$M$34,'6ng'!$R$34,'6ng'!$W$34,'6ng'!$AB$34,'6ng'!$AG$34,'6ng'!$AL$34,'6ng'!$AQ$34,'6ng'!$AV$34,'6ng'!$BA$34,'6ng'!$BF$34,'6ng'!$BK$34,'6ng'!$BP$34,'6ng'!$BU$34,'6ng'!$BZ$34,'6ng'!$CE$34,'6ng'!$CJ$34,'6ng'!$CO$34,'6ng'!$CT$34,'6ng'!$CY$34,'6ng'!$DD$34,'6ng'!$DI$34,'6ng'!$DN$34,'6ng'!$DS$34,'6ng'!$DX$34,'6ng'!$EC$34,'6ng'!$EH$34,'6ng'!$EM$34,'6ng'!$ER$34)</c:f>
              <c:numCache>
                <c:formatCode>General</c:formatCode>
                <c:ptCount val="31"/>
                <c:pt idx="0">
                  <c:v>4.4632059999999996</c:v>
                </c:pt>
                <c:pt idx="1">
                  <c:v>3.98</c:v>
                </c:pt>
                <c:pt idx="2">
                  <c:v>2.4108610000000001</c:v>
                </c:pt>
                <c:pt idx="3">
                  <c:v>2.9861770000000001</c:v>
                </c:pt>
                <c:pt idx="4">
                  <c:v>2.5096099999999999</c:v>
                </c:pt>
                <c:pt idx="5">
                  <c:v>2.3668550000000002</c:v>
                </c:pt>
                <c:pt idx="6">
                  <c:v>2.6330019999999998</c:v>
                </c:pt>
                <c:pt idx="7">
                  <c:v>2.601674</c:v>
                </c:pt>
                <c:pt idx="8">
                  <c:v>2.6766559999999999</c:v>
                </c:pt>
                <c:pt idx="9">
                  <c:v>2.6902879999999998</c:v>
                </c:pt>
                <c:pt idx="10">
                  <c:v>2.722289</c:v>
                </c:pt>
                <c:pt idx="11">
                  <c:v>2.767833</c:v>
                </c:pt>
                <c:pt idx="12">
                  <c:v>2.8020350000000001</c:v>
                </c:pt>
                <c:pt idx="13">
                  <c:v>2.8784719999999999</c:v>
                </c:pt>
                <c:pt idx="14">
                  <c:v>2.9324150000000002</c:v>
                </c:pt>
                <c:pt idx="15">
                  <c:v>3.0050110000000001</c:v>
                </c:pt>
                <c:pt idx="16">
                  <c:v>3.0097399999999999</c:v>
                </c:pt>
                <c:pt idx="17">
                  <c:v>3.0491190000000001</c:v>
                </c:pt>
                <c:pt idx="18">
                  <c:v>3.0894699999999999</c:v>
                </c:pt>
                <c:pt idx="19">
                  <c:v>3.1227610000000001</c:v>
                </c:pt>
                <c:pt idx="20">
                  <c:v>3.2564329999999999</c:v>
                </c:pt>
                <c:pt idx="21">
                  <c:v>3.3714849999999998</c:v>
                </c:pt>
                <c:pt idx="22">
                  <c:v>3.4508179999999999</c:v>
                </c:pt>
                <c:pt idx="23">
                  <c:v>3.5152749999999999</c:v>
                </c:pt>
                <c:pt idx="24">
                  <c:v>3.6199110000000001</c:v>
                </c:pt>
                <c:pt idx="25">
                  <c:v>3.7671079999999999</c:v>
                </c:pt>
                <c:pt idx="26">
                  <c:v>3.8972250000000002</c:v>
                </c:pt>
                <c:pt idx="27">
                  <c:v>4.0284659999999999</c:v>
                </c:pt>
                <c:pt idx="28">
                  <c:v>4.1482320000000001</c:v>
                </c:pt>
                <c:pt idx="29">
                  <c:v>4.245635</c:v>
                </c:pt>
                <c:pt idx="30">
                  <c:v>4.3224289999999996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15480"/>
        <c:axId val="357415872"/>
      </c:areaChart>
      <c:lineChart>
        <c:grouping val="standard"/>
        <c:varyColors val="0"/>
        <c:ser>
          <c:idx val="0"/>
          <c:order val="0"/>
          <c:tx>
            <c:strRef>
              <c:f>'1ng'!$I$5</c:f>
              <c:strCache>
                <c:ptCount val="1"/>
                <c:pt idx="0">
                  <c:v>Reference</c:v>
                </c:pt>
              </c:strCache>
            </c:strRef>
          </c:tx>
          <c:marker>
            <c:symbol val="none"/>
          </c:marker>
          <c:cat>
            <c:numRef>
              <c:f>'1ng'!$B$105:$AF$105</c:f>
              <c:numCache>
                <c:formatCode>General</c:formatCode>
                <c:ptCount val="3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</c:numCache>
            </c:numRef>
          </c:cat>
          <c:val>
            <c:numRef>
              <c:f>('1ng'!$B$34,'1ng'!$C$34,'1ng'!$D$34,'1ng'!$I$34,'1ng'!$N$34,'1ng'!$S$34,'1ng'!$X$34,'1ng'!$AC$34,'1ng'!$AH$34,'1ng'!$AM$34,'1ng'!$AR$34,'1ng'!$AW$34,'1ng'!$BB$34,'1ng'!$BG$34,'1ng'!$BL$34,'1ng'!$BQ$34,'1ng'!$BV$34,'1ng'!$CA$34,'1ng'!$CF$34,'1ng'!$CK$34,'1ng'!$CP$34,'1ng'!$CU$34,'1ng'!$CZ$34,'1ng'!$DE$34,'1ng'!$DJ$34,'1ng'!$DO$34,'1ng'!$DT$34,'1ng'!$DY$34,'1ng'!$ED$34,'1ng'!$EI$34,'1ng'!$EN$34)</c:f>
              <c:numCache>
                <c:formatCode>General</c:formatCode>
                <c:ptCount val="31"/>
                <c:pt idx="0">
                  <c:v>4.4632059999999996</c:v>
                </c:pt>
                <c:pt idx="1">
                  <c:v>3.98</c:v>
                </c:pt>
                <c:pt idx="2">
                  <c:v>2.6184319999999999</c:v>
                </c:pt>
                <c:pt idx="3">
                  <c:v>3.2508349999999999</c:v>
                </c:pt>
                <c:pt idx="4">
                  <c:v>3.1220560000000002</c:v>
                </c:pt>
                <c:pt idx="5">
                  <c:v>3.1183209999999999</c:v>
                </c:pt>
                <c:pt idx="6">
                  <c:v>3.5657869999999998</c:v>
                </c:pt>
                <c:pt idx="7">
                  <c:v>3.6971240000000001</c:v>
                </c:pt>
                <c:pt idx="8">
                  <c:v>3.957792</c:v>
                </c:pt>
                <c:pt idx="9">
                  <c:v>4.0465479999999996</c:v>
                </c:pt>
                <c:pt idx="10">
                  <c:v>4.1338720000000002</c:v>
                </c:pt>
                <c:pt idx="11">
                  <c:v>4.2581110000000004</c:v>
                </c:pt>
                <c:pt idx="12">
                  <c:v>4.4766719999999998</c:v>
                </c:pt>
                <c:pt idx="13">
                  <c:v>4.6741659999999996</c:v>
                </c:pt>
                <c:pt idx="14">
                  <c:v>4.7869960000000003</c:v>
                </c:pt>
                <c:pt idx="15">
                  <c:v>4.8705930000000004</c:v>
                </c:pt>
                <c:pt idx="16">
                  <c:v>5.0201380000000002</c:v>
                </c:pt>
                <c:pt idx="17">
                  <c:v>5.0939930000000002</c:v>
                </c:pt>
                <c:pt idx="18">
                  <c:v>5.219322</c:v>
                </c:pt>
                <c:pt idx="19">
                  <c:v>5.2987909999999996</c:v>
                </c:pt>
                <c:pt idx="20">
                  <c:v>5.3976699999999997</c:v>
                </c:pt>
                <c:pt idx="21">
                  <c:v>5.5349469999999998</c:v>
                </c:pt>
                <c:pt idx="22">
                  <c:v>5.6305300000000003</c:v>
                </c:pt>
                <c:pt idx="23">
                  <c:v>5.7722819999999997</c:v>
                </c:pt>
                <c:pt idx="24">
                  <c:v>6.0361649999999996</c:v>
                </c:pt>
                <c:pt idx="25">
                  <c:v>6.3219149999999997</c:v>
                </c:pt>
                <c:pt idx="26">
                  <c:v>6.6940780000000002</c:v>
                </c:pt>
                <c:pt idx="27">
                  <c:v>7.0389290000000004</c:v>
                </c:pt>
                <c:pt idx="28">
                  <c:v>7.4209779999999999</c:v>
                </c:pt>
                <c:pt idx="29">
                  <c:v>7.5890389999999996</c:v>
                </c:pt>
                <c:pt idx="30">
                  <c:v>7.828633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415480"/>
        <c:axId val="357415872"/>
      </c:lineChart>
      <c:catAx>
        <c:axId val="35741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7415872"/>
        <c:crosses val="autoZero"/>
        <c:auto val="1"/>
        <c:lblAlgn val="ctr"/>
        <c:lblOffset val="100"/>
        <c:noMultiLvlLbl val="0"/>
      </c:catAx>
      <c:valAx>
        <c:axId val="35741587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4588214494021580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57415480"/>
        <c:crosses val="autoZero"/>
        <c:crossBetween val="between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4069444444444449"/>
          <c:y val="0.2333544765237679"/>
          <c:w val="0.30874714781255358"/>
          <c:h val="0.16743438320209991"/>
        </c:manualLayout>
      </c:layout>
      <c:overlay val="0"/>
    </c:legend>
    <c:plotVisOnly val="1"/>
    <c:dispBlanksAs val="zero"/>
    <c:showDLblsOverMax val="0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/>
              <a:t>Electricity </a:t>
            </a:r>
            <a:r>
              <a:rPr lang="en-US"/>
              <a:t>Delivered</a:t>
            </a:r>
            <a:r>
              <a:rPr lang="en-US" baseline="0"/>
              <a:t> Industrial Price</a:t>
            </a:r>
            <a:endParaRPr lang="en-US"/>
          </a:p>
        </c:rich>
      </c:tx>
      <c:layout>
        <c:manualLayout>
          <c:xMode val="edge"/>
          <c:yMode val="edge"/>
          <c:x val="0.11835877658149874"/>
          <c:y val="2.777777777777781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053943471198862"/>
          <c:y val="0.19480351414406533"/>
          <c:w val="0.87071057231336491"/>
          <c:h val="0.65183253135024788"/>
        </c:manualLayout>
      </c:layout>
      <c:areaChart>
        <c:grouping val="standard"/>
        <c:varyColors val="0"/>
        <c:ser>
          <c:idx val="1"/>
          <c:order val="1"/>
          <c:tx>
            <c:v>Range</c:v>
          </c:tx>
          <c:spPr>
            <a:solidFill>
              <a:schemeClr val="bg1">
                <a:lumMod val="75000"/>
              </a:schemeClr>
            </a:solidFill>
          </c:spPr>
          <c:val>
            <c:numRef>
              <c:f>('5e'!$B$66,'5e'!$C$66,'5e'!$G$66,'5e'!$L$66,'5e'!$Q$66,'5e'!$V$66,'5e'!$AA$66,'5e'!$AF$66,'5e'!$AK$66,'5e'!$AP$66,'5e'!$AU$66,'5e'!$AZ$66,'5e'!$BE$66,'5e'!$BJ$66,'5e'!$BO$66,'5e'!$BT$66,'5e'!$BY$66,'5e'!$CD$66,'5e'!$CI$66,'5e'!$CN$66,'5e'!$CS$66,'5e'!$CX$66,'5e'!$DC$66,'5e'!$DH$66,'5e'!$DM$66,'5e'!$DR$66,'5e'!$DW$66,'5e'!$EB$66,'5e'!$EG$66,'5e'!$EL$66,'5e'!$EQ$66)</c:f>
              <c:numCache>
                <c:formatCode>General</c:formatCode>
                <c:ptCount val="31"/>
                <c:pt idx="0">
                  <c:v>6.9128629999999998</c:v>
                </c:pt>
                <c:pt idx="1">
                  <c:v>6.8157189999999996</c:v>
                </c:pt>
                <c:pt idx="2">
                  <c:v>6.2895989999999999</c:v>
                </c:pt>
                <c:pt idx="3">
                  <c:v>6.1939599999999997</c:v>
                </c:pt>
                <c:pt idx="4">
                  <c:v>7.2687949999999999</c:v>
                </c:pt>
                <c:pt idx="5">
                  <c:v>8.1045560000000005</c:v>
                </c:pt>
                <c:pt idx="6">
                  <c:v>8.7423900000000003</c:v>
                </c:pt>
                <c:pt idx="7">
                  <c:v>8.987622</c:v>
                </c:pt>
                <c:pt idx="8">
                  <c:v>9.0569129999999998</c:v>
                </c:pt>
                <c:pt idx="9">
                  <c:v>9.0569609999999994</c:v>
                </c:pt>
                <c:pt idx="10">
                  <c:v>8.9840789999999995</c:v>
                </c:pt>
                <c:pt idx="11">
                  <c:v>8.913729</c:v>
                </c:pt>
                <c:pt idx="12">
                  <c:v>8.9238870000000006</c:v>
                </c:pt>
                <c:pt idx="13">
                  <c:v>9.0310629999999996</c:v>
                </c:pt>
                <c:pt idx="14">
                  <c:v>9.1496209999999998</c:v>
                </c:pt>
                <c:pt idx="15">
                  <c:v>9.2500660000000003</c:v>
                </c:pt>
                <c:pt idx="16">
                  <c:v>9.3255660000000002</c:v>
                </c:pt>
                <c:pt idx="17">
                  <c:v>9.3355809999999995</c:v>
                </c:pt>
                <c:pt idx="18">
                  <c:v>9.4030520000000006</c:v>
                </c:pt>
                <c:pt idx="19">
                  <c:v>9.4408940000000001</c:v>
                </c:pt>
                <c:pt idx="20">
                  <c:v>9.5483200000000004</c:v>
                </c:pt>
                <c:pt idx="21">
                  <c:v>9.6619869999999999</c:v>
                </c:pt>
                <c:pt idx="22">
                  <c:v>9.753247</c:v>
                </c:pt>
                <c:pt idx="23">
                  <c:v>9.8948540000000005</c:v>
                </c:pt>
                <c:pt idx="24">
                  <c:v>10.028302999999999</c:v>
                </c:pt>
                <c:pt idx="25">
                  <c:v>10.172565000000001</c:v>
                </c:pt>
                <c:pt idx="26">
                  <c:v>10.272967</c:v>
                </c:pt>
                <c:pt idx="27">
                  <c:v>10.357936</c:v>
                </c:pt>
                <c:pt idx="28">
                  <c:v>10.474062999999999</c:v>
                </c:pt>
                <c:pt idx="29">
                  <c:v>10.529996000000001</c:v>
                </c:pt>
                <c:pt idx="30">
                  <c:v>10.537801</c:v>
                </c:pt>
              </c:numCache>
            </c:numRef>
          </c:val>
        </c:ser>
        <c:ser>
          <c:idx val="2"/>
          <c:order val="2"/>
          <c:tx>
            <c:v>low</c:v>
          </c:tx>
          <c:spPr>
            <a:solidFill>
              <a:schemeClr val="bg1"/>
            </a:solidFill>
          </c:spPr>
          <c:val>
            <c:numRef>
              <c:f>('3e'!$B$66,'3e'!$C$66,'3e'!$H$66,'3e'!$M$66,'3e'!$R$66,'3e'!$W$66,'3e'!$AB$66,'3e'!$AG$66,'3e'!$AL$66,'3e'!$AQ$66,'3e'!$AV$66,'3e'!$BA$66,'3e'!$BF$66,'3e'!$BK$66,'3e'!$BP$66,'3e'!$BU$66,'3e'!$BZ$66,'3e'!$CE$66,'3e'!$CJ$66,'3e'!$CO$66,'3e'!$CT$66,'3e'!$CY$66,'3e'!$DD$66,'3e'!$DI$66,'3e'!$DN$66,'3e'!$DS$66,'3e'!$DX$66,'3e'!$EC$66,'3e'!$EH$66,'3e'!$EM$66,'3e'!$ER$66)</c:f>
              <c:numCache>
                <c:formatCode>General</c:formatCode>
                <c:ptCount val="31"/>
                <c:pt idx="0">
                  <c:v>6.9128629999999998</c:v>
                </c:pt>
                <c:pt idx="1">
                  <c:v>6.8157220000000001</c:v>
                </c:pt>
                <c:pt idx="2">
                  <c:v>6.2663039999999999</c:v>
                </c:pt>
                <c:pt idx="3">
                  <c:v>6.1362610000000002</c:v>
                </c:pt>
                <c:pt idx="4">
                  <c:v>6.0491650000000003</c:v>
                </c:pt>
                <c:pt idx="5">
                  <c:v>5.9112559999999998</c:v>
                </c:pt>
                <c:pt idx="6">
                  <c:v>6.028632</c:v>
                </c:pt>
                <c:pt idx="7">
                  <c:v>6.048222</c:v>
                </c:pt>
                <c:pt idx="8">
                  <c:v>6.0104199999999999</c:v>
                </c:pt>
                <c:pt idx="9">
                  <c:v>5.9515200000000004</c:v>
                </c:pt>
                <c:pt idx="10">
                  <c:v>5.9902829999999998</c:v>
                </c:pt>
                <c:pt idx="11">
                  <c:v>6.0662640000000003</c:v>
                </c:pt>
                <c:pt idx="12">
                  <c:v>5.9971550000000002</c:v>
                </c:pt>
                <c:pt idx="13">
                  <c:v>5.9281040000000003</c:v>
                </c:pt>
                <c:pt idx="14">
                  <c:v>5.9268390000000002</c:v>
                </c:pt>
                <c:pt idx="15">
                  <c:v>5.9346430000000003</c:v>
                </c:pt>
                <c:pt idx="16">
                  <c:v>5.9319480000000002</c:v>
                </c:pt>
                <c:pt idx="17">
                  <c:v>5.9392569999999996</c:v>
                </c:pt>
                <c:pt idx="18">
                  <c:v>5.9436799999999996</c:v>
                </c:pt>
                <c:pt idx="19">
                  <c:v>5.9455020000000003</c:v>
                </c:pt>
                <c:pt idx="20">
                  <c:v>5.9585809999999997</c:v>
                </c:pt>
                <c:pt idx="21">
                  <c:v>5.9950450000000002</c:v>
                </c:pt>
                <c:pt idx="22">
                  <c:v>6.0268889999999997</c:v>
                </c:pt>
                <c:pt idx="23">
                  <c:v>6.0599879999999997</c:v>
                </c:pt>
                <c:pt idx="24">
                  <c:v>6.1039079999999997</c:v>
                </c:pt>
                <c:pt idx="25">
                  <c:v>6.1620189999999999</c:v>
                </c:pt>
                <c:pt idx="26">
                  <c:v>6.218839</c:v>
                </c:pt>
                <c:pt idx="27">
                  <c:v>6.2719969999999998</c:v>
                </c:pt>
                <c:pt idx="28">
                  <c:v>6.3351660000000001</c:v>
                </c:pt>
                <c:pt idx="29">
                  <c:v>6.4013350000000004</c:v>
                </c:pt>
                <c:pt idx="30">
                  <c:v>6.436178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138584"/>
        <c:axId val="356138976"/>
      </c:areaChart>
      <c:lineChart>
        <c:grouping val="standard"/>
        <c:varyColors val="0"/>
        <c:ser>
          <c:idx val="0"/>
          <c:order val="0"/>
          <c:tx>
            <c:strRef>
              <c:f>'1e'!$I$5</c:f>
              <c:strCache>
                <c:ptCount val="1"/>
                <c:pt idx="0">
                  <c:v>Reference</c:v>
                </c:pt>
              </c:strCache>
            </c:strRef>
          </c:tx>
          <c:marker>
            <c:symbol val="none"/>
          </c:marker>
          <c:cat>
            <c:numRef>
              <c:f>'1ng'!$B$105:$AF$105</c:f>
              <c:numCache>
                <c:formatCode>General</c:formatCode>
                <c:ptCount val="3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</c:numCache>
            </c:numRef>
          </c:cat>
          <c:val>
            <c:numRef>
              <c:f>('1e'!$B$66,'1e'!$C$66,'1e'!$D$66,'1e'!$I$66,'1e'!$N$66,'1e'!$S$66,'1e'!$X$66,'1e'!$AC$66,'1e'!$AH$66,'1e'!$AM$66,'1e'!$AR$66,'1e'!$AW$66,'1e'!$BB$66,'1e'!$BG$66,'1e'!$BL$66,'1e'!$BQ$66,'1e'!$BV$66,'1e'!$CA$66,'1e'!$CF$66,'1e'!$CK$66,'1e'!$CP$66,'1e'!$CU$66,'1e'!$CZ$66,'1e'!$DE$66,'1e'!$DJ$66,'1e'!$DO$66,'1e'!$DT$66,'1e'!$DY$66,'1e'!$ED$66,'1e'!$EI$66,'1e'!$EN$66)</c:f>
              <c:numCache>
                <c:formatCode>General</c:formatCode>
                <c:ptCount val="31"/>
                <c:pt idx="0">
                  <c:v>6.9128629999999998</c:v>
                </c:pt>
                <c:pt idx="1">
                  <c:v>6.8157220000000001</c:v>
                </c:pt>
                <c:pt idx="2">
                  <c:v>6.2903690000000001</c:v>
                </c:pt>
                <c:pt idx="3">
                  <c:v>6.1903800000000002</c:v>
                </c:pt>
                <c:pt idx="4">
                  <c:v>6.1573330000000004</c:v>
                </c:pt>
                <c:pt idx="5">
                  <c:v>6.1021879999999999</c:v>
                </c:pt>
                <c:pt idx="6">
                  <c:v>6.2671999999999999</c:v>
                </c:pt>
                <c:pt idx="7">
                  <c:v>6.3586980000000004</c:v>
                </c:pt>
                <c:pt idx="8">
                  <c:v>6.4087949999999996</c:v>
                </c:pt>
                <c:pt idx="9">
                  <c:v>6.3896980000000001</c:v>
                </c:pt>
                <c:pt idx="10">
                  <c:v>6.3873629999999997</c:v>
                </c:pt>
                <c:pt idx="11">
                  <c:v>6.433135</c:v>
                </c:pt>
                <c:pt idx="12">
                  <c:v>6.4696959999999999</c:v>
                </c:pt>
                <c:pt idx="13">
                  <c:v>6.513458</c:v>
                </c:pt>
                <c:pt idx="14">
                  <c:v>6.5369710000000003</c:v>
                </c:pt>
                <c:pt idx="15">
                  <c:v>6.5448849999999998</c:v>
                </c:pt>
                <c:pt idx="16">
                  <c:v>6.5764060000000004</c:v>
                </c:pt>
                <c:pt idx="17">
                  <c:v>6.6064749999999997</c:v>
                </c:pt>
                <c:pt idx="18">
                  <c:v>6.6421400000000004</c:v>
                </c:pt>
                <c:pt idx="19">
                  <c:v>6.6910600000000002</c:v>
                </c:pt>
                <c:pt idx="20">
                  <c:v>6.7306330000000001</c:v>
                </c:pt>
                <c:pt idx="21">
                  <c:v>6.7785820000000001</c:v>
                </c:pt>
                <c:pt idx="22">
                  <c:v>6.8340310000000004</c:v>
                </c:pt>
                <c:pt idx="23">
                  <c:v>6.8938810000000004</c:v>
                </c:pt>
                <c:pt idx="24">
                  <c:v>6.9702659999999996</c:v>
                </c:pt>
                <c:pt idx="25">
                  <c:v>7.0952609999999998</c:v>
                </c:pt>
                <c:pt idx="26">
                  <c:v>7.2552669999999999</c:v>
                </c:pt>
                <c:pt idx="27">
                  <c:v>7.3940809999999999</c:v>
                </c:pt>
                <c:pt idx="28">
                  <c:v>7.5294160000000003</c:v>
                </c:pt>
                <c:pt idx="29">
                  <c:v>7.6731259999999999</c:v>
                </c:pt>
                <c:pt idx="30">
                  <c:v>7.7603989999999996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138584"/>
        <c:axId val="356138976"/>
      </c:lineChart>
      <c:catAx>
        <c:axId val="35613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6138976"/>
        <c:crosses val="autoZero"/>
        <c:auto val="1"/>
        <c:lblAlgn val="ctr"/>
        <c:lblOffset val="100"/>
        <c:noMultiLvlLbl val="0"/>
      </c:catAx>
      <c:valAx>
        <c:axId val="35613897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cents/kwh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356138584"/>
        <c:crosses val="autoZero"/>
        <c:crossBetween val="between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8332476297605618"/>
          <c:y val="0.61298410615339793"/>
          <c:w val="0.34445283625261147"/>
          <c:h val="0.16743438320209991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WWTP combined supply function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292957454946092"/>
          <c:y val="0.11987908562711708"/>
          <c:w val="0.78749697727407675"/>
          <c:h val="0.74833546447719856"/>
        </c:manualLayout>
      </c:layout>
      <c:scatterChart>
        <c:scatterStyle val="lineMarker"/>
        <c:varyColors val="0"/>
        <c:ser>
          <c:idx val="0"/>
          <c:order val="0"/>
          <c:tx>
            <c:v>CHP electricity</c:v>
          </c:tx>
          <c:spPr>
            <a:ln w="28575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WWTP!$S$3:$S$10</c:f>
              <c:numCache>
                <c:formatCode>_(* #,##0_);_(* \(#,##0\);_(* "-"??_);_(@_)</c:formatCode>
                <c:ptCount val="8"/>
                <c:pt idx="0">
                  <c:v>1690416</c:v>
                </c:pt>
                <c:pt idx="1">
                  <c:v>2856297.6</c:v>
                </c:pt>
                <c:pt idx="2">
                  <c:v>3681288</c:v>
                </c:pt>
                <c:pt idx="3">
                  <c:v>4286692.8</c:v>
                </c:pt>
                <c:pt idx="4">
                  <c:v>5685638.4000000004</c:v>
                </c:pt>
                <c:pt idx="5">
                  <c:v>6785812.8000000007</c:v>
                </c:pt>
                <c:pt idx="6">
                  <c:v>7701220.8000000007</c:v>
                </c:pt>
                <c:pt idx="7">
                  <c:v>8870472</c:v>
                </c:pt>
              </c:numCache>
            </c:numRef>
          </c:xVal>
          <c:yVal>
            <c:numRef>
              <c:f>Sheet8!$C$12:$C$19</c:f>
              <c:numCache>
                <c:formatCode>"$"#,##0.000_);[Red]\("$"#,##0.000\)</c:formatCode>
                <c:ptCount val="8"/>
                <c:pt idx="0">
                  <c:v>3.0694107536737347E-2</c:v>
                </c:pt>
                <c:pt idx="1">
                  <c:v>3.8957675922309025E-2</c:v>
                </c:pt>
                <c:pt idx="2">
                  <c:v>3.8957675922309025E-2</c:v>
                </c:pt>
                <c:pt idx="3">
                  <c:v>3.8957675922309025E-2</c:v>
                </c:pt>
                <c:pt idx="4">
                  <c:v>4.9385825180555523E-2</c:v>
                </c:pt>
                <c:pt idx="5">
                  <c:v>4.9385825180555523E-2</c:v>
                </c:pt>
                <c:pt idx="6">
                  <c:v>5.8059053328124999E-2</c:v>
                </c:pt>
                <c:pt idx="7">
                  <c:v>6.1732281475694428E-2</c:v>
                </c:pt>
              </c:numCache>
            </c:numRef>
          </c:yVal>
          <c:smooth val="0"/>
        </c:ser>
        <c:ser>
          <c:idx val="1"/>
          <c:order val="1"/>
          <c:tx>
            <c:v>Pipeline</c:v>
          </c:tx>
          <c:spPr>
            <a:ln w="28575">
              <a:noFill/>
            </a:ln>
          </c:spPr>
          <c:trendline>
            <c:spPr>
              <a:ln>
                <a:solidFill>
                  <a:srgbClr val="C00000"/>
                </a:solidFill>
              </a:ln>
            </c:spPr>
            <c:trendlineType val="exp"/>
            <c:dispRSqr val="0"/>
            <c:dispEq val="0"/>
          </c:trendline>
          <c:xVal>
            <c:numRef>
              <c:f>WWTP!$S$3:$S$10</c:f>
              <c:numCache>
                <c:formatCode>_(* #,##0_);_(* \(#,##0\);_(* "-"??_);_(@_)</c:formatCode>
                <c:ptCount val="8"/>
                <c:pt idx="0">
                  <c:v>1690416</c:v>
                </c:pt>
                <c:pt idx="1">
                  <c:v>2856297.6</c:v>
                </c:pt>
                <c:pt idx="2">
                  <c:v>3681288</c:v>
                </c:pt>
                <c:pt idx="3">
                  <c:v>4286692.8</c:v>
                </c:pt>
                <c:pt idx="4">
                  <c:v>5685638.4000000004</c:v>
                </c:pt>
                <c:pt idx="5">
                  <c:v>6785812.8000000007</c:v>
                </c:pt>
                <c:pt idx="6">
                  <c:v>7701220.8000000007</c:v>
                </c:pt>
                <c:pt idx="7">
                  <c:v>8870472</c:v>
                </c:pt>
              </c:numCache>
            </c:numRef>
          </c:xVal>
          <c:yVal>
            <c:numRef>
              <c:f>WWTP!$Q$3:$Q$10</c:f>
              <c:numCache>
                <c:formatCode>"$"#,##0.000</c:formatCode>
                <c:ptCount val="8"/>
                <c:pt idx="0">
                  <c:v>1.7887208956649171E-2</c:v>
                </c:pt>
                <c:pt idx="1">
                  <c:v>1.6070510359206105E-2</c:v>
                </c:pt>
                <c:pt idx="2">
                  <c:v>2.0061348142761982E-2</c:v>
                </c:pt>
                <c:pt idx="3">
                  <c:v>2.7337774046119995E-2</c:v>
                </c:pt>
                <c:pt idx="4">
                  <c:v>5.5797282546729596E-2</c:v>
                </c:pt>
                <c:pt idx="5">
                  <c:v>7.7211274500218405E-2</c:v>
                </c:pt>
                <c:pt idx="6">
                  <c:v>0.1682206604082972</c:v>
                </c:pt>
                <c:pt idx="7">
                  <c:v>0.53968423979609237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139760"/>
        <c:axId val="356140152"/>
      </c:scatterChart>
      <c:valAx>
        <c:axId val="35613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kWh/Day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356140152"/>
        <c:crosses val="autoZero"/>
        <c:crossBetween val="midCat"/>
      </c:valAx>
      <c:valAx>
        <c:axId val="356140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$/kWh</a:t>
                </a:r>
              </a:p>
            </c:rich>
          </c:tx>
          <c:layout>
            <c:manualLayout>
              <c:xMode val="edge"/>
              <c:yMode val="edge"/>
              <c:x val="1.6666666666666701E-2"/>
              <c:y val="0.32422645086030932"/>
            </c:manualLayout>
          </c:layout>
          <c:overlay val="0"/>
        </c:title>
        <c:numFmt formatCode="&quot;$&quot;#,##0.000_);[Red]\(&quot;$&quot;#,##0.000\)" sourceLinked="1"/>
        <c:majorTickMark val="out"/>
        <c:minorTickMark val="none"/>
        <c:tickLblPos val="nextTo"/>
        <c:crossAx val="356139760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5855719196474041"/>
          <c:y val="0.19322408416896641"/>
          <c:w val="0.16003049097030128"/>
          <c:h val="0.10303654350898489"/>
        </c:manualLayout>
      </c:layout>
      <c:overlay val="1"/>
      <c:spPr>
        <a:solidFill>
          <a:sysClr val="window" lastClr="FFFFFF"/>
        </a:solidFill>
      </c:spPr>
    </c:legend>
    <c:plotVisOnly val="1"/>
    <c:dispBlanksAs val="gap"/>
    <c:showDLblsOverMax val="0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314326</xdr:colOff>
      <xdr:row>29</xdr:row>
      <xdr:rowOff>95250</xdr:rowOff>
    </xdr:from>
    <xdr:to>
      <xdr:col>10</xdr:col>
      <xdr:colOff>542926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1000125</xdr:colOff>
      <xdr:row>14</xdr:row>
      <xdr:rowOff>95250</xdr:rowOff>
    </xdr:from>
    <xdr:to>
      <xdr:col>14</xdr:col>
      <xdr:colOff>685800</xdr:colOff>
      <xdr:row>36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266700</xdr:colOff>
      <xdr:row>25</xdr:row>
      <xdr:rowOff>171449</xdr:rowOff>
    </xdr:from>
    <xdr:to>
      <xdr:col>18</xdr:col>
      <xdr:colOff>1181100</xdr:colOff>
      <xdr:row>30</xdr:row>
      <xdr:rowOff>104774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161925</xdr:colOff>
      <xdr:row>93</xdr:row>
      <xdr:rowOff>66674</xdr:rowOff>
    </xdr:from>
    <xdr:to>
      <xdr:col>18</xdr:col>
      <xdr:colOff>552450</xdr:colOff>
      <xdr:row>106</xdr:row>
      <xdr:rowOff>57149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1076324</xdr:colOff>
      <xdr:row>83</xdr:row>
      <xdr:rowOff>114300</xdr:rowOff>
    </xdr:from>
    <xdr:to>
      <xdr:col>13</xdr:col>
      <xdr:colOff>638174</xdr:colOff>
      <xdr:row>97</xdr:row>
      <xdr:rowOff>171449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</xdr:colOff>
      <xdr:row>10</xdr:row>
      <xdr:rowOff>95250</xdr:rowOff>
    </xdr:from>
    <xdr:to>
      <xdr:col>20</xdr:col>
      <xdr:colOff>323850</xdr:colOff>
      <xdr:row>23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628650</xdr:colOff>
      <xdr:row>11</xdr:row>
      <xdr:rowOff>142875</xdr:rowOff>
    </xdr:from>
    <xdr:to>
      <xdr:col>12</xdr:col>
      <xdr:colOff>209550</xdr:colOff>
      <xdr:row>25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466726</xdr:colOff>
      <xdr:row>14</xdr:row>
      <xdr:rowOff>38100</xdr:rowOff>
    </xdr:from>
    <xdr:to>
      <xdr:col>11</xdr:col>
      <xdr:colOff>200026</xdr:colOff>
      <xdr:row>27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714375</xdr:colOff>
      <xdr:row>13</xdr:row>
      <xdr:rowOff>19050</xdr:rowOff>
    </xdr:from>
    <xdr:to>
      <xdr:col>19</xdr:col>
      <xdr:colOff>457201</xdr:colOff>
      <xdr:row>36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Q2721"/>
  <sheetViews>
    <sheetView tabSelected="1" topLeftCell="Y1" zoomScale="70" zoomScaleNormal="70" workbookViewId="0">
      <selection activeCell="AH7" sqref="AH7"/>
    </sheetView>
  </sheetViews>
  <sheetFormatPr defaultRowHeight="15" x14ac:dyDescent="0.25"/>
  <cols>
    <col min="1" max="1" width="18.28515625" customWidth="1"/>
    <col min="2" max="2" width="27" bestFit="1" customWidth="1"/>
    <col min="3" max="3" width="30.42578125" customWidth="1"/>
    <col min="4" max="4" width="27.140625" customWidth="1"/>
    <col min="5" max="5" width="21.5703125" customWidth="1"/>
    <col min="6" max="6" width="19.85546875" customWidth="1"/>
    <col min="7" max="7" width="14.28515625" bestFit="1" customWidth="1"/>
    <col min="8" max="8" width="15.5703125" customWidth="1"/>
    <col min="9" max="9" width="14" customWidth="1"/>
    <col min="10" max="10" width="28" bestFit="1" customWidth="1"/>
    <col min="11" max="13" width="13.85546875" bestFit="1" customWidth="1"/>
    <col min="14" max="14" width="17.5703125" bestFit="1" customWidth="1"/>
    <col min="15" max="15" width="19" customWidth="1"/>
    <col min="16" max="16" width="21.28515625" bestFit="1" customWidth="1"/>
    <col min="17" max="17" width="20.42578125" bestFit="1" customWidth="1"/>
    <col min="18" max="18" width="16.5703125" bestFit="1" customWidth="1"/>
    <col min="19" max="19" width="20.42578125" bestFit="1" customWidth="1"/>
    <col min="20" max="20" width="15.85546875" bestFit="1" customWidth="1"/>
    <col min="21" max="21" width="16" customWidth="1"/>
    <col min="22" max="22" width="12.140625" customWidth="1"/>
    <col min="23" max="25" width="13.85546875" bestFit="1" customWidth="1"/>
    <col min="26" max="26" width="24.140625" bestFit="1" customWidth="1"/>
    <col min="27" max="33" width="13.85546875" bestFit="1" customWidth="1"/>
    <col min="34" max="34" width="17.5703125" customWidth="1"/>
    <col min="35" max="35" width="24.140625" customWidth="1"/>
    <col min="36" max="38" width="11.140625" bestFit="1" customWidth="1"/>
    <col min="39" max="39" width="19" bestFit="1" customWidth="1"/>
    <col min="40" max="51" width="11.140625" bestFit="1" customWidth="1"/>
    <col min="52" max="52" width="14.28515625" bestFit="1" customWidth="1"/>
    <col min="53" max="66" width="11.140625" bestFit="1" customWidth="1"/>
  </cols>
  <sheetData>
    <row r="1" spans="1:69" ht="30" x14ac:dyDescent="0.25">
      <c r="A1" s="52" t="s">
        <v>125</v>
      </c>
      <c r="B1" s="53"/>
      <c r="C1" s="54"/>
      <c r="D1" s="55">
        <f>F11*365*0.65</f>
        <v>37473637.5</v>
      </c>
      <c r="E1" s="56" t="s">
        <v>117</v>
      </c>
      <c r="F1" s="57">
        <v>1</v>
      </c>
      <c r="G1" s="56" t="s">
        <v>124</v>
      </c>
      <c r="H1" s="54">
        <v>0.9</v>
      </c>
      <c r="I1" s="53"/>
      <c r="J1" s="58" t="s">
        <v>126</v>
      </c>
      <c r="K1" s="172" t="s">
        <v>136</v>
      </c>
      <c r="L1" s="172"/>
      <c r="M1" s="173"/>
      <c r="N1" s="59" t="s">
        <v>219</v>
      </c>
      <c r="O1" s="59"/>
      <c r="P1" s="60" t="s">
        <v>240</v>
      </c>
      <c r="Q1" s="61"/>
      <c r="R1" s="62"/>
      <c r="S1" s="61"/>
      <c r="T1" s="54"/>
      <c r="U1" s="54"/>
      <c r="V1" s="61"/>
      <c r="W1" s="62"/>
      <c r="X1" s="62"/>
      <c r="Y1" s="62"/>
      <c r="Z1" s="62"/>
      <c r="AA1" s="62"/>
      <c r="AB1" s="62"/>
      <c r="AC1" s="62"/>
      <c r="AD1" s="40" t="s">
        <v>226</v>
      </c>
      <c r="AE1" s="39"/>
      <c r="AF1" s="40" t="s">
        <v>237</v>
      </c>
      <c r="AG1" s="39"/>
      <c r="AH1" s="39"/>
      <c r="AI1" s="62"/>
      <c r="AJ1" s="62"/>
      <c r="AK1" s="40" t="s">
        <v>261</v>
      </c>
      <c r="AL1" s="39"/>
      <c r="AM1" s="39"/>
      <c r="AN1" s="39"/>
      <c r="AO1" s="40" t="s">
        <v>262</v>
      </c>
      <c r="AP1" s="39"/>
      <c r="AQ1" s="39"/>
      <c r="AR1" s="39"/>
      <c r="AS1" s="39"/>
      <c r="AT1" s="39"/>
      <c r="AU1" s="39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</row>
    <row r="2" spans="1:69" s="156" customFormat="1" ht="60" x14ac:dyDescent="0.25">
      <c r="A2" s="146" t="s">
        <v>104</v>
      </c>
      <c r="B2" s="147" t="s">
        <v>105</v>
      </c>
      <c r="C2" s="145" t="s">
        <v>106</v>
      </c>
      <c r="D2" s="157" t="s">
        <v>107</v>
      </c>
      <c r="E2" s="158" t="s">
        <v>120</v>
      </c>
      <c r="F2" s="159" t="s">
        <v>121</v>
      </c>
      <c r="G2" s="148" t="s">
        <v>123</v>
      </c>
      <c r="H2" s="150" t="s">
        <v>122</v>
      </c>
      <c r="I2" s="158" t="s">
        <v>135</v>
      </c>
      <c r="J2" s="151" t="s">
        <v>127</v>
      </c>
      <c r="K2" s="152" t="s">
        <v>132</v>
      </c>
      <c r="L2" s="152" t="s">
        <v>133</v>
      </c>
      <c r="M2" s="153" t="s">
        <v>134</v>
      </c>
      <c r="N2" s="160" t="s">
        <v>239</v>
      </c>
      <c r="O2" s="160" t="s">
        <v>253</v>
      </c>
      <c r="P2" s="161" t="s">
        <v>238</v>
      </c>
      <c r="Q2" s="162" t="s">
        <v>241</v>
      </c>
      <c r="R2" s="154" t="s">
        <v>218</v>
      </c>
      <c r="S2" s="149" t="s">
        <v>217</v>
      </c>
      <c r="T2" s="150" t="s">
        <v>255</v>
      </c>
      <c r="U2" s="150" t="s">
        <v>256</v>
      </c>
      <c r="V2" s="149" t="s">
        <v>257</v>
      </c>
      <c r="W2" s="160" t="s">
        <v>227</v>
      </c>
      <c r="X2" s="160" t="s">
        <v>233</v>
      </c>
      <c r="Y2" s="160" t="s">
        <v>234</v>
      </c>
      <c r="Z2" s="160" t="s">
        <v>232</v>
      </c>
      <c r="AA2" s="160" t="s">
        <v>235</v>
      </c>
      <c r="AB2" s="160" t="s">
        <v>236</v>
      </c>
      <c r="AC2" s="154"/>
      <c r="AD2" s="160" t="s">
        <v>220</v>
      </c>
      <c r="AE2" s="160" t="s">
        <v>221</v>
      </c>
      <c r="AF2" s="160" t="s">
        <v>222</v>
      </c>
      <c r="AG2" s="160" t="s">
        <v>223</v>
      </c>
      <c r="AH2" s="160" t="s">
        <v>224</v>
      </c>
      <c r="AI2" s="155"/>
      <c r="AJ2" s="155"/>
      <c r="AK2" s="163" t="s">
        <v>266</v>
      </c>
      <c r="AL2" s="146"/>
      <c r="AM2" s="146"/>
      <c r="AN2" s="146"/>
      <c r="AO2" s="146"/>
      <c r="AP2" s="146"/>
      <c r="AQ2" s="146"/>
      <c r="AR2" s="146"/>
      <c r="AS2" s="146"/>
      <c r="AT2" s="146"/>
      <c r="AU2" s="146"/>
      <c r="AV2" s="155"/>
      <c r="AW2" s="155"/>
      <c r="AX2" s="155"/>
      <c r="AY2" s="155"/>
      <c r="AZ2" s="155"/>
      <c r="BA2" s="155"/>
      <c r="BB2" s="155"/>
      <c r="BC2" s="155"/>
      <c r="BD2" s="155"/>
      <c r="BE2" s="155"/>
      <c r="BF2" s="155"/>
      <c r="BG2" s="155"/>
      <c r="BH2" s="155"/>
      <c r="BI2" s="155"/>
      <c r="BJ2" s="155"/>
      <c r="BK2" s="155"/>
      <c r="BL2" s="155"/>
      <c r="BM2" s="155"/>
      <c r="BN2" s="155"/>
      <c r="BO2" s="155"/>
      <c r="BP2" s="155"/>
      <c r="BQ2" s="155"/>
    </row>
    <row r="3" spans="1:69" x14ac:dyDescent="0.25">
      <c r="A3" s="63" t="s">
        <v>108</v>
      </c>
      <c r="B3" s="64">
        <v>3950</v>
      </c>
      <c r="C3" s="65">
        <v>3010</v>
      </c>
      <c r="D3" s="66">
        <f t="shared" ref="D3:D10" si="0">C3/B3</f>
        <v>0.76202531645569616</v>
      </c>
      <c r="E3" s="64">
        <f>C3*10000*$F$1</f>
        <v>30100000</v>
      </c>
      <c r="F3" s="55">
        <f>E3/1000</f>
        <v>30100</v>
      </c>
      <c r="G3" s="67">
        <f>C3*26*24*$H$1</f>
        <v>1690416</v>
      </c>
      <c r="H3" s="68">
        <f>C3*2.4*$H$1</f>
        <v>6501.6</v>
      </c>
      <c r="I3" s="53">
        <v>7</v>
      </c>
      <c r="J3" s="58" t="s">
        <v>131</v>
      </c>
      <c r="K3" s="69">
        <v>3.2000000000000001E-2</v>
      </c>
      <c r="L3" s="70">
        <f>K3*G3</f>
        <v>54093.311999999998</v>
      </c>
      <c r="M3" s="71">
        <f>L3/C3</f>
        <v>17.9712</v>
      </c>
      <c r="N3" s="72">
        <f>F3*0.65</f>
        <v>19565</v>
      </c>
      <c r="O3" s="72">
        <f>NPV(0.05,B72:AH72)</f>
        <v>111351768.17566794</v>
      </c>
      <c r="P3" s="73">
        <f>(X23*I3+X32*I3)/O3</f>
        <v>1.8343167696534453</v>
      </c>
      <c r="Q3" s="74">
        <f>P3*(3413/Sheet8!D8)/1000000</f>
        <v>1.7887208956649171E-2</v>
      </c>
      <c r="R3" s="75">
        <f>N3</f>
        <v>19565</v>
      </c>
      <c r="S3" s="55">
        <f>G3</f>
        <v>1690416</v>
      </c>
      <c r="T3" s="76">
        <f>$Q$41</f>
        <v>6.5448850000000003E-2</v>
      </c>
      <c r="U3" s="76">
        <f>$Q$51</f>
        <v>5.9346430000000006E-2</v>
      </c>
      <c r="V3" s="77">
        <f>$Q$61</f>
        <v>9.2500659999999998E-2</v>
      </c>
      <c r="W3" s="75">
        <f>(E3/24)/I3</f>
        <v>179166.66666666669</v>
      </c>
      <c r="X3" s="78">
        <f>AD8</f>
        <v>8600000</v>
      </c>
      <c r="Y3" s="78">
        <f>AE8</f>
        <v>1276000</v>
      </c>
      <c r="Z3" s="72">
        <f>W3*AH8</f>
        <v>101157.50000000001</v>
      </c>
      <c r="AA3" s="78">
        <f>AC17</f>
        <v>450000</v>
      </c>
      <c r="AB3" s="78">
        <f>AD17</f>
        <v>193800</v>
      </c>
      <c r="AC3" s="78"/>
      <c r="AD3" s="79">
        <v>845000</v>
      </c>
      <c r="AE3" s="78">
        <v>36535</v>
      </c>
      <c r="AF3" s="72">
        <v>6000</v>
      </c>
      <c r="AG3" s="62">
        <v>3240</v>
      </c>
      <c r="AH3" s="80">
        <f>AG3/AF3</f>
        <v>0.54</v>
      </c>
      <c r="AI3" s="62"/>
      <c r="AJ3" s="62"/>
      <c r="AK3" s="41">
        <f>25000+120000+35000</f>
        <v>180000</v>
      </c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</row>
    <row r="4" spans="1:69" x14ac:dyDescent="0.25">
      <c r="A4" s="63" t="s">
        <v>110</v>
      </c>
      <c r="B4" s="64">
        <v>2705</v>
      </c>
      <c r="C4" s="65">
        <v>2076</v>
      </c>
      <c r="D4" s="66">
        <f t="shared" si="0"/>
        <v>0.76746765249537896</v>
      </c>
      <c r="E4" s="64">
        <f>C4*10000*$F$1</f>
        <v>20760000</v>
      </c>
      <c r="F4" s="55">
        <f>E4/1000</f>
        <v>20760</v>
      </c>
      <c r="G4" s="67">
        <f t="shared" ref="G4:G10" si="1">C4*26*24*$H$1</f>
        <v>1165881.6000000001</v>
      </c>
      <c r="H4" s="68">
        <f t="shared" ref="H4:H10" si="2">C4*2.4*$H$1</f>
        <v>4484.16</v>
      </c>
      <c r="I4" s="53">
        <v>13</v>
      </c>
      <c r="J4" s="58" t="s">
        <v>130</v>
      </c>
      <c r="K4" s="69">
        <v>0.04</v>
      </c>
      <c r="L4" s="70">
        <f t="shared" ref="L4:L10" si="3">K4*G4</f>
        <v>46635.264000000003</v>
      </c>
      <c r="M4" s="71">
        <f t="shared" ref="M4:M10" si="4">L4/C4</f>
        <v>22.464000000000002</v>
      </c>
      <c r="N4" s="72">
        <f t="shared" ref="N4:N10" si="5">F4*0.65</f>
        <v>13494</v>
      </c>
      <c r="O4" s="72">
        <f t="shared" ref="O4:O9" si="6">NPV(0.05,B73:AH73)</f>
        <v>76799425.492586896</v>
      </c>
      <c r="P4" s="73">
        <f t="shared" ref="P4:P10" si="7">(X24*I4+X33*I4)/O4</f>
        <v>1.7892745199233282</v>
      </c>
      <c r="Q4" s="74">
        <f>P4*(3413/Sheet8!D7)/1000000</f>
        <v>1.6070510359206105E-2</v>
      </c>
      <c r="R4" s="75">
        <f t="shared" ref="R4:R10" si="8">R3+N4</f>
        <v>33059</v>
      </c>
      <c r="S4" s="55">
        <f>G4+S3</f>
        <v>2856297.6</v>
      </c>
      <c r="T4" s="76">
        <f t="shared" ref="T4:T10" si="9">$Q$41</f>
        <v>6.5448850000000003E-2</v>
      </c>
      <c r="U4" s="76">
        <f t="shared" ref="U4:U10" si="10">$Q$51</f>
        <v>5.9346430000000006E-2</v>
      </c>
      <c r="V4" s="77">
        <f t="shared" ref="V4:V10" si="11">$Q$61</f>
        <v>9.2500659999999998E-2</v>
      </c>
      <c r="W4" s="75">
        <f t="shared" ref="W4:W10" si="12">(E4/24)/I4</f>
        <v>66538.461538461532</v>
      </c>
      <c r="X4" s="78">
        <f>AD6</f>
        <v>3800000</v>
      </c>
      <c r="Y4" s="78">
        <f>AE6</f>
        <v>315100</v>
      </c>
      <c r="Z4" s="72">
        <f>W4*AH6</f>
        <v>37594.230769230759</v>
      </c>
      <c r="AA4" s="78">
        <f>AC15</f>
        <v>225000</v>
      </c>
      <c r="AB4" s="78">
        <f>AD15</f>
        <v>45500</v>
      </c>
      <c r="AC4" s="78"/>
      <c r="AD4" s="79">
        <v>2270000</v>
      </c>
      <c r="AE4" s="78">
        <v>86600</v>
      </c>
      <c r="AF4" s="72">
        <v>21000</v>
      </c>
      <c r="AG4" s="62">
        <v>11880</v>
      </c>
      <c r="AH4" s="80">
        <f t="shared" ref="AH4:AH8" si="13">AG4/AF4</f>
        <v>0.56571428571428573</v>
      </c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81"/>
      <c r="AZ4" s="7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</row>
    <row r="5" spans="1:69" x14ac:dyDescent="0.25">
      <c r="A5" s="82" t="s">
        <v>115</v>
      </c>
      <c r="B5" s="64">
        <v>2172</v>
      </c>
      <c r="C5" s="65">
        <v>1469</v>
      </c>
      <c r="D5" s="66">
        <f t="shared" si="0"/>
        <v>0.67633517495395945</v>
      </c>
      <c r="E5" s="64">
        <f t="shared" ref="E5:E10" si="14">C5*10000*$F$1</f>
        <v>14690000</v>
      </c>
      <c r="F5" s="55">
        <f t="shared" ref="F5:F10" si="15">E5/1000</f>
        <v>14690</v>
      </c>
      <c r="G5" s="67">
        <f t="shared" si="1"/>
        <v>824990.4</v>
      </c>
      <c r="H5" s="68">
        <f t="shared" si="2"/>
        <v>3173.04</v>
      </c>
      <c r="I5" s="53">
        <v>17</v>
      </c>
      <c r="J5" s="58" t="s">
        <v>130</v>
      </c>
      <c r="K5" s="69">
        <v>0.04</v>
      </c>
      <c r="L5" s="70">
        <f t="shared" si="3"/>
        <v>32999.616000000002</v>
      </c>
      <c r="M5" s="71">
        <f t="shared" si="4"/>
        <v>22.464000000000002</v>
      </c>
      <c r="N5" s="72">
        <f t="shared" si="5"/>
        <v>9548.5</v>
      </c>
      <c r="O5" s="72">
        <f t="shared" si="6"/>
        <v>54344102.14287582</v>
      </c>
      <c r="P5" s="73">
        <f t="shared" si="7"/>
        <v>2.2336103997215213</v>
      </c>
      <c r="Q5" s="74">
        <f>P5*(3413/Sheet8!D7)/1000000</f>
        <v>2.0061348142761982E-2</v>
      </c>
      <c r="R5" s="75">
        <f t="shared" si="8"/>
        <v>42607.5</v>
      </c>
      <c r="S5" s="55">
        <f t="shared" ref="S5:S10" si="16">G5+S4</f>
        <v>3681288</v>
      </c>
      <c r="T5" s="76">
        <f t="shared" si="9"/>
        <v>6.5448850000000003E-2</v>
      </c>
      <c r="U5" s="76">
        <f t="shared" si="10"/>
        <v>5.9346430000000006E-2</v>
      </c>
      <c r="V5" s="77">
        <f t="shared" si="11"/>
        <v>9.2500659999999998E-2</v>
      </c>
      <c r="W5" s="75">
        <f t="shared" si="12"/>
        <v>36004.901960784315</v>
      </c>
      <c r="X5" s="78">
        <f>AD5</f>
        <v>3000000</v>
      </c>
      <c r="Y5" s="78">
        <f>AE5</f>
        <v>132000</v>
      </c>
      <c r="Z5" s="72">
        <f>W5*AH5</f>
        <v>20317.051820728291</v>
      </c>
      <c r="AA5" s="78">
        <f>AC14</f>
        <v>200000</v>
      </c>
      <c r="AB5" s="78">
        <f>AD14</f>
        <v>16400</v>
      </c>
      <c r="AC5" s="78"/>
      <c r="AD5" s="79">
        <v>3000000</v>
      </c>
      <c r="AE5" s="78">
        <v>132000</v>
      </c>
      <c r="AF5" s="72">
        <v>42000</v>
      </c>
      <c r="AG5" s="62">
        <v>23700</v>
      </c>
      <c r="AH5" s="80">
        <f t="shared" si="13"/>
        <v>0.56428571428571428</v>
      </c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81"/>
      <c r="AZ5" s="7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</row>
    <row r="6" spans="1:69" x14ac:dyDescent="0.25">
      <c r="A6" s="82" t="s">
        <v>116</v>
      </c>
      <c r="B6" s="64">
        <v>1471</v>
      </c>
      <c r="C6" s="65">
        <v>1078</v>
      </c>
      <c r="D6" s="66">
        <f t="shared" si="0"/>
        <v>0.73283480625424879</v>
      </c>
      <c r="E6" s="64">
        <f t="shared" si="14"/>
        <v>10780000</v>
      </c>
      <c r="F6" s="55">
        <f t="shared" si="15"/>
        <v>10780</v>
      </c>
      <c r="G6" s="67">
        <f t="shared" si="1"/>
        <v>605404.80000000005</v>
      </c>
      <c r="H6" s="68">
        <f t="shared" si="2"/>
        <v>2328.48</v>
      </c>
      <c r="I6" s="53">
        <v>17</v>
      </c>
      <c r="J6" s="58" t="s">
        <v>130</v>
      </c>
      <c r="K6" s="69">
        <v>0.04</v>
      </c>
      <c r="L6" s="70">
        <f t="shared" si="3"/>
        <v>24216.192000000003</v>
      </c>
      <c r="M6" s="71">
        <f t="shared" si="4"/>
        <v>22.464000000000002</v>
      </c>
      <c r="N6" s="72">
        <f t="shared" si="5"/>
        <v>7007</v>
      </c>
      <c r="O6" s="72">
        <f t="shared" si="6"/>
        <v>39879470.462913632</v>
      </c>
      <c r="P6" s="73">
        <f t="shared" si="7"/>
        <v>3.0437603684516836</v>
      </c>
      <c r="Q6" s="74">
        <f>P6*(3413/Sheet8!D7)/1000000</f>
        <v>2.7337774046119995E-2</v>
      </c>
      <c r="R6" s="75">
        <f t="shared" si="8"/>
        <v>49614.5</v>
      </c>
      <c r="S6" s="55">
        <f t="shared" si="16"/>
        <v>4286692.8</v>
      </c>
      <c r="T6" s="76">
        <f t="shared" si="9"/>
        <v>6.5448850000000003E-2</v>
      </c>
      <c r="U6" s="76">
        <f t="shared" si="10"/>
        <v>5.9346430000000006E-2</v>
      </c>
      <c r="V6" s="77">
        <f t="shared" si="11"/>
        <v>9.2500659999999998E-2</v>
      </c>
      <c r="W6" s="75">
        <f t="shared" si="12"/>
        <v>26421.568627450983</v>
      </c>
      <c r="X6" s="78">
        <f>AD5</f>
        <v>3000000</v>
      </c>
      <c r="Y6" s="78">
        <f>AE5</f>
        <v>132000</v>
      </c>
      <c r="Z6" s="72">
        <f>AH5*W6</f>
        <v>14909.313725490198</v>
      </c>
      <c r="AA6" s="78">
        <f>AC14</f>
        <v>200000</v>
      </c>
      <c r="AB6" s="78">
        <f>AD14</f>
        <v>16400</v>
      </c>
      <c r="AC6" s="62"/>
      <c r="AD6" s="79">
        <v>3800000</v>
      </c>
      <c r="AE6" s="78">
        <v>315100</v>
      </c>
      <c r="AF6" s="72">
        <v>72000</v>
      </c>
      <c r="AG6" s="62">
        <v>40680</v>
      </c>
      <c r="AH6" s="80">
        <f t="shared" si="13"/>
        <v>0.56499999999999995</v>
      </c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81"/>
      <c r="AZ6" s="7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</row>
    <row r="7" spans="1:69" x14ac:dyDescent="0.25">
      <c r="A7" s="59" t="s">
        <v>111</v>
      </c>
      <c r="B7" s="64">
        <v>4133</v>
      </c>
      <c r="C7" s="65">
        <v>2491</v>
      </c>
      <c r="D7" s="66">
        <f t="shared" si="0"/>
        <v>0.60270989595935154</v>
      </c>
      <c r="E7" s="64">
        <f t="shared" si="14"/>
        <v>24910000</v>
      </c>
      <c r="F7" s="55">
        <f t="shared" si="15"/>
        <v>24910</v>
      </c>
      <c r="G7" s="67">
        <f t="shared" si="1"/>
        <v>1398945.6</v>
      </c>
      <c r="H7" s="68">
        <f t="shared" si="2"/>
        <v>5380.5599999999995</v>
      </c>
      <c r="I7" s="53">
        <v>82</v>
      </c>
      <c r="J7" s="58" t="s">
        <v>130</v>
      </c>
      <c r="K7" s="69">
        <v>5.0999999999999997E-2</v>
      </c>
      <c r="L7" s="70">
        <f t="shared" si="3"/>
        <v>71346.225600000005</v>
      </c>
      <c r="M7" s="71">
        <f t="shared" si="4"/>
        <v>28.6416</v>
      </c>
      <c r="N7" s="72">
        <f t="shared" si="5"/>
        <v>16191.5</v>
      </c>
      <c r="O7" s="72">
        <f t="shared" si="6"/>
        <v>92151911.802521199</v>
      </c>
      <c r="P7" s="73">
        <f t="shared" si="7"/>
        <v>5.231506128026215</v>
      </c>
      <c r="Q7" s="74">
        <f>P7*(3413/Sheet8!D6)/1000000</f>
        <v>5.5797282546729596E-2</v>
      </c>
      <c r="R7" s="75">
        <f t="shared" si="8"/>
        <v>65806</v>
      </c>
      <c r="S7" s="55">
        <f t="shared" si="16"/>
        <v>5685638.4000000004</v>
      </c>
      <c r="T7" s="76">
        <f t="shared" si="9"/>
        <v>6.5448850000000003E-2</v>
      </c>
      <c r="U7" s="76">
        <f t="shared" si="10"/>
        <v>5.9346430000000006E-2</v>
      </c>
      <c r="V7" s="77">
        <f t="shared" si="11"/>
        <v>9.2500659999999998E-2</v>
      </c>
      <c r="W7" s="75">
        <f t="shared" si="12"/>
        <v>12657.520325203252</v>
      </c>
      <c r="X7" s="78">
        <f>AD4</f>
        <v>2270000</v>
      </c>
      <c r="Y7" s="78">
        <f>AE4</f>
        <v>86600</v>
      </c>
      <c r="Z7" s="72">
        <f>W7*AH4</f>
        <v>7160.5400696864108</v>
      </c>
      <c r="AA7" s="78">
        <f>AC14</f>
        <v>200000</v>
      </c>
      <c r="AB7" s="78">
        <f>AD14</f>
        <v>16400</v>
      </c>
      <c r="AC7" s="78"/>
      <c r="AD7" s="79">
        <v>5200000</v>
      </c>
      <c r="AE7" s="78">
        <v>526200</v>
      </c>
      <c r="AF7" s="72">
        <v>120000</v>
      </c>
      <c r="AG7" s="62">
        <v>67740</v>
      </c>
      <c r="AH7" s="80">
        <f t="shared" si="13"/>
        <v>0.5645</v>
      </c>
      <c r="AI7" s="62"/>
      <c r="AJ7" s="62"/>
      <c r="AK7" s="78"/>
      <c r="AL7" s="62"/>
      <c r="AM7" s="75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81"/>
      <c r="AZ7" s="7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</row>
    <row r="8" spans="1:69" x14ac:dyDescent="0.25">
      <c r="A8" s="83" t="s">
        <v>112</v>
      </c>
      <c r="B8" s="64">
        <v>3407</v>
      </c>
      <c r="C8" s="65">
        <v>1959</v>
      </c>
      <c r="D8" s="66">
        <f t="shared" si="0"/>
        <v>0.57499266216612854</v>
      </c>
      <c r="E8" s="64">
        <f t="shared" si="14"/>
        <v>19590000</v>
      </c>
      <c r="F8" s="55">
        <f t="shared" si="15"/>
        <v>19590</v>
      </c>
      <c r="G8" s="67">
        <f t="shared" si="1"/>
        <v>1100174.4000000001</v>
      </c>
      <c r="H8" s="68">
        <f t="shared" si="2"/>
        <v>4231.4399999999996</v>
      </c>
      <c r="I8" s="53">
        <v>140</v>
      </c>
      <c r="J8" s="58" t="s">
        <v>130</v>
      </c>
      <c r="K8" s="69">
        <v>5.0999999999999997E-2</v>
      </c>
      <c r="L8" s="70">
        <f t="shared" si="3"/>
        <v>56108.894400000005</v>
      </c>
      <c r="M8" s="71">
        <f t="shared" si="4"/>
        <v>28.641600000000004</v>
      </c>
      <c r="N8" s="72">
        <f t="shared" si="5"/>
        <v>12733.5</v>
      </c>
      <c r="O8" s="72">
        <f t="shared" si="6"/>
        <v>72471134.171472907</v>
      </c>
      <c r="P8" s="73">
        <f t="shared" si="7"/>
        <v>7.2392639437649846</v>
      </c>
      <c r="Q8" s="74">
        <f>P8*(3413/Sheet8!D6)/1000000</f>
        <v>7.7211274500218405E-2</v>
      </c>
      <c r="R8" s="75">
        <f t="shared" si="8"/>
        <v>78539.5</v>
      </c>
      <c r="S8" s="55">
        <f t="shared" si="16"/>
        <v>6785812.8000000007</v>
      </c>
      <c r="T8" s="76">
        <f t="shared" si="9"/>
        <v>6.5448850000000003E-2</v>
      </c>
      <c r="U8" s="76">
        <f t="shared" si="10"/>
        <v>5.9346430000000006E-2</v>
      </c>
      <c r="V8" s="77">
        <f t="shared" si="11"/>
        <v>9.2500659999999998E-2</v>
      </c>
      <c r="W8" s="75">
        <f t="shared" si="12"/>
        <v>5830.3571428571431</v>
      </c>
      <c r="X8" s="78">
        <f>AD3</f>
        <v>845000</v>
      </c>
      <c r="Y8" s="78">
        <f>AE3</f>
        <v>36535</v>
      </c>
      <c r="Z8" s="72">
        <f>AH3*W8</f>
        <v>3148.3928571428573</v>
      </c>
      <c r="AA8" s="78">
        <f>AD13</f>
        <v>132500</v>
      </c>
      <c r="AB8" s="78">
        <f>AE13</f>
        <v>9465</v>
      </c>
      <c r="AC8" s="62"/>
      <c r="AD8" s="79">
        <v>8600000</v>
      </c>
      <c r="AE8" s="78">
        <v>1276000</v>
      </c>
      <c r="AF8" s="72">
        <v>300000</v>
      </c>
      <c r="AG8" s="62">
        <v>169380</v>
      </c>
      <c r="AH8" s="80">
        <f t="shared" si="13"/>
        <v>0.56459999999999999</v>
      </c>
      <c r="AI8" s="62"/>
      <c r="AJ8" s="62"/>
      <c r="AK8" s="78"/>
      <c r="AL8" s="62"/>
      <c r="AM8" s="75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81"/>
      <c r="AZ8" s="7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</row>
    <row r="9" spans="1:69" x14ac:dyDescent="0.25">
      <c r="A9" s="83" t="s">
        <v>113</v>
      </c>
      <c r="B9" s="64">
        <v>3188</v>
      </c>
      <c r="C9" s="65">
        <v>1630</v>
      </c>
      <c r="D9" s="66">
        <f t="shared" si="0"/>
        <v>0.51129234629861986</v>
      </c>
      <c r="E9" s="64">
        <f t="shared" si="14"/>
        <v>16300000</v>
      </c>
      <c r="F9" s="55">
        <f t="shared" si="15"/>
        <v>16300</v>
      </c>
      <c r="G9" s="67">
        <f t="shared" si="1"/>
        <v>915408</v>
      </c>
      <c r="H9" s="68">
        <f t="shared" si="2"/>
        <v>3520.8</v>
      </c>
      <c r="I9" s="53">
        <v>230</v>
      </c>
      <c r="J9" s="58" t="s">
        <v>129</v>
      </c>
      <c r="K9" s="69">
        <v>0.06</v>
      </c>
      <c r="L9" s="70">
        <f t="shared" si="3"/>
        <v>54924.479999999996</v>
      </c>
      <c r="M9" s="71">
        <f t="shared" si="4"/>
        <v>33.695999999999998</v>
      </c>
      <c r="N9" s="72">
        <f t="shared" si="5"/>
        <v>10595</v>
      </c>
      <c r="O9" s="72">
        <f t="shared" si="6"/>
        <v>60300126.952271998</v>
      </c>
      <c r="P9" s="73">
        <f t="shared" si="7"/>
        <v>14.293580872665158</v>
      </c>
      <c r="Q9" s="74">
        <f>P9*(3413/Sheet8!D4)/1000000</f>
        <v>0.1682206604082972</v>
      </c>
      <c r="R9" s="75">
        <f t="shared" si="8"/>
        <v>89134.5</v>
      </c>
      <c r="S9" s="55">
        <f t="shared" si="16"/>
        <v>7701220.8000000007</v>
      </c>
      <c r="T9" s="76">
        <f t="shared" si="9"/>
        <v>6.5448850000000003E-2</v>
      </c>
      <c r="U9" s="76">
        <f t="shared" si="10"/>
        <v>5.9346430000000006E-2</v>
      </c>
      <c r="V9" s="77">
        <f t="shared" si="11"/>
        <v>9.2500659999999998E-2</v>
      </c>
      <c r="W9" s="75">
        <f t="shared" si="12"/>
        <v>2952.8985507246375</v>
      </c>
      <c r="X9" s="78">
        <f>AD3</f>
        <v>845000</v>
      </c>
      <c r="Y9" s="78">
        <f>AE3</f>
        <v>36535</v>
      </c>
      <c r="Z9" s="72">
        <f>W9*AH3</f>
        <v>1594.5652173913043</v>
      </c>
      <c r="AA9" s="78">
        <f>AD13</f>
        <v>132500</v>
      </c>
      <c r="AB9" s="78">
        <f>AE13</f>
        <v>9465</v>
      </c>
      <c r="AC9" s="78"/>
      <c r="AD9" s="62"/>
      <c r="AE9" s="62"/>
      <c r="AF9" s="62"/>
      <c r="AG9" s="62"/>
      <c r="AH9" s="62"/>
      <c r="AI9" s="62"/>
      <c r="AJ9" s="62"/>
      <c r="AK9" s="62"/>
      <c r="AL9" s="62"/>
      <c r="AM9" s="75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81"/>
      <c r="AZ9" s="7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</row>
    <row r="10" spans="1:69" x14ac:dyDescent="0.25">
      <c r="A10" s="84" t="s">
        <v>114</v>
      </c>
      <c r="B10" s="64">
        <v>5124</v>
      </c>
      <c r="C10" s="65">
        <v>2082</v>
      </c>
      <c r="D10" s="66">
        <f t="shared" si="0"/>
        <v>0.40632318501170961</v>
      </c>
      <c r="E10" s="64">
        <f t="shared" si="14"/>
        <v>20820000</v>
      </c>
      <c r="F10" s="55">
        <f t="shared" si="15"/>
        <v>20820</v>
      </c>
      <c r="G10" s="67">
        <f t="shared" si="1"/>
        <v>1169251.2</v>
      </c>
      <c r="H10" s="68">
        <f t="shared" si="2"/>
        <v>4497.12</v>
      </c>
      <c r="I10" s="53">
        <v>845</v>
      </c>
      <c r="J10" s="58" t="s">
        <v>128</v>
      </c>
      <c r="K10" s="69">
        <v>6.4000000000000001E-2</v>
      </c>
      <c r="L10" s="70">
        <f t="shared" si="3"/>
        <v>74832.076799999995</v>
      </c>
      <c r="M10" s="71">
        <f t="shared" si="4"/>
        <v>35.942399999999999</v>
      </c>
      <c r="N10" s="72">
        <f t="shared" si="5"/>
        <v>13533</v>
      </c>
      <c r="O10" s="72">
        <f>NPV(0.05,B79:AH79)</f>
        <v>77021389.150079921</v>
      </c>
      <c r="P10" s="73">
        <f t="shared" si="7"/>
        <v>41.112775372687963</v>
      </c>
      <c r="Q10" s="74">
        <f>P10*(3413/Sheet8!D3)/1000000</f>
        <v>0.53968423979609237</v>
      </c>
      <c r="R10" s="75">
        <f t="shared" si="8"/>
        <v>102667.5</v>
      </c>
      <c r="S10" s="55">
        <f t="shared" si="16"/>
        <v>8870472</v>
      </c>
      <c r="T10" s="76">
        <f t="shared" si="9"/>
        <v>6.5448850000000003E-2</v>
      </c>
      <c r="U10" s="76">
        <f t="shared" si="10"/>
        <v>5.9346430000000006E-2</v>
      </c>
      <c r="V10" s="77">
        <f t="shared" si="11"/>
        <v>9.2500659999999998E-2</v>
      </c>
      <c r="W10" s="75">
        <f t="shared" si="12"/>
        <v>1026.6272189349113</v>
      </c>
      <c r="X10" s="78">
        <f>AD3</f>
        <v>845000</v>
      </c>
      <c r="Y10" s="78">
        <f>AE3</f>
        <v>36535</v>
      </c>
      <c r="Z10" s="72">
        <f>AH3*W10</f>
        <v>554.37869822485209</v>
      </c>
      <c r="AA10" s="78">
        <f>AD13</f>
        <v>132500</v>
      </c>
      <c r="AB10" s="78">
        <f>AE13</f>
        <v>9465</v>
      </c>
      <c r="AC10" s="78"/>
      <c r="AD10" s="62"/>
      <c r="AE10" s="62"/>
      <c r="AF10" s="62"/>
      <c r="AG10" s="62"/>
      <c r="AH10" s="62"/>
      <c r="AI10" s="62"/>
      <c r="AJ10" s="62"/>
      <c r="AK10" s="62"/>
      <c r="AL10" s="62"/>
      <c r="AM10" s="75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81"/>
      <c r="AZ10" s="7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</row>
    <row r="11" spans="1:69" x14ac:dyDescent="0.25">
      <c r="A11" s="52" t="s">
        <v>109</v>
      </c>
      <c r="B11" s="85">
        <f>SUM(B3:B10)</f>
        <v>26150</v>
      </c>
      <c r="C11" s="86">
        <f>SUM(C3:C10)</f>
        <v>15795</v>
      </c>
      <c r="D11" s="87">
        <f>C11/B11</f>
        <v>0.60401529636711282</v>
      </c>
      <c r="E11" s="85">
        <f>SUM(E3:E10)</f>
        <v>157950000</v>
      </c>
      <c r="F11" s="88">
        <f>SUM(F3:F10)</f>
        <v>157950</v>
      </c>
      <c r="G11" s="85">
        <f t="shared" ref="G11:H11" si="17">SUM(G3:G10)</f>
        <v>8870472</v>
      </c>
      <c r="H11" s="86">
        <f t="shared" si="17"/>
        <v>34117.199999999997</v>
      </c>
      <c r="I11" s="89">
        <f>SUM(I3:I10)</f>
        <v>1351</v>
      </c>
      <c r="J11" s="90" t="s">
        <v>109</v>
      </c>
      <c r="K11" s="91"/>
      <c r="L11" s="92">
        <f>SUM(L3:L10)</f>
        <v>415156.06079999998</v>
      </c>
      <c r="M11" s="93"/>
      <c r="N11" s="62"/>
      <c r="O11" s="62"/>
      <c r="P11" s="62"/>
      <c r="Q11" s="61"/>
      <c r="R11" s="62"/>
      <c r="S11" s="61"/>
      <c r="T11" s="54"/>
      <c r="U11" s="54"/>
      <c r="V11" s="61"/>
      <c r="W11" s="62"/>
      <c r="X11" s="62"/>
      <c r="Y11" s="62"/>
      <c r="Z11" s="62"/>
      <c r="AA11" s="62"/>
      <c r="AB11" s="62"/>
      <c r="AC11" s="62"/>
      <c r="AD11" s="40" t="s">
        <v>225</v>
      </c>
      <c r="AE11" s="39"/>
      <c r="AF11" s="39"/>
      <c r="AG11" s="39"/>
      <c r="AH11" s="39"/>
      <c r="AI11" s="62"/>
      <c r="AJ11" s="62"/>
      <c r="AK11" s="62"/>
      <c r="AL11" s="62"/>
      <c r="AM11" s="75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81"/>
      <c r="AZ11" s="7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</row>
    <row r="12" spans="1:69" ht="30" x14ac:dyDescent="0.25">
      <c r="A12" s="52" t="s">
        <v>118</v>
      </c>
      <c r="B12" s="53"/>
      <c r="C12" s="54"/>
      <c r="D12" s="61"/>
      <c r="E12" s="94">
        <f>E11*365</f>
        <v>57651750000</v>
      </c>
      <c r="F12" s="95">
        <f>F11*365</f>
        <v>57651750</v>
      </c>
      <c r="G12" s="94">
        <f>G11*365</f>
        <v>3237722280</v>
      </c>
      <c r="H12" s="96">
        <f>H11*365</f>
        <v>12452777.999999998</v>
      </c>
      <c r="I12" s="53"/>
      <c r="J12" s="58"/>
      <c r="K12" s="91"/>
      <c r="L12" s="91"/>
      <c r="M12" s="93"/>
      <c r="N12" s="62"/>
      <c r="O12" s="62"/>
      <c r="P12" s="62"/>
      <c r="Q12" s="61"/>
      <c r="R12" s="62"/>
      <c r="S12" s="61"/>
      <c r="T12" s="54"/>
      <c r="U12" s="54"/>
      <c r="V12" s="61"/>
      <c r="W12" s="62"/>
      <c r="X12" s="62"/>
      <c r="Y12" s="62"/>
      <c r="Z12" s="62"/>
      <c r="AA12" s="62"/>
      <c r="AB12" s="62"/>
      <c r="AC12" s="62"/>
      <c r="AD12" s="42" t="s">
        <v>220</v>
      </c>
      <c r="AE12" s="42" t="s">
        <v>221</v>
      </c>
      <c r="AF12" s="42" t="s">
        <v>222</v>
      </c>
      <c r="AG12" s="42" t="s">
        <v>223</v>
      </c>
      <c r="AH12" s="42" t="s">
        <v>224</v>
      </c>
      <c r="AI12" s="62"/>
      <c r="AJ12" s="62"/>
      <c r="AK12" s="62"/>
      <c r="AL12" s="62"/>
      <c r="AM12" s="75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81"/>
      <c r="AZ12" s="7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</row>
    <row r="13" spans="1:69" x14ac:dyDescent="0.25">
      <c r="A13" s="97"/>
      <c r="B13" s="98"/>
      <c r="C13" s="99"/>
      <c r="D13" s="100" t="s">
        <v>119</v>
      </c>
      <c r="E13" s="101">
        <f>E12/1000000000000</f>
        <v>5.7651750000000002E-2</v>
      </c>
      <c r="F13" s="102"/>
      <c r="G13" s="98"/>
      <c r="H13" s="102"/>
      <c r="I13" s="103"/>
      <c r="J13" s="104"/>
      <c r="K13" s="105"/>
      <c r="L13" s="105"/>
      <c r="M13" s="106"/>
      <c r="N13" s="98"/>
      <c r="O13" s="107"/>
      <c r="P13" s="107"/>
      <c r="Q13" s="102"/>
      <c r="R13" s="107"/>
      <c r="S13" s="102"/>
      <c r="T13" s="98"/>
      <c r="U13" s="107"/>
      <c r="V13" s="102"/>
      <c r="W13" s="62"/>
      <c r="X13" s="62"/>
      <c r="Y13" s="62"/>
      <c r="Z13" s="62"/>
      <c r="AA13" s="62"/>
      <c r="AB13" s="62"/>
      <c r="AC13" s="62"/>
      <c r="AD13" s="79">
        <v>132500</v>
      </c>
      <c r="AE13" s="78">
        <v>9465</v>
      </c>
      <c r="AF13" s="72">
        <v>6000</v>
      </c>
      <c r="AG13" s="62">
        <v>5695</v>
      </c>
      <c r="AH13" s="80">
        <f>AG13/AF13</f>
        <v>0.94916666666666671</v>
      </c>
      <c r="AI13" s="62"/>
      <c r="AJ13" s="62"/>
      <c r="AK13" s="62"/>
      <c r="AL13" s="62"/>
      <c r="AM13" s="75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</row>
    <row r="14" spans="1:69" x14ac:dyDescent="0.2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79">
        <v>200000</v>
      </c>
      <c r="AD14" s="78">
        <v>16400</v>
      </c>
      <c r="AE14" s="72">
        <v>21000</v>
      </c>
      <c r="AF14" s="62">
        <v>19920</v>
      </c>
      <c r="AG14" s="80">
        <f t="shared" ref="AG14:AG18" si="18">AF14/AE14</f>
        <v>0.94857142857142862</v>
      </c>
      <c r="AH14" s="62"/>
      <c r="AI14" s="62"/>
      <c r="AJ14" s="62"/>
      <c r="AK14" s="62"/>
      <c r="AL14" s="62"/>
      <c r="AM14" s="75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</row>
    <row r="15" spans="1:69" x14ac:dyDescent="0.25">
      <c r="A15" s="62"/>
      <c r="B15" s="62"/>
      <c r="C15" s="108" t="s">
        <v>268</v>
      </c>
      <c r="D15" s="59" t="s">
        <v>269</v>
      </c>
      <c r="E15" s="164" t="s">
        <v>280</v>
      </c>
      <c r="F15" s="165" t="s">
        <v>275</v>
      </c>
      <c r="G15" s="62"/>
      <c r="H15" s="62"/>
      <c r="I15" s="62"/>
      <c r="J15" s="62"/>
      <c r="K15" s="62"/>
      <c r="L15" s="62"/>
      <c r="M15" s="62"/>
      <c r="N15" s="62"/>
      <c r="O15" s="62"/>
      <c r="P15" s="110" t="s">
        <v>273</v>
      </c>
      <c r="Q15" s="62"/>
      <c r="R15" s="59" t="s">
        <v>274</v>
      </c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79">
        <v>225000</v>
      </c>
      <c r="AD15" s="78">
        <v>45500</v>
      </c>
      <c r="AE15" s="72">
        <v>42000</v>
      </c>
      <c r="AF15" s="62">
        <v>39780</v>
      </c>
      <c r="AG15" s="80">
        <f t="shared" si="18"/>
        <v>0.94714285714285718</v>
      </c>
      <c r="AH15" s="62"/>
      <c r="AI15" s="62"/>
      <c r="AJ15" s="62"/>
      <c r="AK15" s="62"/>
      <c r="AL15" s="62"/>
      <c r="AM15" s="75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</row>
    <row r="16" spans="1:69" x14ac:dyDescent="0.25">
      <c r="A16" s="52"/>
      <c r="B16" s="63" t="s">
        <v>108</v>
      </c>
      <c r="C16" s="75">
        <f>B3*10000*0.65</f>
        <v>25675000</v>
      </c>
      <c r="D16" s="75">
        <f>C3*10000*0.65</f>
        <v>19565000</v>
      </c>
      <c r="E16" s="166" t="s">
        <v>276</v>
      </c>
      <c r="F16" s="167">
        <f>(C3+C4)/(I3+I4)</f>
        <v>254.3</v>
      </c>
      <c r="G16" s="111"/>
      <c r="H16" s="111"/>
      <c r="I16" s="111"/>
      <c r="J16" s="111"/>
      <c r="K16" s="111"/>
      <c r="L16" s="111"/>
      <c r="M16" s="111"/>
      <c r="N16" s="111"/>
      <c r="O16" s="111"/>
      <c r="P16" s="112">
        <f>P4</f>
        <v>1.7892745199233282</v>
      </c>
      <c r="Q16" s="72">
        <f>N4</f>
        <v>13494</v>
      </c>
      <c r="R16" s="112">
        <f>(K3/3412)*Sheet8!D8*1000000</f>
        <v>3.2825322391559202</v>
      </c>
      <c r="S16" s="111">
        <f>G3*(3413/Sheet8!D8)/1000000</f>
        <v>16483.970880000001</v>
      </c>
      <c r="T16" s="111"/>
      <c r="U16" s="111"/>
      <c r="V16" s="111"/>
      <c r="W16" s="111"/>
      <c r="X16" s="111"/>
      <c r="Y16" s="111"/>
      <c r="Z16" s="111"/>
      <c r="AA16" s="111"/>
      <c r="AB16" s="111"/>
      <c r="AC16" s="79">
        <v>325000</v>
      </c>
      <c r="AD16" s="78">
        <v>119900</v>
      </c>
      <c r="AE16" s="72">
        <v>72000</v>
      </c>
      <c r="AF16" s="62">
        <v>68220</v>
      </c>
      <c r="AG16" s="80">
        <f t="shared" si="18"/>
        <v>0.94750000000000001</v>
      </c>
      <c r="AH16" s="111"/>
      <c r="AI16" s="111"/>
      <c r="AJ16" s="62"/>
      <c r="AK16" s="62"/>
      <c r="AL16" s="62"/>
      <c r="AM16" s="75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</row>
    <row r="17" spans="1:69" x14ac:dyDescent="0.25">
      <c r="A17" s="37"/>
      <c r="B17" s="63" t="s">
        <v>110</v>
      </c>
      <c r="C17" s="75">
        <f t="shared" ref="C17:D23" si="19">B4*10000*0.65</f>
        <v>17582500</v>
      </c>
      <c r="D17" s="75">
        <f t="shared" si="19"/>
        <v>13494000</v>
      </c>
      <c r="E17" s="168" t="s">
        <v>277</v>
      </c>
      <c r="F17" s="169">
        <f>(C5+C6+C7+C8)/(I5+I6+I7+I8)</f>
        <v>27.33203125</v>
      </c>
      <c r="G17" s="113"/>
      <c r="H17" s="113"/>
      <c r="I17" s="113"/>
      <c r="J17" s="113"/>
      <c r="K17" s="113"/>
      <c r="L17" s="113"/>
      <c r="M17" s="113"/>
      <c r="N17" s="113"/>
      <c r="O17" s="113"/>
      <c r="P17" s="114">
        <f>P3</f>
        <v>1.8343167696534453</v>
      </c>
      <c r="Q17" s="115">
        <f>Q16+N3</f>
        <v>33059</v>
      </c>
      <c r="R17" s="112">
        <f>(K4/3412)*Sheet8!D7*1000000</f>
        <v>4.4548651817116056</v>
      </c>
      <c r="S17" s="111">
        <f>G4*(3413/Sheet8!D7)/1000000+S16</f>
        <v>26955.428513684212</v>
      </c>
      <c r="T17" s="113"/>
      <c r="U17" s="113"/>
      <c r="V17" s="113"/>
      <c r="W17" s="113"/>
      <c r="X17" s="113"/>
      <c r="Y17" s="113"/>
      <c r="Z17" s="113"/>
      <c r="AA17" s="113"/>
      <c r="AB17" s="113"/>
      <c r="AC17" s="79">
        <v>450000</v>
      </c>
      <c r="AD17" s="78">
        <v>193800</v>
      </c>
      <c r="AE17" s="72">
        <v>120000</v>
      </c>
      <c r="AF17" s="62">
        <v>113700</v>
      </c>
      <c r="AG17" s="80">
        <f t="shared" si="18"/>
        <v>0.94750000000000001</v>
      </c>
      <c r="AH17" s="113"/>
      <c r="AI17" s="113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</row>
    <row r="18" spans="1:69" x14ac:dyDescent="0.25">
      <c r="A18" s="62"/>
      <c r="B18" s="82" t="s">
        <v>115</v>
      </c>
      <c r="C18" s="75">
        <f t="shared" si="19"/>
        <v>14118000</v>
      </c>
      <c r="D18" s="75">
        <f t="shared" si="19"/>
        <v>9548500</v>
      </c>
      <c r="E18" s="170" t="s">
        <v>279</v>
      </c>
      <c r="F18" s="167">
        <f>(C9+C10)/(I9+I10)</f>
        <v>3.4530232558139535</v>
      </c>
      <c r="G18" s="62"/>
      <c r="H18" s="62"/>
      <c r="I18" s="62"/>
      <c r="J18" s="62"/>
      <c r="K18" s="62"/>
      <c r="L18" s="62"/>
      <c r="M18" s="62"/>
      <c r="N18" s="62"/>
      <c r="O18" s="62"/>
      <c r="P18" s="112">
        <f>P5</f>
        <v>2.2336103997215213</v>
      </c>
      <c r="Q18" s="72">
        <f>N5+Q17</f>
        <v>42607.5</v>
      </c>
      <c r="R18" s="112">
        <f>(K5/3412)*Sheet8!D7*1000000</f>
        <v>4.4548651817116056</v>
      </c>
      <c r="S18" s="111">
        <f>G5*(3413/Sheet8!D7)/1000000+S17</f>
        <v>34365.144922105261</v>
      </c>
      <c r="T18" s="62"/>
      <c r="U18" s="62"/>
      <c r="V18" s="62"/>
      <c r="W18" s="62"/>
      <c r="X18" s="62"/>
      <c r="Y18" s="62"/>
      <c r="Z18" s="62"/>
      <c r="AA18" s="62"/>
      <c r="AB18" s="62"/>
      <c r="AC18" s="79">
        <v>600000</v>
      </c>
      <c r="AD18" s="78">
        <v>474000</v>
      </c>
      <c r="AE18" s="72">
        <v>300000</v>
      </c>
      <c r="AF18" s="62">
        <v>284220</v>
      </c>
      <c r="AG18" s="80">
        <f t="shared" si="18"/>
        <v>0.94740000000000002</v>
      </c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</row>
    <row r="19" spans="1:69" x14ac:dyDescent="0.25">
      <c r="A19" s="62"/>
      <c r="B19" s="82" t="s">
        <v>116</v>
      </c>
      <c r="C19" s="75">
        <f t="shared" si="19"/>
        <v>9561500</v>
      </c>
      <c r="D19" s="75">
        <f t="shared" si="19"/>
        <v>7007000</v>
      </c>
      <c r="E19" s="164" t="s">
        <v>278</v>
      </c>
      <c r="F19" s="171">
        <v>0.5</v>
      </c>
      <c r="G19" s="62"/>
      <c r="H19" s="62"/>
      <c r="I19" s="62"/>
      <c r="J19" s="62"/>
      <c r="K19" s="62"/>
      <c r="L19" s="62"/>
      <c r="M19" s="62"/>
      <c r="N19" s="62"/>
      <c r="O19" s="62"/>
      <c r="P19" s="112">
        <f t="shared" ref="P19:P23" si="20">P6</f>
        <v>3.0437603684516836</v>
      </c>
      <c r="Q19" s="72">
        <f t="shared" ref="Q19:Q23" si="21">N6+Q18</f>
        <v>49614.5</v>
      </c>
      <c r="R19" s="112">
        <f>(K6/3412)*Sheet8!D7*1000000</f>
        <v>4.4548651817116056</v>
      </c>
      <c r="S19" s="111">
        <f>G6*(3413/Sheet8!D7)/1000000+S18</f>
        <v>39802.635928421048</v>
      </c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</row>
    <row r="20" spans="1:69" x14ac:dyDescent="0.25">
      <c r="A20" s="62"/>
      <c r="B20" s="59" t="s">
        <v>111</v>
      </c>
      <c r="C20" s="75">
        <f t="shared" si="19"/>
        <v>26864500</v>
      </c>
      <c r="D20" s="75">
        <f t="shared" si="19"/>
        <v>16191500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112">
        <f t="shared" si="20"/>
        <v>5.231506128026215</v>
      </c>
      <c r="Q20" s="72">
        <f t="shared" si="21"/>
        <v>65806</v>
      </c>
      <c r="R20" s="112">
        <f>(K7/3412)*Sheet8!D6*1000000</f>
        <v>4.7831184056271976</v>
      </c>
      <c r="S20" s="111">
        <f>G7*(3413/Sheet8!D6)/1000000+S19</f>
        <v>54723.265093421054</v>
      </c>
      <c r="T20" s="62"/>
      <c r="U20" s="62"/>
      <c r="V20" s="62"/>
      <c r="W20" s="62"/>
      <c r="X20" s="62"/>
      <c r="Y20" s="62"/>
      <c r="Z20" s="62"/>
      <c r="AA20" s="62"/>
      <c r="AB20" s="62"/>
      <c r="AC20" s="78"/>
      <c r="AD20" s="78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</row>
    <row r="21" spans="1:69" x14ac:dyDescent="0.25">
      <c r="A21" s="62"/>
      <c r="B21" s="83" t="s">
        <v>112</v>
      </c>
      <c r="C21" s="75">
        <f t="shared" si="19"/>
        <v>22145500</v>
      </c>
      <c r="D21" s="75">
        <f t="shared" si="19"/>
        <v>12733500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112">
        <f t="shared" si="20"/>
        <v>7.2392639437649846</v>
      </c>
      <c r="Q21" s="72">
        <f t="shared" si="21"/>
        <v>78539.5</v>
      </c>
      <c r="R21" s="112">
        <f>(K8/3412)*Sheet8!D6*1000000</f>
        <v>4.7831184056271976</v>
      </c>
      <c r="S21" s="111">
        <f>G8*(3413/Sheet8!D6)/1000000+S20</f>
        <v>66457.312678421062</v>
      </c>
      <c r="T21" s="62"/>
      <c r="U21" s="62"/>
      <c r="V21" s="62"/>
      <c r="W21" s="62"/>
      <c r="X21" s="62"/>
      <c r="Y21" s="62"/>
      <c r="Z21" s="62"/>
      <c r="AA21" s="62"/>
      <c r="AB21" s="116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</row>
    <row r="22" spans="1:69" x14ac:dyDescent="0.25">
      <c r="A22" s="62"/>
      <c r="B22" s="83" t="s">
        <v>113</v>
      </c>
      <c r="C22" s="75">
        <f t="shared" si="19"/>
        <v>20722000</v>
      </c>
      <c r="D22" s="75">
        <f t="shared" si="19"/>
        <v>10595000</v>
      </c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112">
        <f t="shared" si="20"/>
        <v>14.293580872665158</v>
      </c>
      <c r="Q22" s="72">
        <f t="shared" si="21"/>
        <v>89134.5</v>
      </c>
      <c r="R22" s="112">
        <f>(K10/3412)*Sheet8!D3*1000000</f>
        <v>4.8769050410316535</v>
      </c>
      <c r="S22" s="111">
        <f>G10*(3413/Sheet8!D3)/1000000+S21</f>
        <v>81805.98323842106</v>
      </c>
      <c r="T22" s="62"/>
      <c r="U22" s="62"/>
      <c r="V22" s="62"/>
      <c r="W22" s="62"/>
      <c r="X22" s="62"/>
      <c r="Y22" s="62"/>
      <c r="Z22" s="59" t="s">
        <v>263</v>
      </c>
      <c r="AA22" s="62">
        <v>1</v>
      </c>
      <c r="AB22" s="117">
        <v>2</v>
      </c>
      <c r="AC22" s="62">
        <v>3</v>
      </c>
      <c r="AD22" s="117">
        <v>4</v>
      </c>
      <c r="AE22" s="62">
        <v>5</v>
      </c>
      <c r="AF22" s="117">
        <v>6</v>
      </c>
      <c r="AG22" s="62">
        <v>7</v>
      </c>
      <c r="AH22" s="117">
        <v>8</v>
      </c>
      <c r="AI22" s="62">
        <v>9</v>
      </c>
      <c r="AJ22" s="117">
        <v>10</v>
      </c>
      <c r="AK22" s="62">
        <v>11</v>
      </c>
      <c r="AL22" s="117">
        <v>12</v>
      </c>
      <c r="AM22" s="62">
        <v>13</v>
      </c>
      <c r="AN22" s="117">
        <v>14</v>
      </c>
      <c r="AO22" s="62">
        <v>15</v>
      </c>
      <c r="AP22" s="117">
        <v>16</v>
      </c>
      <c r="AQ22" s="62">
        <v>17</v>
      </c>
      <c r="AR22" s="117">
        <v>18</v>
      </c>
      <c r="AS22" s="62">
        <v>19</v>
      </c>
      <c r="AT22" s="117">
        <v>20</v>
      </c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</row>
    <row r="23" spans="1:69" x14ac:dyDescent="0.25">
      <c r="A23" s="62"/>
      <c r="B23" s="84" t="s">
        <v>114</v>
      </c>
      <c r="C23" s="75">
        <f t="shared" si="19"/>
        <v>33306000</v>
      </c>
      <c r="D23" s="75">
        <f t="shared" si="19"/>
        <v>13533000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112">
        <f t="shared" si="20"/>
        <v>41.112775372687963</v>
      </c>
      <c r="Q23" s="72">
        <f t="shared" si="21"/>
        <v>102667.5</v>
      </c>
      <c r="R23" s="112">
        <f>(K9/3412)*Sheet8!D4*1000000</f>
        <v>5.0996483001172326</v>
      </c>
      <c r="S23" s="111">
        <f>G9*(3413/Sheet8!D4)/1000000+S22</f>
        <v>92579.388424627963</v>
      </c>
      <c r="T23" s="62"/>
      <c r="U23" s="62"/>
      <c r="V23" s="62"/>
      <c r="W23" s="62"/>
      <c r="X23" s="118">
        <f>NPV(0.05,AA23:AT23)</f>
        <v>26335454.449214399</v>
      </c>
      <c r="Y23" s="62"/>
      <c r="Z23" s="81" t="str">
        <f>A3</f>
        <v>&gt;200</v>
      </c>
      <c r="AA23" s="78">
        <f>X3+Y3+$AK$3</f>
        <v>10056000</v>
      </c>
      <c r="AB23" s="78">
        <f>Y3+$AK$3</f>
        <v>1456000</v>
      </c>
      <c r="AC23" s="78">
        <f>AB23</f>
        <v>1456000</v>
      </c>
      <c r="AD23" s="78">
        <f t="shared" ref="AD23:AT30" si="22">AC23</f>
        <v>1456000</v>
      </c>
      <c r="AE23" s="78">
        <f t="shared" si="22"/>
        <v>1456000</v>
      </c>
      <c r="AF23" s="78">
        <f t="shared" si="22"/>
        <v>1456000</v>
      </c>
      <c r="AG23" s="78">
        <f t="shared" si="22"/>
        <v>1456000</v>
      </c>
      <c r="AH23" s="78">
        <f t="shared" si="22"/>
        <v>1456000</v>
      </c>
      <c r="AI23" s="78">
        <f t="shared" si="22"/>
        <v>1456000</v>
      </c>
      <c r="AJ23" s="78">
        <f t="shared" si="22"/>
        <v>1456000</v>
      </c>
      <c r="AK23" s="78">
        <f t="shared" si="22"/>
        <v>1456000</v>
      </c>
      <c r="AL23" s="78">
        <f t="shared" si="22"/>
        <v>1456000</v>
      </c>
      <c r="AM23" s="78">
        <f t="shared" si="22"/>
        <v>1456000</v>
      </c>
      <c r="AN23" s="78">
        <f t="shared" si="22"/>
        <v>1456000</v>
      </c>
      <c r="AO23" s="78">
        <f t="shared" si="22"/>
        <v>1456000</v>
      </c>
      <c r="AP23" s="78">
        <f t="shared" si="22"/>
        <v>1456000</v>
      </c>
      <c r="AQ23" s="78">
        <f t="shared" si="22"/>
        <v>1456000</v>
      </c>
      <c r="AR23" s="78">
        <f t="shared" si="22"/>
        <v>1456000</v>
      </c>
      <c r="AS23" s="78">
        <f t="shared" si="22"/>
        <v>1456000</v>
      </c>
      <c r="AT23" s="78">
        <f t="shared" si="22"/>
        <v>1456000</v>
      </c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</row>
    <row r="24" spans="1:69" x14ac:dyDescent="0.25">
      <c r="A24" s="62"/>
      <c r="B24" s="52" t="s">
        <v>267</v>
      </c>
      <c r="C24" s="75">
        <f>B11*10000*0.65</f>
        <v>169975000</v>
      </c>
      <c r="D24" s="75">
        <f>SUM(D16:D23)</f>
        <v>102667500</v>
      </c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112"/>
      <c r="Q24" s="109"/>
      <c r="R24" s="62"/>
      <c r="S24" s="62"/>
      <c r="T24" s="62"/>
      <c r="U24" s="62"/>
      <c r="V24" s="62"/>
      <c r="W24" s="62"/>
      <c r="X24" s="118">
        <f t="shared" ref="X24:X30" si="23">NPV(0.05,AA24:AT24)</f>
        <v>9789087.9596391656</v>
      </c>
      <c r="Y24" s="62"/>
      <c r="Z24" s="81" t="str">
        <f t="shared" ref="Z24:Z30" si="24">A4</f>
        <v>100-200</v>
      </c>
      <c r="AA24" s="78">
        <f t="shared" ref="AA24:AA30" si="25">X4+Y4+$AK$3</f>
        <v>4295100</v>
      </c>
      <c r="AB24" s="78">
        <f>Y4+$AK$3</f>
        <v>495100</v>
      </c>
      <c r="AC24" s="78">
        <f t="shared" ref="AC24:AR30" si="26">AB24</f>
        <v>495100</v>
      </c>
      <c r="AD24" s="78">
        <f t="shared" si="26"/>
        <v>495100</v>
      </c>
      <c r="AE24" s="78">
        <f t="shared" si="26"/>
        <v>495100</v>
      </c>
      <c r="AF24" s="78">
        <f t="shared" si="26"/>
        <v>495100</v>
      </c>
      <c r="AG24" s="78">
        <f t="shared" si="26"/>
        <v>495100</v>
      </c>
      <c r="AH24" s="78">
        <f t="shared" si="26"/>
        <v>495100</v>
      </c>
      <c r="AI24" s="78">
        <f t="shared" si="26"/>
        <v>495100</v>
      </c>
      <c r="AJ24" s="78">
        <f t="shared" si="26"/>
        <v>495100</v>
      </c>
      <c r="AK24" s="78">
        <f t="shared" si="26"/>
        <v>495100</v>
      </c>
      <c r="AL24" s="78">
        <f t="shared" si="26"/>
        <v>495100</v>
      </c>
      <c r="AM24" s="78">
        <f t="shared" si="26"/>
        <v>495100</v>
      </c>
      <c r="AN24" s="78">
        <f t="shared" si="26"/>
        <v>495100</v>
      </c>
      <c r="AO24" s="78">
        <f t="shared" si="26"/>
        <v>495100</v>
      </c>
      <c r="AP24" s="78">
        <f t="shared" si="26"/>
        <v>495100</v>
      </c>
      <c r="AQ24" s="78">
        <f t="shared" si="26"/>
        <v>495100</v>
      </c>
      <c r="AR24" s="78">
        <f t="shared" si="26"/>
        <v>495100</v>
      </c>
      <c r="AS24" s="78">
        <f t="shared" si="22"/>
        <v>495100</v>
      </c>
      <c r="AT24" s="78">
        <f t="shared" si="22"/>
        <v>495100</v>
      </c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</row>
    <row r="25" spans="1:69" x14ac:dyDescent="0.25">
      <c r="A25" s="62"/>
      <c r="B25" s="52" t="s">
        <v>118</v>
      </c>
      <c r="C25" s="119">
        <f>C24*365</f>
        <v>62040875000</v>
      </c>
      <c r="D25" s="119">
        <f>D24*365</f>
        <v>37473637500</v>
      </c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112"/>
      <c r="Q25" s="109"/>
      <c r="R25" s="62"/>
      <c r="S25" s="62"/>
      <c r="T25" s="62"/>
      <c r="U25" s="62"/>
      <c r="V25" s="62"/>
      <c r="W25" s="62"/>
      <c r="X25" s="118">
        <f t="shared" si="23"/>
        <v>6745352.4840153325</v>
      </c>
      <c r="Y25" s="62"/>
      <c r="Z25" s="81" t="str">
        <f t="shared" si="24"/>
        <v>75-100</v>
      </c>
      <c r="AA25" s="78">
        <f t="shared" si="25"/>
        <v>3312000</v>
      </c>
      <c r="AB25" s="78">
        <f t="shared" ref="AB25:AB30" si="27">Y5+$AK$3</f>
        <v>312000</v>
      </c>
      <c r="AC25" s="78">
        <f t="shared" si="26"/>
        <v>312000</v>
      </c>
      <c r="AD25" s="78">
        <f t="shared" si="22"/>
        <v>312000</v>
      </c>
      <c r="AE25" s="78">
        <f t="shared" si="22"/>
        <v>312000</v>
      </c>
      <c r="AF25" s="78">
        <f t="shared" si="22"/>
        <v>312000</v>
      </c>
      <c r="AG25" s="78">
        <f t="shared" si="22"/>
        <v>312000</v>
      </c>
      <c r="AH25" s="78">
        <f t="shared" si="22"/>
        <v>312000</v>
      </c>
      <c r="AI25" s="78">
        <f t="shared" si="22"/>
        <v>312000</v>
      </c>
      <c r="AJ25" s="78">
        <f t="shared" si="22"/>
        <v>312000</v>
      </c>
      <c r="AK25" s="78">
        <f t="shared" si="22"/>
        <v>312000</v>
      </c>
      <c r="AL25" s="78">
        <f t="shared" si="22"/>
        <v>312000</v>
      </c>
      <c r="AM25" s="78">
        <f t="shared" si="22"/>
        <v>312000</v>
      </c>
      <c r="AN25" s="78">
        <f t="shared" si="22"/>
        <v>312000</v>
      </c>
      <c r="AO25" s="78">
        <f t="shared" si="22"/>
        <v>312000</v>
      </c>
      <c r="AP25" s="78">
        <f t="shared" si="22"/>
        <v>312000</v>
      </c>
      <c r="AQ25" s="78">
        <f t="shared" si="22"/>
        <v>312000</v>
      </c>
      <c r="AR25" s="78">
        <f t="shared" si="22"/>
        <v>312000</v>
      </c>
      <c r="AS25" s="78">
        <f t="shared" si="22"/>
        <v>312000</v>
      </c>
      <c r="AT25" s="78">
        <f t="shared" si="22"/>
        <v>312000</v>
      </c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</row>
    <row r="26" spans="1:69" x14ac:dyDescent="0.25">
      <c r="A26" s="62"/>
      <c r="B26" s="59" t="s">
        <v>270</v>
      </c>
      <c r="C26" s="120">
        <f>C25-D25</f>
        <v>24567237500</v>
      </c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112"/>
      <c r="Q26" s="109"/>
      <c r="R26" s="62"/>
      <c r="S26" s="62"/>
      <c r="T26" s="62"/>
      <c r="U26" s="62"/>
      <c r="V26" s="62"/>
      <c r="W26" s="62"/>
      <c r="X26" s="118">
        <f t="shared" si="23"/>
        <v>6745352.4840153325</v>
      </c>
      <c r="Y26" s="62"/>
      <c r="Z26" s="81" t="str">
        <f t="shared" si="24"/>
        <v>50-75</v>
      </c>
      <c r="AA26" s="78">
        <f t="shared" si="25"/>
        <v>3312000</v>
      </c>
      <c r="AB26" s="78">
        <f t="shared" si="27"/>
        <v>312000</v>
      </c>
      <c r="AC26" s="78">
        <f t="shared" si="26"/>
        <v>312000</v>
      </c>
      <c r="AD26" s="78">
        <f t="shared" si="22"/>
        <v>312000</v>
      </c>
      <c r="AE26" s="78">
        <f t="shared" si="22"/>
        <v>312000</v>
      </c>
      <c r="AF26" s="78">
        <f t="shared" si="22"/>
        <v>312000</v>
      </c>
      <c r="AG26" s="78">
        <f t="shared" si="22"/>
        <v>312000</v>
      </c>
      <c r="AH26" s="78">
        <f t="shared" si="22"/>
        <v>312000</v>
      </c>
      <c r="AI26" s="78">
        <f t="shared" si="22"/>
        <v>312000</v>
      </c>
      <c r="AJ26" s="78">
        <f t="shared" si="22"/>
        <v>312000</v>
      </c>
      <c r="AK26" s="78">
        <f t="shared" si="22"/>
        <v>312000</v>
      </c>
      <c r="AL26" s="78">
        <f t="shared" si="22"/>
        <v>312000</v>
      </c>
      <c r="AM26" s="78">
        <f t="shared" si="22"/>
        <v>312000</v>
      </c>
      <c r="AN26" s="78">
        <f t="shared" si="22"/>
        <v>312000</v>
      </c>
      <c r="AO26" s="78">
        <f t="shared" si="22"/>
        <v>312000</v>
      </c>
      <c r="AP26" s="78">
        <f t="shared" si="22"/>
        <v>312000</v>
      </c>
      <c r="AQ26" s="78">
        <f t="shared" si="22"/>
        <v>312000</v>
      </c>
      <c r="AR26" s="78">
        <f t="shared" si="22"/>
        <v>312000</v>
      </c>
      <c r="AS26" s="78">
        <f t="shared" si="22"/>
        <v>312000</v>
      </c>
      <c r="AT26" s="78">
        <f t="shared" si="22"/>
        <v>312000</v>
      </c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</row>
    <row r="27" spans="1:69" x14ac:dyDescent="0.25">
      <c r="A27" s="62"/>
      <c r="B27" s="59" t="s">
        <v>271</v>
      </c>
      <c r="C27" s="62">
        <v>9.9374470000000006</v>
      </c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118">
        <f t="shared" si="23"/>
        <v>5484330.039225921</v>
      </c>
      <c r="Y27" s="62"/>
      <c r="Z27" s="81" t="str">
        <f t="shared" si="24"/>
        <v>20-50</v>
      </c>
      <c r="AA27" s="78">
        <f t="shared" si="25"/>
        <v>2536600</v>
      </c>
      <c r="AB27" s="78">
        <f t="shared" si="27"/>
        <v>266600</v>
      </c>
      <c r="AC27" s="78">
        <f t="shared" si="26"/>
        <v>266600</v>
      </c>
      <c r="AD27" s="78">
        <f t="shared" si="22"/>
        <v>266600</v>
      </c>
      <c r="AE27" s="78">
        <f t="shared" si="22"/>
        <v>266600</v>
      </c>
      <c r="AF27" s="78">
        <f t="shared" si="22"/>
        <v>266600</v>
      </c>
      <c r="AG27" s="78">
        <f t="shared" si="22"/>
        <v>266600</v>
      </c>
      <c r="AH27" s="78">
        <f t="shared" si="22"/>
        <v>266600</v>
      </c>
      <c r="AI27" s="78">
        <f t="shared" si="22"/>
        <v>266600</v>
      </c>
      <c r="AJ27" s="78">
        <f t="shared" si="22"/>
        <v>266600</v>
      </c>
      <c r="AK27" s="78">
        <f t="shared" si="22"/>
        <v>266600</v>
      </c>
      <c r="AL27" s="78">
        <f t="shared" si="22"/>
        <v>266600</v>
      </c>
      <c r="AM27" s="78">
        <f t="shared" si="22"/>
        <v>266600</v>
      </c>
      <c r="AN27" s="78">
        <f t="shared" si="22"/>
        <v>266600</v>
      </c>
      <c r="AO27" s="78">
        <f t="shared" si="22"/>
        <v>266600</v>
      </c>
      <c r="AP27" s="78">
        <f t="shared" si="22"/>
        <v>266600</v>
      </c>
      <c r="AQ27" s="78">
        <f t="shared" si="22"/>
        <v>266600</v>
      </c>
      <c r="AR27" s="78">
        <f t="shared" si="22"/>
        <v>266600</v>
      </c>
      <c r="AS27" s="78">
        <f t="shared" si="22"/>
        <v>266600</v>
      </c>
      <c r="AT27" s="78">
        <f t="shared" si="22"/>
        <v>266600</v>
      </c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</row>
    <row r="28" spans="1:69" x14ac:dyDescent="0.25">
      <c r="A28" s="62"/>
      <c r="B28" s="59" t="s">
        <v>272</v>
      </c>
      <c r="C28" s="62"/>
      <c r="D28" s="121">
        <v>15.15808</v>
      </c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118">
        <f t="shared" si="23"/>
        <v>3503266.6212837994</v>
      </c>
      <c r="Y28" s="62"/>
      <c r="Z28" s="81" t="str">
        <f t="shared" si="24"/>
        <v>10-20</v>
      </c>
      <c r="AA28" s="78">
        <f t="shared" si="25"/>
        <v>1061535</v>
      </c>
      <c r="AB28" s="78">
        <f t="shared" si="27"/>
        <v>216535</v>
      </c>
      <c r="AC28" s="78">
        <f t="shared" si="26"/>
        <v>216535</v>
      </c>
      <c r="AD28" s="78">
        <f t="shared" si="22"/>
        <v>216535</v>
      </c>
      <c r="AE28" s="78">
        <f t="shared" si="22"/>
        <v>216535</v>
      </c>
      <c r="AF28" s="78">
        <f t="shared" si="22"/>
        <v>216535</v>
      </c>
      <c r="AG28" s="78">
        <f t="shared" si="22"/>
        <v>216535</v>
      </c>
      <c r="AH28" s="78">
        <f t="shared" si="22"/>
        <v>216535</v>
      </c>
      <c r="AI28" s="78">
        <f t="shared" si="22"/>
        <v>216535</v>
      </c>
      <c r="AJ28" s="78">
        <f t="shared" si="22"/>
        <v>216535</v>
      </c>
      <c r="AK28" s="78">
        <f t="shared" si="22"/>
        <v>216535</v>
      </c>
      <c r="AL28" s="78">
        <f t="shared" si="22"/>
        <v>216535</v>
      </c>
      <c r="AM28" s="78">
        <f t="shared" si="22"/>
        <v>216535</v>
      </c>
      <c r="AN28" s="78">
        <f t="shared" si="22"/>
        <v>216535</v>
      </c>
      <c r="AO28" s="78">
        <f t="shared" si="22"/>
        <v>216535</v>
      </c>
      <c r="AP28" s="78">
        <f t="shared" si="22"/>
        <v>216535</v>
      </c>
      <c r="AQ28" s="78">
        <f t="shared" si="22"/>
        <v>216535</v>
      </c>
      <c r="AR28" s="78">
        <f t="shared" si="22"/>
        <v>216535</v>
      </c>
      <c r="AS28" s="78">
        <f t="shared" si="22"/>
        <v>216535</v>
      </c>
      <c r="AT28" s="78">
        <f t="shared" si="22"/>
        <v>216535</v>
      </c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</row>
    <row r="29" spans="1:69" x14ac:dyDescent="0.25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118">
        <f t="shared" si="23"/>
        <v>3503266.6212837994</v>
      </c>
      <c r="Y29" s="62"/>
      <c r="Z29" s="81" t="str">
        <f t="shared" si="24"/>
        <v>5-10</v>
      </c>
      <c r="AA29" s="78">
        <f t="shared" si="25"/>
        <v>1061535</v>
      </c>
      <c r="AB29" s="78">
        <f t="shared" si="27"/>
        <v>216535</v>
      </c>
      <c r="AC29" s="78">
        <f t="shared" si="26"/>
        <v>216535</v>
      </c>
      <c r="AD29" s="78">
        <f t="shared" si="22"/>
        <v>216535</v>
      </c>
      <c r="AE29" s="78">
        <f t="shared" si="22"/>
        <v>216535</v>
      </c>
      <c r="AF29" s="78">
        <f t="shared" si="22"/>
        <v>216535</v>
      </c>
      <c r="AG29" s="78">
        <f t="shared" si="22"/>
        <v>216535</v>
      </c>
      <c r="AH29" s="78">
        <f t="shared" si="22"/>
        <v>216535</v>
      </c>
      <c r="AI29" s="78">
        <f t="shared" si="22"/>
        <v>216535</v>
      </c>
      <c r="AJ29" s="78">
        <f t="shared" si="22"/>
        <v>216535</v>
      </c>
      <c r="AK29" s="78">
        <f t="shared" si="22"/>
        <v>216535</v>
      </c>
      <c r="AL29" s="78">
        <f t="shared" si="22"/>
        <v>216535</v>
      </c>
      <c r="AM29" s="78">
        <f t="shared" si="22"/>
        <v>216535</v>
      </c>
      <c r="AN29" s="78">
        <f t="shared" si="22"/>
        <v>216535</v>
      </c>
      <c r="AO29" s="78">
        <f t="shared" si="22"/>
        <v>216535</v>
      </c>
      <c r="AP29" s="78">
        <f t="shared" si="22"/>
        <v>216535</v>
      </c>
      <c r="AQ29" s="78">
        <f t="shared" si="22"/>
        <v>216535</v>
      </c>
      <c r="AR29" s="78">
        <f t="shared" si="22"/>
        <v>216535</v>
      </c>
      <c r="AS29" s="78">
        <f t="shared" si="22"/>
        <v>216535</v>
      </c>
      <c r="AT29" s="78">
        <f t="shared" si="22"/>
        <v>216535</v>
      </c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</row>
    <row r="30" spans="1:69" x14ac:dyDescent="0.25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122">
        <f>100000*365*0.98</f>
        <v>35770000</v>
      </c>
      <c r="R30" s="62"/>
      <c r="S30" s="62"/>
      <c r="T30" s="62"/>
      <c r="U30" s="62"/>
      <c r="V30" s="62"/>
      <c r="W30" s="62"/>
      <c r="X30" s="118">
        <f t="shared" si="23"/>
        <v>3503266.6212837994</v>
      </c>
      <c r="Y30" s="62"/>
      <c r="Z30" s="81" t="str">
        <f t="shared" si="24"/>
        <v>1-5</v>
      </c>
      <c r="AA30" s="78">
        <f t="shared" si="25"/>
        <v>1061535</v>
      </c>
      <c r="AB30" s="78">
        <f t="shared" si="27"/>
        <v>216535</v>
      </c>
      <c r="AC30" s="78">
        <f t="shared" si="26"/>
        <v>216535</v>
      </c>
      <c r="AD30" s="78">
        <f t="shared" si="22"/>
        <v>216535</v>
      </c>
      <c r="AE30" s="78">
        <f t="shared" si="22"/>
        <v>216535</v>
      </c>
      <c r="AF30" s="78">
        <f t="shared" si="22"/>
        <v>216535</v>
      </c>
      <c r="AG30" s="78">
        <f t="shared" si="22"/>
        <v>216535</v>
      </c>
      <c r="AH30" s="78">
        <f t="shared" si="22"/>
        <v>216535</v>
      </c>
      <c r="AI30" s="78">
        <f t="shared" si="22"/>
        <v>216535</v>
      </c>
      <c r="AJ30" s="78">
        <f t="shared" si="22"/>
        <v>216535</v>
      </c>
      <c r="AK30" s="78">
        <f t="shared" si="22"/>
        <v>216535</v>
      </c>
      <c r="AL30" s="78">
        <f t="shared" si="22"/>
        <v>216535</v>
      </c>
      <c r="AM30" s="78">
        <f t="shared" si="22"/>
        <v>216535</v>
      </c>
      <c r="AN30" s="78">
        <f t="shared" si="22"/>
        <v>216535</v>
      </c>
      <c r="AO30" s="78">
        <f t="shared" si="22"/>
        <v>216535</v>
      </c>
      <c r="AP30" s="78">
        <f t="shared" si="22"/>
        <v>216535</v>
      </c>
      <c r="AQ30" s="78">
        <f t="shared" si="22"/>
        <v>216535</v>
      </c>
      <c r="AR30" s="78">
        <f t="shared" si="22"/>
        <v>216535</v>
      </c>
      <c r="AS30" s="78">
        <f t="shared" si="22"/>
        <v>216535</v>
      </c>
      <c r="AT30" s="78">
        <f t="shared" si="22"/>
        <v>216535</v>
      </c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</row>
    <row r="31" spans="1:69" x14ac:dyDescent="0.25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72">
        <f>Q30*1000</f>
        <v>35770000000</v>
      </c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78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</row>
    <row r="32" spans="1:69" x14ac:dyDescent="0.25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123">
        <f>Q31*10^-12</f>
        <v>3.5769999999999996E-2</v>
      </c>
      <c r="R32" s="62"/>
      <c r="S32" s="62"/>
      <c r="T32" s="62"/>
      <c r="U32" s="62"/>
      <c r="V32" s="62"/>
      <c r="W32" s="62"/>
      <c r="X32" s="118">
        <f>NPV(0.05,AA32:AT32)</f>
        <v>2843747.7929556766</v>
      </c>
      <c r="Y32" s="62"/>
      <c r="Z32" s="81" t="str">
        <f>Z23</f>
        <v>&gt;200</v>
      </c>
      <c r="AA32" s="78">
        <f>AA3+AB3</f>
        <v>643800</v>
      </c>
      <c r="AB32" s="78">
        <f>AB3</f>
        <v>193800</v>
      </c>
      <c r="AC32" s="78">
        <f>AB32</f>
        <v>193800</v>
      </c>
      <c r="AD32" s="78">
        <f t="shared" ref="AD32:AT39" si="28">AC32</f>
        <v>193800</v>
      </c>
      <c r="AE32" s="78">
        <f t="shared" si="28"/>
        <v>193800</v>
      </c>
      <c r="AF32" s="78">
        <f t="shared" si="28"/>
        <v>193800</v>
      </c>
      <c r="AG32" s="78">
        <f t="shared" si="28"/>
        <v>193800</v>
      </c>
      <c r="AH32" s="78">
        <f t="shared" si="28"/>
        <v>193800</v>
      </c>
      <c r="AI32" s="78">
        <f t="shared" si="28"/>
        <v>193800</v>
      </c>
      <c r="AJ32" s="78">
        <f t="shared" si="28"/>
        <v>193800</v>
      </c>
      <c r="AK32" s="78">
        <f t="shared" si="28"/>
        <v>193800</v>
      </c>
      <c r="AL32" s="78">
        <f t="shared" si="28"/>
        <v>193800</v>
      </c>
      <c r="AM32" s="78">
        <f t="shared" si="28"/>
        <v>193800</v>
      </c>
      <c r="AN32" s="78">
        <f t="shared" si="28"/>
        <v>193800</v>
      </c>
      <c r="AO32" s="78">
        <f t="shared" si="28"/>
        <v>193800</v>
      </c>
      <c r="AP32" s="78">
        <f t="shared" si="28"/>
        <v>193800</v>
      </c>
      <c r="AQ32" s="78">
        <f t="shared" si="28"/>
        <v>193800</v>
      </c>
      <c r="AR32" s="78">
        <f t="shared" si="28"/>
        <v>193800</v>
      </c>
      <c r="AS32" s="78">
        <f t="shared" si="28"/>
        <v>193800</v>
      </c>
      <c r="AT32" s="78">
        <f t="shared" si="28"/>
        <v>193800</v>
      </c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</row>
    <row r="33" spans="1:69" x14ac:dyDescent="0.25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118">
        <f t="shared" ref="X33:X39" si="29">NPV(0.05,AA33:AT33)</f>
        <v>781316.28487128334</v>
      </c>
      <c r="Y33" s="62"/>
      <c r="Z33" s="81" t="str">
        <f t="shared" ref="Z33:Z39" si="30">Z24</f>
        <v>100-200</v>
      </c>
      <c r="AA33" s="78">
        <f t="shared" ref="AA33:AA39" si="31">AA4+AB4</f>
        <v>270500</v>
      </c>
      <c r="AB33" s="78">
        <f t="shared" ref="AB33:AB39" si="32">AB4</f>
        <v>45500</v>
      </c>
      <c r="AC33" s="78">
        <f t="shared" ref="AC33:AR39" si="33">AB33</f>
        <v>45500</v>
      </c>
      <c r="AD33" s="78">
        <f t="shared" si="33"/>
        <v>45500</v>
      </c>
      <c r="AE33" s="78">
        <f t="shared" si="33"/>
        <v>45500</v>
      </c>
      <c r="AF33" s="78">
        <f t="shared" si="33"/>
        <v>45500</v>
      </c>
      <c r="AG33" s="78">
        <f t="shared" si="33"/>
        <v>45500</v>
      </c>
      <c r="AH33" s="78">
        <f t="shared" si="33"/>
        <v>45500</v>
      </c>
      <c r="AI33" s="78">
        <f t="shared" si="33"/>
        <v>45500</v>
      </c>
      <c r="AJ33" s="78">
        <f t="shared" si="33"/>
        <v>45500</v>
      </c>
      <c r="AK33" s="78">
        <f t="shared" si="33"/>
        <v>45500</v>
      </c>
      <c r="AL33" s="78">
        <f t="shared" si="33"/>
        <v>45500</v>
      </c>
      <c r="AM33" s="78">
        <f t="shared" si="33"/>
        <v>45500</v>
      </c>
      <c r="AN33" s="78">
        <f t="shared" si="33"/>
        <v>45500</v>
      </c>
      <c r="AO33" s="78">
        <f t="shared" si="33"/>
        <v>45500</v>
      </c>
      <c r="AP33" s="78">
        <f t="shared" si="33"/>
        <v>45500</v>
      </c>
      <c r="AQ33" s="78">
        <f t="shared" si="33"/>
        <v>45500</v>
      </c>
      <c r="AR33" s="78">
        <f t="shared" si="33"/>
        <v>45500</v>
      </c>
      <c r="AS33" s="78">
        <f t="shared" si="28"/>
        <v>45500</v>
      </c>
      <c r="AT33" s="78">
        <f t="shared" si="28"/>
        <v>45500</v>
      </c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</row>
    <row r="34" spans="1:69" x14ac:dyDescent="0.25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122">
        <v>29200000</v>
      </c>
      <c r="R34" s="62"/>
      <c r="S34" s="62"/>
      <c r="T34" s="62"/>
      <c r="U34" s="62"/>
      <c r="V34" s="62"/>
      <c r="W34" s="62"/>
      <c r="X34" s="118">
        <f t="shared" si="29"/>
        <v>394856.44009384606</v>
      </c>
      <c r="Y34" s="62"/>
      <c r="Z34" s="81" t="str">
        <f t="shared" si="30"/>
        <v>75-100</v>
      </c>
      <c r="AA34" s="78">
        <f t="shared" si="31"/>
        <v>216400</v>
      </c>
      <c r="AB34" s="78">
        <f t="shared" si="32"/>
        <v>16400</v>
      </c>
      <c r="AC34" s="78">
        <f t="shared" si="33"/>
        <v>16400</v>
      </c>
      <c r="AD34" s="78">
        <f t="shared" si="28"/>
        <v>16400</v>
      </c>
      <c r="AE34" s="78">
        <f t="shared" si="28"/>
        <v>16400</v>
      </c>
      <c r="AF34" s="78">
        <f t="shared" si="28"/>
        <v>16400</v>
      </c>
      <c r="AG34" s="78">
        <f t="shared" si="28"/>
        <v>16400</v>
      </c>
      <c r="AH34" s="78">
        <f t="shared" si="28"/>
        <v>16400</v>
      </c>
      <c r="AI34" s="78">
        <f t="shared" si="28"/>
        <v>16400</v>
      </c>
      <c r="AJ34" s="78">
        <f t="shared" si="28"/>
        <v>16400</v>
      </c>
      <c r="AK34" s="78">
        <f t="shared" si="28"/>
        <v>16400</v>
      </c>
      <c r="AL34" s="78">
        <f t="shared" si="28"/>
        <v>16400</v>
      </c>
      <c r="AM34" s="78">
        <f t="shared" si="28"/>
        <v>16400</v>
      </c>
      <c r="AN34" s="78">
        <f t="shared" si="28"/>
        <v>16400</v>
      </c>
      <c r="AO34" s="78">
        <f t="shared" si="28"/>
        <v>16400</v>
      </c>
      <c r="AP34" s="78">
        <f t="shared" si="28"/>
        <v>16400</v>
      </c>
      <c r="AQ34" s="78">
        <f t="shared" si="28"/>
        <v>16400</v>
      </c>
      <c r="AR34" s="78">
        <f t="shared" si="28"/>
        <v>16400</v>
      </c>
      <c r="AS34" s="78">
        <f t="shared" si="28"/>
        <v>16400</v>
      </c>
      <c r="AT34" s="78">
        <f t="shared" si="28"/>
        <v>16400</v>
      </c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</row>
    <row r="35" spans="1:69" x14ac:dyDescent="0.25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75">
        <f>Q34*1000</f>
        <v>29200000000</v>
      </c>
      <c r="R35" s="62"/>
      <c r="S35" s="62"/>
      <c r="T35" s="62"/>
      <c r="U35" s="62"/>
      <c r="V35" s="62"/>
      <c r="W35" s="62"/>
      <c r="X35" s="118">
        <f t="shared" si="29"/>
        <v>394856.44009384606</v>
      </c>
      <c r="Y35" s="62"/>
      <c r="Z35" s="81" t="str">
        <f t="shared" si="30"/>
        <v>50-75</v>
      </c>
      <c r="AA35" s="78">
        <f t="shared" si="31"/>
        <v>216400</v>
      </c>
      <c r="AB35" s="78">
        <f t="shared" si="32"/>
        <v>16400</v>
      </c>
      <c r="AC35" s="78">
        <f t="shared" si="33"/>
        <v>16400</v>
      </c>
      <c r="AD35" s="78">
        <f t="shared" si="28"/>
        <v>16400</v>
      </c>
      <c r="AE35" s="78">
        <f t="shared" si="28"/>
        <v>16400</v>
      </c>
      <c r="AF35" s="78">
        <f t="shared" si="28"/>
        <v>16400</v>
      </c>
      <c r="AG35" s="78">
        <f t="shared" si="28"/>
        <v>16400</v>
      </c>
      <c r="AH35" s="78">
        <f t="shared" si="28"/>
        <v>16400</v>
      </c>
      <c r="AI35" s="78">
        <f t="shared" si="28"/>
        <v>16400</v>
      </c>
      <c r="AJ35" s="78">
        <f t="shared" si="28"/>
        <v>16400</v>
      </c>
      <c r="AK35" s="78">
        <f t="shared" si="28"/>
        <v>16400</v>
      </c>
      <c r="AL35" s="78">
        <f t="shared" si="28"/>
        <v>16400</v>
      </c>
      <c r="AM35" s="78">
        <f t="shared" si="28"/>
        <v>16400</v>
      </c>
      <c r="AN35" s="78">
        <f t="shared" si="28"/>
        <v>16400</v>
      </c>
      <c r="AO35" s="78">
        <f t="shared" si="28"/>
        <v>16400</v>
      </c>
      <c r="AP35" s="78">
        <f t="shared" si="28"/>
        <v>16400</v>
      </c>
      <c r="AQ35" s="78">
        <f t="shared" si="28"/>
        <v>16400</v>
      </c>
      <c r="AR35" s="78">
        <f t="shared" si="28"/>
        <v>16400</v>
      </c>
      <c r="AS35" s="78">
        <f t="shared" si="28"/>
        <v>16400</v>
      </c>
      <c r="AT35" s="78">
        <f t="shared" si="28"/>
        <v>16400</v>
      </c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</row>
    <row r="36" spans="1:69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123">
        <f>Q35*10^-9</f>
        <v>29.200000000000003</v>
      </c>
      <c r="R36" s="62"/>
      <c r="S36" s="62"/>
      <c r="T36" s="62"/>
      <c r="U36" s="62"/>
      <c r="V36" s="62"/>
      <c r="W36" s="62"/>
      <c r="X36" s="118">
        <f t="shared" si="29"/>
        <v>394856.44009384606</v>
      </c>
      <c r="Y36" s="62"/>
      <c r="Z36" s="81" t="str">
        <f t="shared" si="30"/>
        <v>20-50</v>
      </c>
      <c r="AA36" s="78">
        <f t="shared" si="31"/>
        <v>216400</v>
      </c>
      <c r="AB36" s="78">
        <f t="shared" si="32"/>
        <v>16400</v>
      </c>
      <c r="AC36" s="78">
        <f t="shared" si="33"/>
        <v>16400</v>
      </c>
      <c r="AD36" s="78">
        <f t="shared" si="28"/>
        <v>16400</v>
      </c>
      <c r="AE36" s="78">
        <f t="shared" si="28"/>
        <v>16400</v>
      </c>
      <c r="AF36" s="78">
        <f t="shared" si="28"/>
        <v>16400</v>
      </c>
      <c r="AG36" s="78">
        <f t="shared" si="28"/>
        <v>16400</v>
      </c>
      <c r="AH36" s="78">
        <f t="shared" si="28"/>
        <v>16400</v>
      </c>
      <c r="AI36" s="78">
        <f t="shared" si="28"/>
        <v>16400</v>
      </c>
      <c r="AJ36" s="78">
        <f t="shared" si="28"/>
        <v>16400</v>
      </c>
      <c r="AK36" s="78">
        <f t="shared" si="28"/>
        <v>16400</v>
      </c>
      <c r="AL36" s="78">
        <f t="shared" si="28"/>
        <v>16400</v>
      </c>
      <c r="AM36" s="78">
        <f t="shared" si="28"/>
        <v>16400</v>
      </c>
      <c r="AN36" s="78">
        <f t="shared" si="28"/>
        <v>16400</v>
      </c>
      <c r="AO36" s="78">
        <f t="shared" si="28"/>
        <v>16400</v>
      </c>
      <c r="AP36" s="78">
        <f t="shared" si="28"/>
        <v>16400</v>
      </c>
      <c r="AQ36" s="78">
        <f t="shared" si="28"/>
        <v>16400</v>
      </c>
      <c r="AR36" s="78">
        <f t="shared" si="28"/>
        <v>16400</v>
      </c>
      <c r="AS36" s="78">
        <f t="shared" si="28"/>
        <v>16400</v>
      </c>
      <c r="AT36" s="78">
        <f t="shared" si="28"/>
        <v>16400</v>
      </c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</row>
    <row r="37" spans="1:69" x14ac:dyDescent="0.25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118">
        <f t="shared" si="29"/>
        <v>244145.29708261709</v>
      </c>
      <c r="Y37" s="62"/>
      <c r="Z37" s="81" t="str">
        <f t="shared" si="30"/>
        <v>10-20</v>
      </c>
      <c r="AA37" s="78">
        <f t="shared" si="31"/>
        <v>141965</v>
      </c>
      <c r="AB37" s="78">
        <f t="shared" si="32"/>
        <v>9465</v>
      </c>
      <c r="AC37" s="78">
        <f t="shared" si="33"/>
        <v>9465</v>
      </c>
      <c r="AD37" s="78">
        <f t="shared" si="28"/>
        <v>9465</v>
      </c>
      <c r="AE37" s="78">
        <f t="shared" si="28"/>
        <v>9465</v>
      </c>
      <c r="AF37" s="78">
        <f t="shared" si="28"/>
        <v>9465</v>
      </c>
      <c r="AG37" s="78">
        <f t="shared" si="28"/>
        <v>9465</v>
      </c>
      <c r="AH37" s="78">
        <f t="shared" si="28"/>
        <v>9465</v>
      </c>
      <c r="AI37" s="78">
        <f t="shared" si="28"/>
        <v>9465</v>
      </c>
      <c r="AJ37" s="78">
        <f t="shared" si="28"/>
        <v>9465</v>
      </c>
      <c r="AK37" s="78">
        <f t="shared" si="28"/>
        <v>9465</v>
      </c>
      <c r="AL37" s="78">
        <f t="shared" si="28"/>
        <v>9465</v>
      </c>
      <c r="AM37" s="78">
        <f t="shared" si="28"/>
        <v>9465</v>
      </c>
      <c r="AN37" s="78">
        <f t="shared" si="28"/>
        <v>9465</v>
      </c>
      <c r="AO37" s="78">
        <f t="shared" si="28"/>
        <v>9465</v>
      </c>
      <c r="AP37" s="78">
        <f t="shared" si="28"/>
        <v>9465</v>
      </c>
      <c r="AQ37" s="78">
        <f t="shared" si="28"/>
        <v>9465</v>
      </c>
      <c r="AR37" s="78">
        <f t="shared" si="28"/>
        <v>9465</v>
      </c>
      <c r="AS37" s="78">
        <f t="shared" si="28"/>
        <v>9465</v>
      </c>
      <c r="AT37" s="78">
        <f t="shared" si="28"/>
        <v>9465</v>
      </c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</row>
    <row r="38" spans="1:69" x14ac:dyDescent="0.25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118">
        <f t="shared" si="29"/>
        <v>244145.29708261709</v>
      </c>
      <c r="Y38" s="62"/>
      <c r="Z38" s="81" t="str">
        <f t="shared" si="30"/>
        <v>5-10</v>
      </c>
      <c r="AA38" s="78">
        <f t="shared" si="31"/>
        <v>141965</v>
      </c>
      <c r="AB38" s="78">
        <f t="shared" si="32"/>
        <v>9465</v>
      </c>
      <c r="AC38" s="78">
        <f t="shared" si="33"/>
        <v>9465</v>
      </c>
      <c r="AD38" s="78">
        <f t="shared" si="28"/>
        <v>9465</v>
      </c>
      <c r="AE38" s="78">
        <f t="shared" si="28"/>
        <v>9465</v>
      </c>
      <c r="AF38" s="78">
        <f t="shared" si="28"/>
        <v>9465</v>
      </c>
      <c r="AG38" s="78">
        <f t="shared" si="28"/>
        <v>9465</v>
      </c>
      <c r="AH38" s="78">
        <f t="shared" si="28"/>
        <v>9465</v>
      </c>
      <c r="AI38" s="78">
        <f t="shared" si="28"/>
        <v>9465</v>
      </c>
      <c r="AJ38" s="78">
        <f t="shared" si="28"/>
        <v>9465</v>
      </c>
      <c r="AK38" s="78">
        <f t="shared" si="28"/>
        <v>9465</v>
      </c>
      <c r="AL38" s="78">
        <f t="shared" si="28"/>
        <v>9465</v>
      </c>
      <c r="AM38" s="78">
        <f t="shared" si="28"/>
        <v>9465</v>
      </c>
      <c r="AN38" s="78">
        <f t="shared" si="28"/>
        <v>9465</v>
      </c>
      <c r="AO38" s="78">
        <f t="shared" si="28"/>
        <v>9465</v>
      </c>
      <c r="AP38" s="78">
        <f t="shared" si="28"/>
        <v>9465</v>
      </c>
      <c r="AQ38" s="78">
        <f t="shared" si="28"/>
        <v>9465</v>
      </c>
      <c r="AR38" s="78">
        <f t="shared" si="28"/>
        <v>9465</v>
      </c>
      <c r="AS38" s="78">
        <f t="shared" si="28"/>
        <v>9465</v>
      </c>
      <c r="AT38" s="78">
        <f t="shared" si="28"/>
        <v>9465</v>
      </c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</row>
    <row r="39" spans="1:69" x14ac:dyDescent="0.25">
      <c r="A39" s="62"/>
      <c r="B39" s="124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118">
        <f t="shared" si="29"/>
        <v>244145.29708261709</v>
      </c>
      <c r="Y39" s="62"/>
      <c r="Z39" s="81" t="str">
        <f t="shared" si="30"/>
        <v>1-5</v>
      </c>
      <c r="AA39" s="78">
        <f t="shared" si="31"/>
        <v>141965</v>
      </c>
      <c r="AB39" s="78">
        <f t="shared" si="32"/>
        <v>9465</v>
      </c>
      <c r="AC39" s="78">
        <f t="shared" si="33"/>
        <v>9465</v>
      </c>
      <c r="AD39" s="78">
        <f t="shared" si="28"/>
        <v>9465</v>
      </c>
      <c r="AE39" s="78">
        <f t="shared" si="28"/>
        <v>9465</v>
      </c>
      <c r="AF39" s="78">
        <f t="shared" si="28"/>
        <v>9465</v>
      </c>
      <c r="AG39" s="78">
        <f t="shared" si="28"/>
        <v>9465</v>
      </c>
      <c r="AH39" s="78">
        <f t="shared" si="28"/>
        <v>9465</v>
      </c>
      <c r="AI39" s="78">
        <f t="shared" si="28"/>
        <v>9465</v>
      </c>
      <c r="AJ39" s="78">
        <f t="shared" si="28"/>
        <v>9465</v>
      </c>
      <c r="AK39" s="78">
        <f t="shared" si="28"/>
        <v>9465</v>
      </c>
      <c r="AL39" s="78">
        <f t="shared" si="28"/>
        <v>9465</v>
      </c>
      <c r="AM39" s="78">
        <f t="shared" si="28"/>
        <v>9465</v>
      </c>
      <c r="AN39" s="78">
        <f t="shared" si="28"/>
        <v>9465</v>
      </c>
      <c r="AO39" s="78">
        <f t="shared" si="28"/>
        <v>9465</v>
      </c>
      <c r="AP39" s="78">
        <f t="shared" si="28"/>
        <v>9465</v>
      </c>
      <c r="AQ39" s="78">
        <f t="shared" si="28"/>
        <v>9465</v>
      </c>
      <c r="AR39" s="78">
        <f t="shared" si="28"/>
        <v>9465</v>
      </c>
      <c r="AS39" s="78">
        <f t="shared" si="28"/>
        <v>9465</v>
      </c>
      <c r="AT39" s="78">
        <f t="shared" si="28"/>
        <v>9465</v>
      </c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</row>
    <row r="40" spans="1:69" s="36" customFormat="1" ht="30" x14ac:dyDescent="0.25">
      <c r="A40" s="125" t="s">
        <v>254</v>
      </c>
      <c r="B40" s="126">
        <v>2010</v>
      </c>
      <c r="C40" s="126">
        <v>2011</v>
      </c>
      <c r="D40" s="126">
        <v>2012</v>
      </c>
      <c r="E40" s="126">
        <v>2013</v>
      </c>
      <c r="F40" s="126">
        <v>2014</v>
      </c>
      <c r="G40" s="126">
        <v>2015</v>
      </c>
      <c r="H40" s="126">
        <v>2016</v>
      </c>
      <c r="I40" s="126">
        <v>2017</v>
      </c>
      <c r="J40" s="126">
        <v>2018</v>
      </c>
      <c r="K40" s="126">
        <v>2019</v>
      </c>
      <c r="L40" s="126">
        <v>2020</v>
      </c>
      <c r="M40" s="126">
        <v>2021</v>
      </c>
      <c r="N40" s="126">
        <v>2022</v>
      </c>
      <c r="O40" s="126">
        <v>2023</v>
      </c>
      <c r="P40" s="126">
        <v>2024</v>
      </c>
      <c r="Q40" s="126">
        <v>2025</v>
      </c>
      <c r="R40" s="126">
        <v>2026</v>
      </c>
      <c r="S40" s="126">
        <v>2027</v>
      </c>
      <c r="T40" s="126">
        <v>2028</v>
      </c>
      <c r="U40" s="126">
        <v>2029</v>
      </c>
      <c r="V40" s="126">
        <v>2030</v>
      </c>
      <c r="W40" s="126">
        <v>2031</v>
      </c>
      <c r="X40" s="126">
        <v>2032</v>
      </c>
      <c r="Y40" s="126">
        <v>2033</v>
      </c>
      <c r="Z40" s="126">
        <v>2034</v>
      </c>
      <c r="AA40" s="126">
        <v>2035</v>
      </c>
      <c r="AB40" s="126">
        <v>2036</v>
      </c>
      <c r="AC40" s="126">
        <v>2037</v>
      </c>
      <c r="AD40" s="126">
        <v>2038</v>
      </c>
      <c r="AE40" s="127">
        <v>2039</v>
      </c>
      <c r="AF40" s="127">
        <v>2040</v>
      </c>
      <c r="AG40" s="126"/>
      <c r="AH40" s="126"/>
      <c r="AI40" s="128" t="s">
        <v>260</v>
      </c>
      <c r="AJ40" s="129">
        <f>B40</f>
        <v>2010</v>
      </c>
      <c r="AK40" s="129">
        <f t="shared" ref="AK40:AY40" si="34">C40</f>
        <v>2011</v>
      </c>
      <c r="AL40" s="129">
        <f t="shared" si="34"/>
        <v>2012</v>
      </c>
      <c r="AM40" s="129">
        <f t="shared" si="34"/>
        <v>2013</v>
      </c>
      <c r="AN40" s="129">
        <f t="shared" si="34"/>
        <v>2014</v>
      </c>
      <c r="AO40" s="129">
        <f t="shared" si="34"/>
        <v>2015</v>
      </c>
      <c r="AP40" s="129">
        <f t="shared" si="34"/>
        <v>2016</v>
      </c>
      <c r="AQ40" s="129">
        <f t="shared" si="34"/>
        <v>2017</v>
      </c>
      <c r="AR40" s="129">
        <f t="shared" si="34"/>
        <v>2018</v>
      </c>
      <c r="AS40" s="129">
        <f t="shared" si="34"/>
        <v>2019</v>
      </c>
      <c r="AT40" s="129">
        <f t="shared" si="34"/>
        <v>2020</v>
      </c>
      <c r="AU40" s="129">
        <f t="shared" si="34"/>
        <v>2021</v>
      </c>
      <c r="AV40" s="129">
        <f t="shared" si="34"/>
        <v>2022</v>
      </c>
      <c r="AW40" s="129">
        <f t="shared" si="34"/>
        <v>2023</v>
      </c>
      <c r="AX40" s="129">
        <f t="shared" si="34"/>
        <v>2024</v>
      </c>
      <c r="AY40" s="129">
        <f t="shared" si="34"/>
        <v>2025</v>
      </c>
      <c r="AZ40" s="129">
        <f>R40</f>
        <v>2026</v>
      </c>
      <c r="BA40" s="129">
        <f t="shared" ref="BA40" si="35">S40</f>
        <v>2027</v>
      </c>
      <c r="BB40" s="129">
        <f t="shared" ref="BB40" si="36">T40</f>
        <v>2028</v>
      </c>
      <c r="BC40" s="129">
        <f t="shared" ref="BC40" si="37">U40</f>
        <v>2029</v>
      </c>
      <c r="BD40" s="129">
        <f t="shared" ref="BD40" si="38">V40</f>
        <v>2030</v>
      </c>
      <c r="BE40" s="129">
        <f t="shared" ref="BE40" si="39">W40</f>
        <v>2031</v>
      </c>
      <c r="BF40" s="129">
        <f t="shared" ref="BF40" si="40">X40</f>
        <v>2032</v>
      </c>
      <c r="BG40" s="129">
        <f t="shared" ref="BG40" si="41">Y40</f>
        <v>2033</v>
      </c>
      <c r="BH40" s="129">
        <f t="shared" ref="BH40" si="42">Z40</f>
        <v>2034</v>
      </c>
      <c r="BI40" s="129">
        <f t="shared" ref="BI40" si="43">AA40</f>
        <v>2035</v>
      </c>
      <c r="BJ40" s="129">
        <f t="shared" ref="BJ40" si="44">AB40</f>
        <v>2036</v>
      </c>
      <c r="BK40" s="129">
        <f>AC40</f>
        <v>2037</v>
      </c>
      <c r="BL40" s="129">
        <f t="shared" ref="BL40" si="45">AD40</f>
        <v>2038</v>
      </c>
      <c r="BM40" s="129">
        <f t="shared" ref="BM40" si="46">AE40</f>
        <v>2039</v>
      </c>
      <c r="BN40" s="129">
        <f t="shared" ref="BN40" si="47">AF40</f>
        <v>2040</v>
      </c>
      <c r="BO40" s="129"/>
      <c r="BP40" s="129"/>
      <c r="BQ40" s="129"/>
    </row>
    <row r="41" spans="1:69" s="20" customFormat="1" x14ac:dyDescent="0.25">
      <c r="A41" s="52" t="s">
        <v>215</v>
      </c>
      <c r="B41" s="128">
        <v>6.9128629999999996E-2</v>
      </c>
      <c r="C41" s="128">
        <v>6.8157220000000004E-2</v>
      </c>
      <c r="D41" s="128">
        <v>6.2903689999999998E-2</v>
      </c>
      <c r="E41" s="128">
        <v>6.1903800000000002E-2</v>
      </c>
      <c r="F41" s="128">
        <v>6.1573330000000003E-2</v>
      </c>
      <c r="G41" s="128">
        <v>6.1021880000000001E-2</v>
      </c>
      <c r="H41" s="128">
        <v>6.2672000000000005E-2</v>
      </c>
      <c r="I41" s="128">
        <v>6.3586980000000001E-2</v>
      </c>
      <c r="J41" s="128">
        <v>6.4087949999999991E-2</v>
      </c>
      <c r="K41" s="128">
        <v>6.3896980000000006E-2</v>
      </c>
      <c r="L41" s="128">
        <v>6.3873630000000001E-2</v>
      </c>
      <c r="M41" s="128">
        <v>6.4331349999999995E-2</v>
      </c>
      <c r="N41" s="128">
        <v>6.4696959999999998E-2</v>
      </c>
      <c r="O41" s="128">
        <v>6.5134579999999997E-2</v>
      </c>
      <c r="P41" s="128">
        <v>6.5369709999999998E-2</v>
      </c>
      <c r="Q41" s="128">
        <v>6.5448850000000003E-2</v>
      </c>
      <c r="R41" s="128">
        <v>6.5764059999999999E-2</v>
      </c>
      <c r="S41" s="128">
        <v>6.6064749999999992E-2</v>
      </c>
      <c r="T41" s="128">
        <v>6.6421400000000005E-2</v>
      </c>
      <c r="U41" s="128">
        <v>6.6910600000000001E-2</v>
      </c>
      <c r="V41" s="128">
        <v>6.7306329999999998E-2</v>
      </c>
      <c r="W41" s="128">
        <v>6.7785819999999997E-2</v>
      </c>
      <c r="X41" s="128">
        <v>6.8340310000000001E-2</v>
      </c>
      <c r="Y41" s="128">
        <v>6.8938810000000003E-2</v>
      </c>
      <c r="Z41" s="128">
        <v>6.970266E-2</v>
      </c>
      <c r="AA41" s="128">
        <v>7.0952609999999999E-2</v>
      </c>
      <c r="AB41" s="128">
        <v>7.255267E-2</v>
      </c>
      <c r="AC41" s="128">
        <v>7.3940809999999996E-2</v>
      </c>
      <c r="AD41" s="128">
        <v>7.5294159999999999E-2</v>
      </c>
      <c r="AE41" s="130">
        <v>7.6731259999999996E-2</v>
      </c>
      <c r="AF41" s="130">
        <v>7.7603989999999998E-2</v>
      </c>
      <c r="AG41" s="128"/>
      <c r="AH41" s="131"/>
      <c r="AI41" s="132" t="str">
        <f>D84</f>
        <v>Spot Price (reference)</v>
      </c>
      <c r="AJ41" s="133">
        <v>4.4632059999999996</v>
      </c>
      <c r="AK41" s="133">
        <v>3.98</v>
      </c>
      <c r="AL41" s="133">
        <v>2.6184319999999999</v>
      </c>
      <c r="AM41" s="133">
        <v>3.2508349999999999</v>
      </c>
      <c r="AN41" s="133">
        <v>3.1220560000000002</v>
      </c>
      <c r="AO41" s="133">
        <v>3.1183209999999999</v>
      </c>
      <c r="AP41" s="133">
        <v>3.5657869999999998</v>
      </c>
      <c r="AQ41" s="133">
        <v>3.6971240000000001</v>
      </c>
      <c r="AR41" s="133">
        <v>3.957792</v>
      </c>
      <c r="AS41" s="133">
        <v>4.0465479999999996</v>
      </c>
      <c r="AT41" s="133">
        <v>4.1338720000000002</v>
      </c>
      <c r="AU41" s="133">
        <v>4.2581110000000004</v>
      </c>
      <c r="AV41" s="133">
        <v>4.4766719999999998</v>
      </c>
      <c r="AW41" s="133">
        <v>4.6741659999999996</v>
      </c>
      <c r="AX41" s="133">
        <v>4.7869960000000003</v>
      </c>
      <c r="AY41" s="133">
        <v>4.8705930000000004</v>
      </c>
      <c r="AZ41" s="133">
        <v>5.0201380000000002</v>
      </c>
      <c r="BA41" s="133">
        <v>5.0939930000000002</v>
      </c>
      <c r="BB41" s="133">
        <v>5.219322</v>
      </c>
      <c r="BC41" s="133">
        <v>5.2987909999999996</v>
      </c>
      <c r="BD41" s="133">
        <v>5.3976699999999997</v>
      </c>
      <c r="BE41" s="133">
        <v>5.5349469999999998</v>
      </c>
      <c r="BF41" s="133">
        <v>5.6305300000000003</v>
      </c>
      <c r="BG41" s="133">
        <v>5.7722819999999997</v>
      </c>
      <c r="BH41" s="133">
        <v>6.0361649999999996</v>
      </c>
      <c r="BI41" s="133">
        <v>6.3219149999999997</v>
      </c>
      <c r="BJ41" s="133">
        <v>6.6940780000000002</v>
      </c>
      <c r="BK41" s="133">
        <v>7.0389290000000004</v>
      </c>
      <c r="BL41" s="133">
        <v>7.4209779999999999</v>
      </c>
      <c r="BM41" s="133">
        <v>7.5890389999999996</v>
      </c>
      <c r="BN41" s="133">
        <v>7.828633</v>
      </c>
      <c r="BO41" s="52"/>
      <c r="BP41" s="52"/>
      <c r="BQ41" s="52"/>
    </row>
    <row r="42" spans="1:69" x14ac:dyDescent="0.25">
      <c r="A42" s="56" t="s">
        <v>131</v>
      </c>
      <c r="B42" s="78">
        <f>Sheet8!K8-(24*365*Sheet8!$F$8*WWTP!B$41)</f>
        <v>1609.5621371760003</v>
      </c>
      <c r="C42" s="78">
        <f>Sheet8!L8-(24*365*Sheet8!$F$8*WWTP!C$41)</f>
        <v>-482.09850225599996</v>
      </c>
      <c r="D42" s="78">
        <f>Sheet8!M8-(24*365*Sheet8!$F$8*WWTP!D$41)</f>
        <v>-436.99799791199996</v>
      </c>
      <c r="E42" s="78">
        <f>Sheet8!N8-(24*365*Sheet8!$F$8*WWTP!E$41)</f>
        <v>-428.41414223999993</v>
      </c>
      <c r="F42" s="78">
        <f>Sheet8!O8-(24*365*Sheet8!$F$8*WWTP!F$41)</f>
        <v>-425.57712338399995</v>
      </c>
      <c r="G42" s="78">
        <f>Sheet8!P8-(24*365*Sheet8!$F$8*WWTP!G$41)</f>
        <v>-420.84303542399994</v>
      </c>
      <c r="H42" s="78">
        <f>Sheet8!Q8-(24*365*Sheet8!$F$8*WWTP!H$41)</f>
        <v>-435.00898559999996</v>
      </c>
      <c r="I42" s="78">
        <f>Sheet8!R8-(24*365*Sheet8!$F$8*WWTP!I$41)</f>
        <v>-442.86390590399992</v>
      </c>
      <c r="J42" s="78">
        <f>Sheet8!S8-(24*365*Sheet8!$F$8*WWTP!J$41)</f>
        <v>-447.16463315999988</v>
      </c>
      <c r="K42" s="78">
        <f>Sheet8!T8-(24*365*Sheet8!$F$8*WWTP!K$41)</f>
        <v>-445.52519390399993</v>
      </c>
      <c r="L42" s="78">
        <f>Sheet8!U8-(24*365*Sheet8!$F$8*WWTP!L$41)</f>
        <v>-445.32473882399995</v>
      </c>
      <c r="M42" s="78">
        <f>Sheet8!V8-(24*365*Sheet8!$F$8*WWTP!M$41)</f>
        <v>-449.25417347999985</v>
      </c>
      <c r="N42" s="78">
        <f>Sheet8!W8-(24*365*Sheet8!$F$8*WWTP!N$41)</f>
        <v>-452.39286220799988</v>
      </c>
      <c r="O42" s="78">
        <f>Sheet8!X8-(24*365*Sheet8!$F$8*WWTP!O$41)</f>
        <v>-456.14974238399986</v>
      </c>
      <c r="P42" s="78">
        <f>Sheet8!Y8-(24*365*Sheet8!$F$8*WWTP!P$41)</f>
        <v>-458.16828640799997</v>
      </c>
      <c r="Q42" s="78">
        <f>Sheet8!Z8-(24*365*Sheet8!$F$8*WWTP!Q$41)</f>
        <v>-458.84768747999999</v>
      </c>
      <c r="R42" s="78">
        <f>Sheet8!AA8-(24*365*Sheet8!$F$8*WWTP!R$41)</f>
        <v>-461.55370228799995</v>
      </c>
      <c r="S42" s="78">
        <f>Sheet8!AB8-(24*365*Sheet8!$F$8*WWTP!S$41)</f>
        <v>-464.13506579999989</v>
      </c>
      <c r="T42" s="78">
        <f>Sheet8!AC8-(24*365*Sheet8!$F$8*WWTP!T$41)</f>
        <v>-467.19683471999997</v>
      </c>
      <c r="U42" s="78">
        <f>Sheet8!AD8-(24*365*Sheet8!$F$8*WWTP!U$41)</f>
        <v>-471.39651887999992</v>
      </c>
      <c r="V42" s="78">
        <f>Sheet8!AE8-(24*365*Sheet8!$F$8*WWTP!V$41)</f>
        <v>-577.81138178399988</v>
      </c>
      <c r="W42" s="78">
        <f>Sheet8!AF8-(24*365*Sheet8!$F$8*WWTP!W$41)</f>
        <v>-581.92770753599996</v>
      </c>
      <c r="X42" s="78">
        <f>Sheet8!AG8-(24*365*Sheet8!$F$8*WWTP!X$41)</f>
        <v>-586.68789328799994</v>
      </c>
      <c r="Y42" s="78">
        <f>Sheet8!AH8-(24*365*Sheet8!$F$8*WWTP!Y$41)</f>
        <v>-591.82589608799992</v>
      </c>
      <c r="Z42" s="78">
        <f>Sheet8!AI8-(24*365*Sheet8!$F$8*WWTP!Z$41)</f>
        <v>-598.38339556799997</v>
      </c>
      <c r="AA42" s="78">
        <f>Sheet8!AJ8-(24*365*Sheet8!$F$8*WWTP!AA$41)</f>
        <v>-609.11396632799995</v>
      </c>
      <c r="AB42" s="78">
        <f>Sheet8!AK8-(24*365*Sheet8!$F$8*WWTP!AB$41)</f>
        <v>-622.85016141599999</v>
      </c>
      <c r="AC42" s="78">
        <f>Sheet8!AL8-(24*365*Sheet8!$F$8*WWTP!AC$41)</f>
        <v>-634.76706568799989</v>
      </c>
      <c r="AD42" s="78">
        <f>Sheet8!AM8-(24*365*Sheet8!$F$8*WWTP!AD$41)</f>
        <v>-646.38530476799997</v>
      </c>
      <c r="AE42" s="78">
        <f>Sheet8!AN8-(24*365*Sheet8!$F$8*WWTP!AE$41)</f>
        <v>-658.72252084799993</v>
      </c>
      <c r="AF42" s="78">
        <f>Sheet8!AO8-(24*365*Sheet8!$F$8*WWTP!AF$41)</f>
        <v>-666.21473335199994</v>
      </c>
      <c r="AG42" s="78"/>
      <c r="AH42" s="134">
        <f>NPV(0.05,AJ42:BN42)</f>
        <v>499556583.9558031</v>
      </c>
      <c r="AI42" s="135" t="s">
        <v>131</v>
      </c>
      <c r="AJ42" s="78">
        <f>AJ$41*B72</f>
        <v>31872758.267349996</v>
      </c>
      <c r="AK42" s="78">
        <f t="shared" ref="AK42:BN49" si="48">AK$41*C72</f>
        <v>28422075.5</v>
      </c>
      <c r="AL42" s="78">
        <f t="shared" si="48"/>
        <v>18698812.0592</v>
      </c>
      <c r="AM42" s="78">
        <f t="shared" si="48"/>
        <v>23214944.172874998</v>
      </c>
      <c r="AN42" s="78">
        <f t="shared" si="48"/>
        <v>22295304.358600002</v>
      </c>
      <c r="AO42" s="78">
        <f t="shared" si="48"/>
        <v>22268631.883224998</v>
      </c>
      <c r="AP42" s="78">
        <f t="shared" si="48"/>
        <v>25464087.269074999</v>
      </c>
      <c r="AQ42" s="78">
        <f t="shared" si="48"/>
        <v>26401994.3369</v>
      </c>
      <c r="AR42" s="78">
        <f t="shared" si="48"/>
        <v>28263483.1752</v>
      </c>
      <c r="AS42" s="78">
        <f t="shared" si="48"/>
        <v>28897309.741299998</v>
      </c>
      <c r="AT42" s="78">
        <f t="shared" si="48"/>
        <v>29520910.073200002</v>
      </c>
      <c r="AU42" s="78">
        <f t="shared" si="48"/>
        <v>30408128.725975003</v>
      </c>
      <c r="AV42" s="78">
        <f t="shared" si="48"/>
        <v>31968922.003199998</v>
      </c>
      <c r="AW42" s="78">
        <f t="shared" si="48"/>
        <v>33379271.093349997</v>
      </c>
      <c r="AX42" s="78">
        <f t="shared" si="48"/>
        <v>34185015.5101</v>
      </c>
      <c r="AY42" s="78">
        <f t="shared" si="48"/>
        <v>34782000.496425003</v>
      </c>
      <c r="AZ42" s="78">
        <f t="shared" si="48"/>
        <v>35849934.989050001</v>
      </c>
      <c r="BA42" s="78">
        <f t="shared" si="48"/>
        <v>36377350.161425002</v>
      </c>
      <c r="BB42" s="78">
        <f t="shared" si="48"/>
        <v>37272352.749449998</v>
      </c>
      <c r="BC42" s="78">
        <f t="shared" si="48"/>
        <v>37839858.758974999</v>
      </c>
      <c r="BD42" s="78">
        <f t="shared" si="48"/>
        <v>38545975.945749998</v>
      </c>
      <c r="BE42" s="78">
        <f t="shared" si="48"/>
        <v>39526301.890074998</v>
      </c>
      <c r="BF42" s="78">
        <f t="shared" si="48"/>
        <v>40208881.599250004</v>
      </c>
      <c r="BG42" s="78">
        <f t="shared" si="48"/>
        <v>41221164.525449999</v>
      </c>
      <c r="BH42" s="78">
        <f t="shared" si="48"/>
        <v>43105612.402124994</v>
      </c>
      <c r="BI42" s="78">
        <f t="shared" si="48"/>
        <v>45146217.445874996</v>
      </c>
      <c r="BJ42" s="78">
        <f t="shared" si="48"/>
        <v>47803917.165550001</v>
      </c>
      <c r="BK42" s="78">
        <f t="shared" si="48"/>
        <v>50266575.748025</v>
      </c>
      <c r="BL42" s="78">
        <f t="shared" si="48"/>
        <v>52994873.618050002</v>
      </c>
      <c r="BM42" s="78">
        <f t="shared" si="48"/>
        <v>54195035.032775</v>
      </c>
      <c r="BN42" s="78">
        <f t="shared" si="48"/>
        <v>55906029.695424996</v>
      </c>
      <c r="BO42" s="62"/>
      <c r="BP42" s="62"/>
      <c r="BQ42" s="62"/>
    </row>
    <row r="43" spans="1:69" x14ac:dyDescent="0.25">
      <c r="A43" s="56" t="s">
        <v>130</v>
      </c>
      <c r="B43" s="78">
        <f>Sheet8!K7-(24*365*Sheet8!$F$7*WWTP!B$41)</f>
        <v>2057.8635411400001</v>
      </c>
      <c r="C43" s="78">
        <f>Sheet8!L7-(24*365*Sheet8!$F$7*WWTP!C$41)</f>
        <v>-434.05238483999995</v>
      </c>
      <c r="D43" s="78">
        <f>Sheet8!M7-(24*365*Sheet8!$F$7*WWTP!D$41)</f>
        <v>-390.33250817999999</v>
      </c>
      <c r="E43" s="78">
        <f>Sheet8!N7-(24*365*Sheet8!$F$7*WWTP!E$41)</f>
        <v>-382.01142359999994</v>
      </c>
      <c r="F43" s="78">
        <f>Sheet8!O7-(24*365*Sheet8!$F$7*WWTP!F$41)</f>
        <v>-379.26125225999999</v>
      </c>
      <c r="G43" s="78">
        <f>Sheet8!P7-(24*365*Sheet8!$F$7*WWTP!G$41)</f>
        <v>-374.67208535999998</v>
      </c>
      <c r="H43" s="78">
        <f>Sheet8!Q7-(24*365*Sheet8!$F$7*WWTP!H$41)</f>
        <v>-388.40438400000005</v>
      </c>
      <c r="I43" s="78">
        <f>Sheet8!R7-(24*365*Sheet8!$F$7*WWTP!I$41)</f>
        <v>-396.01884755999993</v>
      </c>
      <c r="J43" s="78">
        <f>Sheet8!S7-(24*365*Sheet8!$F$7*WWTP!J$41)</f>
        <v>-400.18791989999988</v>
      </c>
      <c r="K43" s="78">
        <f>Sheet8!T7-(24*365*Sheet8!$F$7*WWTP!K$41)</f>
        <v>-398.59866755999997</v>
      </c>
      <c r="L43" s="78">
        <f>Sheet8!U7-(24*365*Sheet8!$F$7*WWTP!L$41)</f>
        <v>-398.40434885999991</v>
      </c>
      <c r="M43" s="78">
        <f>Sheet8!V7-(24*365*Sheet8!$F$7*WWTP!M$41)</f>
        <v>-402.21349469999996</v>
      </c>
      <c r="N43" s="78">
        <f>Sheet8!W7-(24*365*Sheet8!$F$7*WWTP!N$41)</f>
        <v>-405.25610111999993</v>
      </c>
      <c r="O43" s="78">
        <f>Sheet8!X7-(24*365*Sheet8!$F$7*WWTP!O$41)</f>
        <v>-408.8979747599999</v>
      </c>
      <c r="P43" s="78">
        <f>Sheet8!Y7-(24*365*Sheet8!$F$7*WWTP!P$41)</f>
        <v>-410.85472661999995</v>
      </c>
      <c r="Q43" s="78">
        <f>Sheet8!Z7-(24*365*Sheet8!$F$7*WWTP!Q$41)</f>
        <v>-411.51332969999999</v>
      </c>
      <c r="R43" s="78">
        <f>Sheet8!AA7-(24*365*Sheet8!$F$7*WWTP!R$41)</f>
        <v>-414.13650731999996</v>
      </c>
      <c r="S43" s="78">
        <f>Sheet8!AB7-(24*365*Sheet8!$F$7*WWTP!S$41)</f>
        <v>-416.63884949999988</v>
      </c>
      <c r="T43" s="78">
        <f>Sheet8!AC7-(24*365*Sheet8!$F$7*WWTP!T$41)</f>
        <v>-419.60689079999997</v>
      </c>
      <c r="U43" s="78">
        <f>Sheet8!AD7-(24*365*Sheet8!$F$7*WWTP!U$41)</f>
        <v>-423.67801320000001</v>
      </c>
      <c r="V43" s="78">
        <f>Sheet8!AE7-(24*365*Sheet8!$F$7*WWTP!V$41)</f>
        <v>-560.12327826000001</v>
      </c>
      <c r="W43" s="78">
        <f>Sheet8!AF7-(24*365*Sheet8!$F$7*WWTP!W$41)</f>
        <v>-564.11359403999995</v>
      </c>
      <c r="X43" s="78">
        <f>Sheet8!AG7-(24*365*Sheet8!$F$7*WWTP!X$41)</f>
        <v>-568.72805982</v>
      </c>
      <c r="Y43" s="78">
        <f>Sheet8!AH7-(24*365*Sheet8!$F$7*WWTP!Y$41)</f>
        <v>-573.70877682000003</v>
      </c>
      <c r="Z43" s="78">
        <f>Sheet8!AI7-(24*365*Sheet8!$F$7*WWTP!Z$41)</f>
        <v>-580.06553652000002</v>
      </c>
      <c r="AA43" s="78">
        <f>Sheet8!AJ7-(24*365*Sheet8!$F$7*WWTP!AA$41)</f>
        <v>-590.46762042</v>
      </c>
      <c r="AB43" s="78">
        <f>Sheet8!AK7-(24*365*Sheet8!$F$7*WWTP!AB$41)</f>
        <v>-603.78331974000002</v>
      </c>
      <c r="AC43" s="78">
        <f>Sheet8!AL7-(24*365*Sheet8!$F$7*WWTP!AC$41)</f>
        <v>-615.33542081999997</v>
      </c>
      <c r="AD43" s="78">
        <f>Sheet8!AM7-(24*365*Sheet8!$F$7*WWTP!AD$41)</f>
        <v>-626.59799952000003</v>
      </c>
      <c r="AE43" s="78">
        <f>Sheet8!AN7-(24*365*Sheet8!$F$7*WWTP!AE$41)</f>
        <v>-638.55754572000001</v>
      </c>
      <c r="AF43" s="78">
        <f>Sheet8!AO7-(24*365*Sheet8!$F$7*WWTP!AF$41)</f>
        <v>-645.82040477999999</v>
      </c>
      <c r="AG43" s="78"/>
      <c r="AH43" s="134">
        <f t="shared" ref="AH43:AH69" si="49">NPV(0.05,AJ43:BN43)</f>
        <v>344544673.85124487</v>
      </c>
      <c r="AI43" s="135" t="s">
        <v>130</v>
      </c>
      <c r="AJ43" s="78">
        <f t="shared" ref="AJ43:AJ49" si="50">AJ$41*B73</f>
        <v>21982673.143859997</v>
      </c>
      <c r="AK43" s="78">
        <f t="shared" si="48"/>
        <v>19602733.800000001</v>
      </c>
      <c r="AL43" s="78">
        <f t="shared" si="48"/>
        <v>12896589.313919999</v>
      </c>
      <c r="AM43" s="78">
        <f t="shared" si="48"/>
        <v>16011370.133849999</v>
      </c>
      <c r="AN43" s="78">
        <f t="shared" si="48"/>
        <v>15377093.637360001</v>
      </c>
      <c r="AO43" s="78">
        <f t="shared" si="48"/>
        <v>15358697.60451</v>
      </c>
      <c r="AP43" s="78">
        <f t="shared" si="48"/>
        <v>17562606.368969999</v>
      </c>
      <c r="AQ43" s="78">
        <f t="shared" si="48"/>
        <v>18209481.80844</v>
      </c>
      <c r="AR43" s="78">
        <f t="shared" si="48"/>
        <v>19493352.515519999</v>
      </c>
      <c r="AS43" s="78">
        <f t="shared" si="48"/>
        <v>19930503.329879999</v>
      </c>
      <c r="AT43" s="78">
        <f t="shared" si="48"/>
        <v>20360601.10032</v>
      </c>
      <c r="AU43" s="78">
        <f t="shared" si="48"/>
        <v>20972516.689410001</v>
      </c>
      <c r="AV43" s="78">
        <f t="shared" si="48"/>
        <v>22048997.368319999</v>
      </c>
      <c r="AW43" s="78">
        <f t="shared" si="48"/>
        <v>23021716.541459996</v>
      </c>
      <c r="AX43" s="78">
        <f t="shared" si="48"/>
        <v>23577439.268759999</v>
      </c>
      <c r="AY43" s="78">
        <f t="shared" si="48"/>
        <v>23989180.408830002</v>
      </c>
      <c r="AZ43" s="78">
        <f t="shared" si="48"/>
        <v>24725735.892780002</v>
      </c>
      <c r="BA43" s="78">
        <f t="shared" si="48"/>
        <v>25089494.662830003</v>
      </c>
      <c r="BB43" s="78">
        <f t="shared" si="48"/>
        <v>25706778.839820001</v>
      </c>
      <c r="BC43" s="78">
        <f t="shared" si="48"/>
        <v>26098188.300209999</v>
      </c>
      <c r="BD43" s="78">
        <f t="shared" si="48"/>
        <v>26585198.0277</v>
      </c>
      <c r="BE43" s="78">
        <f t="shared" si="48"/>
        <v>27261329.808569998</v>
      </c>
      <c r="BF43" s="78">
        <f t="shared" si="48"/>
        <v>27732105.714300003</v>
      </c>
      <c r="BG43" s="78">
        <f t="shared" si="48"/>
        <v>28430278.25742</v>
      </c>
      <c r="BH43" s="78">
        <f t="shared" si="48"/>
        <v>29729983.836149998</v>
      </c>
      <c r="BI43" s="78">
        <f t="shared" si="48"/>
        <v>31137391.168649998</v>
      </c>
      <c r="BJ43" s="78">
        <f t="shared" si="48"/>
        <v>32970409.314180002</v>
      </c>
      <c r="BK43" s="78">
        <f t="shared" si="48"/>
        <v>34668907.392990001</v>
      </c>
      <c r="BL43" s="78">
        <f t="shared" si="48"/>
        <v>36550617.153179996</v>
      </c>
      <c r="BM43" s="78">
        <f t="shared" si="48"/>
        <v>37378369.677089997</v>
      </c>
      <c r="BN43" s="78">
        <f t="shared" si="48"/>
        <v>38558444.40123</v>
      </c>
      <c r="BO43" s="62"/>
      <c r="BP43" s="62"/>
      <c r="BQ43" s="62"/>
    </row>
    <row r="44" spans="1:69" x14ac:dyDescent="0.25">
      <c r="A44" s="56" t="s">
        <v>130</v>
      </c>
      <c r="B44" s="78">
        <f>Sheet8!K7-(24*365*Sheet8!$F$7*WWTP!B$41)</f>
        <v>2057.8635411400001</v>
      </c>
      <c r="C44" s="78">
        <f>Sheet8!L7-(24*365*Sheet8!$F$7*WWTP!C$41)</f>
        <v>-434.05238483999995</v>
      </c>
      <c r="D44" s="78">
        <f>Sheet8!M7-(24*365*Sheet8!$F$7*WWTP!D$41)</f>
        <v>-390.33250817999999</v>
      </c>
      <c r="E44" s="78">
        <f>Sheet8!N7-(24*365*Sheet8!$F$7*WWTP!E$41)</f>
        <v>-382.01142359999994</v>
      </c>
      <c r="F44" s="78">
        <f>Sheet8!O7-(24*365*Sheet8!$F$7*WWTP!F$41)</f>
        <v>-379.26125225999999</v>
      </c>
      <c r="G44" s="78">
        <f>Sheet8!P7-(24*365*Sheet8!$F$7*WWTP!G$41)</f>
        <v>-374.67208535999998</v>
      </c>
      <c r="H44" s="78">
        <f>Sheet8!Q7-(24*365*Sheet8!$F$7*WWTP!H$41)</f>
        <v>-388.40438400000005</v>
      </c>
      <c r="I44" s="78">
        <f>Sheet8!R7-(24*365*Sheet8!$F$7*WWTP!I$41)</f>
        <v>-396.01884755999993</v>
      </c>
      <c r="J44" s="78">
        <f>Sheet8!S7-(24*365*Sheet8!$F$7*WWTP!J$41)</f>
        <v>-400.18791989999988</v>
      </c>
      <c r="K44" s="78">
        <f>Sheet8!T7-(24*365*Sheet8!$F$7*WWTP!K$41)</f>
        <v>-398.59866755999997</v>
      </c>
      <c r="L44" s="78">
        <f>Sheet8!U7-(24*365*Sheet8!$F$7*WWTP!L$41)</f>
        <v>-398.40434885999991</v>
      </c>
      <c r="M44" s="78">
        <f>Sheet8!V7-(24*365*Sheet8!$F$7*WWTP!M$41)</f>
        <v>-402.21349469999996</v>
      </c>
      <c r="N44" s="78">
        <f>Sheet8!W7-(24*365*Sheet8!$F$7*WWTP!N$41)</f>
        <v>-405.25610111999993</v>
      </c>
      <c r="O44" s="78">
        <f>Sheet8!X7-(24*365*Sheet8!$F$7*WWTP!O$41)</f>
        <v>-408.8979747599999</v>
      </c>
      <c r="P44" s="78">
        <f>Sheet8!Y7-(24*365*Sheet8!$F$7*WWTP!P$41)</f>
        <v>-410.85472661999995</v>
      </c>
      <c r="Q44" s="78">
        <f>Sheet8!Z7-(24*365*Sheet8!$F$7*WWTP!Q$41)</f>
        <v>-411.51332969999999</v>
      </c>
      <c r="R44" s="78">
        <f>Sheet8!AA7-(24*365*Sheet8!$F$7*WWTP!R$41)</f>
        <v>-414.13650731999996</v>
      </c>
      <c r="S44" s="78">
        <f>Sheet8!AB7-(24*365*Sheet8!$F$7*WWTP!S$41)</f>
        <v>-416.63884949999988</v>
      </c>
      <c r="T44" s="78">
        <f>Sheet8!AC7-(24*365*Sheet8!$F$7*WWTP!T$41)</f>
        <v>-419.60689079999997</v>
      </c>
      <c r="U44" s="78">
        <f>Sheet8!AD7-(24*365*Sheet8!$F$7*WWTP!U$41)</f>
        <v>-423.67801320000001</v>
      </c>
      <c r="V44" s="78">
        <f>Sheet8!AE7-(24*365*Sheet8!$F$7*WWTP!V$41)</f>
        <v>-560.12327826000001</v>
      </c>
      <c r="W44" s="78">
        <f>Sheet8!AF7-(24*365*Sheet8!$F$7*WWTP!W$41)</f>
        <v>-564.11359403999995</v>
      </c>
      <c r="X44" s="78">
        <f>Sheet8!AG7-(24*365*Sheet8!$F$7*WWTP!X$41)</f>
        <v>-568.72805982</v>
      </c>
      <c r="Y44" s="78">
        <f>Sheet8!AH7-(24*365*Sheet8!$F$7*WWTP!Y$41)</f>
        <v>-573.70877682000003</v>
      </c>
      <c r="Z44" s="78">
        <f>Sheet8!AI7-(24*365*Sheet8!$F$7*WWTP!Z$41)</f>
        <v>-580.06553652000002</v>
      </c>
      <c r="AA44" s="78">
        <f>Sheet8!AJ7-(24*365*Sheet8!$F$7*WWTP!AA$41)</f>
        <v>-590.46762042</v>
      </c>
      <c r="AB44" s="78">
        <f>Sheet8!AK7-(24*365*Sheet8!$F$7*WWTP!AB$41)</f>
        <v>-603.78331974000002</v>
      </c>
      <c r="AC44" s="78">
        <f>Sheet8!AL7-(24*365*Sheet8!$F$7*WWTP!AC$41)</f>
        <v>-615.33542081999997</v>
      </c>
      <c r="AD44" s="78">
        <f>Sheet8!AM7-(24*365*Sheet8!$F$7*WWTP!AD$41)</f>
        <v>-626.59799952000003</v>
      </c>
      <c r="AE44" s="78">
        <f>Sheet8!AN7-(24*365*Sheet8!$F$7*WWTP!AE$41)</f>
        <v>-638.55754572000001</v>
      </c>
      <c r="AF44" s="78">
        <f>Sheet8!AO7-(24*365*Sheet8!$F$7*WWTP!AF$41)</f>
        <v>-645.82040477999999</v>
      </c>
      <c r="AG44" s="78"/>
      <c r="AH44" s="134">
        <f t="shared" si="49"/>
        <v>243803528.84753311</v>
      </c>
      <c r="AI44" s="135" t="s">
        <v>130</v>
      </c>
      <c r="AJ44" s="78">
        <f t="shared" si="50"/>
        <v>15555176.709214998</v>
      </c>
      <c r="AK44" s="78">
        <f t="shared" si="48"/>
        <v>13871105.949999999</v>
      </c>
      <c r="AL44" s="78">
        <f t="shared" si="48"/>
        <v>9125765.7524800003</v>
      </c>
      <c r="AM44" s="78">
        <f t="shared" si="48"/>
        <v>11329818.269087499</v>
      </c>
      <c r="AN44" s="78">
        <f t="shared" si="48"/>
        <v>10880997.37634</v>
      </c>
      <c r="AO44" s="78">
        <f t="shared" si="48"/>
        <v>10867980.145002499</v>
      </c>
      <c r="AP44" s="78">
        <f t="shared" si="48"/>
        <v>12427489.7668675</v>
      </c>
      <c r="AQ44" s="78">
        <f t="shared" si="48"/>
        <v>12885225.80761</v>
      </c>
      <c r="AR44" s="78">
        <f t="shared" si="48"/>
        <v>13793706.57288</v>
      </c>
      <c r="AS44" s="78">
        <f t="shared" si="48"/>
        <v>14103039.205969999</v>
      </c>
      <c r="AT44" s="78">
        <f t="shared" si="48"/>
        <v>14407381.029080002</v>
      </c>
      <c r="AU44" s="78">
        <f t="shared" si="48"/>
        <v>14840379.102477502</v>
      </c>
      <c r="AV44" s="78">
        <f t="shared" si="48"/>
        <v>15602108.446079999</v>
      </c>
      <c r="AW44" s="78">
        <f t="shared" si="48"/>
        <v>16290415.028614998</v>
      </c>
      <c r="AX44" s="78">
        <f t="shared" si="48"/>
        <v>16683650.426690001</v>
      </c>
      <c r="AY44" s="78">
        <f t="shared" si="48"/>
        <v>16975002.900082503</v>
      </c>
      <c r="AZ44" s="78">
        <f t="shared" si="48"/>
        <v>17496197.507945001</v>
      </c>
      <c r="BA44" s="78">
        <f t="shared" si="48"/>
        <v>17753597.138582502</v>
      </c>
      <c r="BB44" s="78">
        <f t="shared" si="48"/>
        <v>18190394.082704999</v>
      </c>
      <c r="BC44" s="78">
        <f t="shared" si="48"/>
        <v>18467359.6401775</v>
      </c>
      <c r="BD44" s="78">
        <f t="shared" si="48"/>
        <v>18811972.978174999</v>
      </c>
      <c r="BE44" s="78">
        <f t="shared" si="48"/>
        <v>19290411.121767499</v>
      </c>
      <c r="BF44" s="78">
        <f t="shared" si="48"/>
        <v>19623537.232325003</v>
      </c>
      <c r="BG44" s="78">
        <f t="shared" si="48"/>
        <v>20117571.657104999</v>
      </c>
      <c r="BH44" s="78">
        <f t="shared" si="48"/>
        <v>21037257.348412499</v>
      </c>
      <c r="BI44" s="78">
        <f t="shared" si="48"/>
        <v>22033153.962787498</v>
      </c>
      <c r="BJ44" s="78">
        <f t="shared" si="48"/>
        <v>23330217.380795002</v>
      </c>
      <c r="BK44" s="78">
        <f t="shared" si="48"/>
        <v>24532092.948122501</v>
      </c>
      <c r="BL44" s="78">
        <f t="shared" si="48"/>
        <v>25863611.078044999</v>
      </c>
      <c r="BM44" s="78">
        <f t="shared" si="48"/>
        <v>26449337.6953975</v>
      </c>
      <c r="BN44" s="78">
        <f t="shared" si="48"/>
        <v>27284371.303182501</v>
      </c>
      <c r="BO44" s="62"/>
      <c r="BP44" s="62"/>
      <c r="BQ44" s="62"/>
    </row>
    <row r="45" spans="1:69" x14ac:dyDescent="0.25">
      <c r="A45" s="56" t="s">
        <v>130</v>
      </c>
      <c r="B45" s="78">
        <f>Sheet8!K7-(24*365*Sheet8!$F$7*WWTP!B$41)</f>
        <v>2057.8635411400001</v>
      </c>
      <c r="C45" s="78">
        <f>Sheet8!L7-(24*365*Sheet8!$F$7*WWTP!C$41)</f>
        <v>-434.05238483999995</v>
      </c>
      <c r="D45" s="78">
        <f>Sheet8!M7-(24*365*Sheet8!$F$7*WWTP!D$41)</f>
        <v>-390.33250817999999</v>
      </c>
      <c r="E45" s="78">
        <f>Sheet8!N7-(24*365*Sheet8!$F$7*WWTP!E$41)</f>
        <v>-382.01142359999994</v>
      </c>
      <c r="F45" s="78">
        <f>Sheet8!O7-(24*365*Sheet8!$F$7*WWTP!F$41)</f>
        <v>-379.26125225999999</v>
      </c>
      <c r="G45" s="78">
        <f>Sheet8!P7-(24*365*Sheet8!$F$7*WWTP!G$41)</f>
        <v>-374.67208535999998</v>
      </c>
      <c r="H45" s="78">
        <f>Sheet8!Q7-(24*365*Sheet8!$F$7*WWTP!H$41)</f>
        <v>-388.40438400000005</v>
      </c>
      <c r="I45" s="78">
        <f>Sheet8!R7-(24*365*Sheet8!$F$7*WWTP!I$41)</f>
        <v>-396.01884755999993</v>
      </c>
      <c r="J45" s="78">
        <f>Sheet8!S7-(24*365*Sheet8!$F$7*WWTP!J$41)</f>
        <v>-400.18791989999988</v>
      </c>
      <c r="K45" s="78">
        <f>Sheet8!T7-(24*365*Sheet8!$F$7*WWTP!K$41)</f>
        <v>-398.59866755999997</v>
      </c>
      <c r="L45" s="78">
        <f>Sheet8!U7-(24*365*Sheet8!$F$7*WWTP!L$41)</f>
        <v>-398.40434885999991</v>
      </c>
      <c r="M45" s="78">
        <f>Sheet8!V7-(24*365*Sheet8!$F$7*WWTP!M$41)</f>
        <v>-402.21349469999996</v>
      </c>
      <c r="N45" s="78">
        <f>Sheet8!W7-(24*365*Sheet8!$F$7*WWTP!N$41)</f>
        <v>-405.25610111999993</v>
      </c>
      <c r="O45" s="78">
        <f>Sheet8!X7-(24*365*Sheet8!$F$7*WWTP!O$41)</f>
        <v>-408.8979747599999</v>
      </c>
      <c r="P45" s="78">
        <f>Sheet8!Y7-(24*365*Sheet8!$F$7*WWTP!P$41)</f>
        <v>-410.85472661999995</v>
      </c>
      <c r="Q45" s="78">
        <f>Sheet8!Z7-(24*365*Sheet8!$F$7*WWTP!Q$41)</f>
        <v>-411.51332969999999</v>
      </c>
      <c r="R45" s="78">
        <f>Sheet8!AA7-(24*365*Sheet8!$F$7*WWTP!R$41)</f>
        <v>-414.13650731999996</v>
      </c>
      <c r="S45" s="78">
        <f>Sheet8!AB7-(24*365*Sheet8!$F$7*WWTP!S$41)</f>
        <v>-416.63884949999988</v>
      </c>
      <c r="T45" s="78">
        <f>Sheet8!AC7-(24*365*Sheet8!$F$7*WWTP!T$41)</f>
        <v>-419.60689079999997</v>
      </c>
      <c r="U45" s="78">
        <f>Sheet8!AD7-(24*365*Sheet8!$F$7*WWTP!U$41)</f>
        <v>-423.67801320000001</v>
      </c>
      <c r="V45" s="78">
        <f>Sheet8!AE7-(24*365*Sheet8!$F$7*WWTP!V$41)</f>
        <v>-560.12327826000001</v>
      </c>
      <c r="W45" s="78">
        <f>Sheet8!AF7-(24*365*Sheet8!$F$7*WWTP!W$41)</f>
        <v>-564.11359403999995</v>
      </c>
      <c r="X45" s="78">
        <f>Sheet8!AG7-(24*365*Sheet8!$F$7*WWTP!X$41)</f>
        <v>-568.72805982</v>
      </c>
      <c r="Y45" s="78">
        <f>Sheet8!AH7-(24*365*Sheet8!$F$7*WWTP!Y$41)</f>
        <v>-573.70877682000003</v>
      </c>
      <c r="Z45" s="78">
        <f>Sheet8!AI7-(24*365*Sheet8!$F$7*WWTP!Z$41)</f>
        <v>-580.06553652000002</v>
      </c>
      <c r="AA45" s="78">
        <f>Sheet8!AJ7-(24*365*Sheet8!$F$7*WWTP!AA$41)</f>
        <v>-590.46762042</v>
      </c>
      <c r="AB45" s="78">
        <f>Sheet8!AK7-(24*365*Sheet8!$F$7*WWTP!AB$41)</f>
        <v>-603.78331974000002</v>
      </c>
      <c r="AC45" s="78">
        <f>Sheet8!AL7-(24*365*Sheet8!$F$7*WWTP!AC$41)</f>
        <v>-615.33542081999997</v>
      </c>
      <c r="AD45" s="78">
        <f>Sheet8!AM7-(24*365*Sheet8!$F$7*WWTP!AD$41)</f>
        <v>-626.59799952000003</v>
      </c>
      <c r="AE45" s="78">
        <f>Sheet8!AN7-(24*365*Sheet8!$F$7*WWTP!AE$41)</f>
        <v>-638.55754572000001</v>
      </c>
      <c r="AF45" s="78">
        <f>Sheet8!AO7-(24*365*Sheet8!$F$7*WWTP!AF$41)</f>
        <v>-645.82040477999999</v>
      </c>
      <c r="AG45" s="78"/>
      <c r="AH45" s="134">
        <f t="shared" si="49"/>
        <v>178910962.62603179</v>
      </c>
      <c r="AI45" s="135" t="s">
        <v>130</v>
      </c>
      <c r="AJ45" s="78">
        <f t="shared" si="50"/>
        <v>11414894.82133</v>
      </c>
      <c r="AK45" s="78">
        <f t="shared" si="48"/>
        <v>10179068.9</v>
      </c>
      <c r="AL45" s="78">
        <f t="shared" si="48"/>
        <v>6696783.8537599994</v>
      </c>
      <c r="AM45" s="78">
        <f t="shared" si="48"/>
        <v>8314189.3084249999</v>
      </c>
      <c r="AN45" s="78">
        <f t="shared" si="48"/>
        <v>7984829.9330800008</v>
      </c>
      <c r="AO45" s="78">
        <f t="shared" si="48"/>
        <v>7975277.4651549999</v>
      </c>
      <c r="AP45" s="78">
        <f t="shared" si="48"/>
        <v>9119696.3707849998</v>
      </c>
      <c r="AQ45" s="78">
        <f t="shared" si="48"/>
        <v>9455597.9718200006</v>
      </c>
      <c r="AR45" s="78">
        <f t="shared" si="48"/>
        <v>10122270.718559999</v>
      </c>
      <c r="AS45" s="78">
        <f t="shared" si="48"/>
        <v>10349269.070139999</v>
      </c>
      <c r="AT45" s="78">
        <f t="shared" si="48"/>
        <v>10572605.00296</v>
      </c>
      <c r="AU45" s="78">
        <f t="shared" si="48"/>
        <v>10890353.078605002</v>
      </c>
      <c r="AV45" s="78">
        <f t="shared" si="48"/>
        <v>11449334.856959999</v>
      </c>
      <c r="AW45" s="78">
        <f t="shared" si="48"/>
        <v>11954436.624129999</v>
      </c>
      <c r="AX45" s="78">
        <f t="shared" si="48"/>
        <v>12243005.554780001</v>
      </c>
      <c r="AY45" s="78">
        <f t="shared" si="48"/>
        <v>12456809.480115</v>
      </c>
      <c r="AZ45" s="78">
        <f t="shared" si="48"/>
        <v>12839279.04259</v>
      </c>
      <c r="BA45" s="78">
        <f t="shared" si="48"/>
        <v>13028167.267115001</v>
      </c>
      <c r="BB45" s="78">
        <f t="shared" si="48"/>
        <v>13348703.077710001</v>
      </c>
      <c r="BC45" s="78">
        <f t="shared" si="48"/>
        <v>13551949.416004999</v>
      </c>
      <c r="BD45" s="78">
        <f t="shared" si="48"/>
        <v>13804837.896849999</v>
      </c>
      <c r="BE45" s="78">
        <f t="shared" si="48"/>
        <v>14155931.374584999</v>
      </c>
      <c r="BF45" s="78">
        <f t="shared" si="48"/>
        <v>14400390.15415</v>
      </c>
      <c r="BG45" s="78">
        <f t="shared" si="48"/>
        <v>14762928.690509999</v>
      </c>
      <c r="BH45" s="78">
        <f t="shared" si="48"/>
        <v>15437823.976574998</v>
      </c>
      <c r="BI45" s="78">
        <f t="shared" si="48"/>
        <v>16168645.317824999</v>
      </c>
      <c r="BJ45" s="78">
        <f t="shared" si="48"/>
        <v>17120472.659290001</v>
      </c>
      <c r="BK45" s="78">
        <f t="shared" si="48"/>
        <v>18002448.058595002</v>
      </c>
      <c r="BL45" s="78">
        <f t="shared" si="48"/>
        <v>18979559.38879</v>
      </c>
      <c r="BM45" s="78">
        <f t="shared" si="48"/>
        <v>19409384.639644999</v>
      </c>
      <c r="BN45" s="78">
        <f t="shared" si="48"/>
        <v>20022159.472314999</v>
      </c>
      <c r="BO45" s="62"/>
      <c r="BP45" s="62"/>
      <c r="BQ45" s="62"/>
    </row>
    <row r="46" spans="1:69" x14ac:dyDescent="0.25">
      <c r="A46" s="56" t="s">
        <v>130</v>
      </c>
      <c r="B46" s="78">
        <f>Sheet8!K6-(24*365*Sheet8!$F$7*WWTP!B$41)</f>
        <v>2791.1515411400001</v>
      </c>
      <c r="C46" s="78">
        <f>Sheet8!L6-(24*365*Sheet8!$F$7*WWTP!C$41)</f>
        <v>-400.76438483999999</v>
      </c>
      <c r="D46" s="78">
        <f>Sheet8!M6-(24*365*Sheet8!$F$7*WWTP!D$41)</f>
        <v>-357.04450818000004</v>
      </c>
      <c r="E46" s="78">
        <f>Sheet8!N6-(24*365*Sheet8!$F$7*WWTP!E$41)</f>
        <v>-348.72342359999999</v>
      </c>
      <c r="F46" s="78">
        <f>Sheet8!O6-(24*365*Sheet8!$F$7*WWTP!F$41)</f>
        <v>-345.97325226000004</v>
      </c>
      <c r="G46" s="78">
        <f>Sheet8!P6-(24*365*Sheet8!$F$7*WWTP!G$41)</f>
        <v>-341.38408536000003</v>
      </c>
      <c r="H46" s="78">
        <f>Sheet8!Q6-(24*365*Sheet8!$F$7*WWTP!H$41)</f>
        <v>-355.1163840000001</v>
      </c>
      <c r="I46" s="78">
        <f>Sheet8!R6-(24*365*Sheet8!$F$7*WWTP!I$41)</f>
        <v>-362.73084755999997</v>
      </c>
      <c r="J46" s="78">
        <f>Sheet8!S6-(24*365*Sheet8!$F$7*WWTP!J$41)</f>
        <v>-366.89991989999993</v>
      </c>
      <c r="K46" s="78">
        <f>Sheet8!T6-(24*365*Sheet8!$F$7*WWTP!K$41)</f>
        <v>-365.31066756000001</v>
      </c>
      <c r="L46" s="78">
        <f>Sheet8!U6-(24*365*Sheet8!$F$7*WWTP!L$41)</f>
        <v>-365.11634885999996</v>
      </c>
      <c r="M46" s="78">
        <f>Sheet8!V6-(24*365*Sheet8!$F$7*WWTP!M$41)</f>
        <v>-368.9254947</v>
      </c>
      <c r="N46" s="78">
        <f>Sheet8!W6-(24*365*Sheet8!$F$7*WWTP!N$41)</f>
        <v>-371.96810111999997</v>
      </c>
      <c r="O46" s="78">
        <f>Sheet8!X6-(24*365*Sheet8!$F$7*WWTP!O$41)</f>
        <v>-375.60997475999994</v>
      </c>
      <c r="P46" s="78">
        <f>Sheet8!Y6-(24*365*Sheet8!$F$7*WWTP!P$41)</f>
        <v>-377.56672662</v>
      </c>
      <c r="Q46" s="78">
        <f>Sheet8!Z6-(24*365*Sheet8!$F$7*WWTP!Q$41)</f>
        <v>-378.22532970000003</v>
      </c>
      <c r="R46" s="78">
        <f>Sheet8!AA6-(24*365*Sheet8!$F$7*WWTP!R$41)</f>
        <v>-380.84850732000001</v>
      </c>
      <c r="S46" s="78">
        <f>Sheet8!AB6-(24*365*Sheet8!$F$7*WWTP!S$41)</f>
        <v>-383.35084949999992</v>
      </c>
      <c r="T46" s="78">
        <f>Sheet8!AC6-(24*365*Sheet8!$F$7*WWTP!T$41)</f>
        <v>-386.31889080000002</v>
      </c>
      <c r="U46" s="78">
        <f>Sheet8!AD6-(24*365*Sheet8!$F$7*WWTP!U$41)</f>
        <v>-390.39001320000006</v>
      </c>
      <c r="V46" s="78">
        <f>Sheet8!AE6-(24*365*Sheet8!$F$7*WWTP!V$41)</f>
        <v>-560.12327826000001</v>
      </c>
      <c r="W46" s="78">
        <f>Sheet8!AF6-(24*365*Sheet8!$F$7*WWTP!W$41)</f>
        <v>-564.11359403999995</v>
      </c>
      <c r="X46" s="78">
        <f>Sheet8!AG6-(24*365*Sheet8!$F$7*WWTP!X$41)</f>
        <v>-568.72805982</v>
      </c>
      <c r="Y46" s="78">
        <f>Sheet8!AH6-(24*365*Sheet8!$F$7*WWTP!Y$41)</f>
        <v>-573.70877682000003</v>
      </c>
      <c r="Z46" s="78">
        <f>Sheet8!AI6-(24*365*Sheet8!$F$7*WWTP!Z$41)</f>
        <v>-580.06553652000002</v>
      </c>
      <c r="AA46" s="78">
        <f>Sheet8!AJ6-(24*365*Sheet8!$F$7*WWTP!AA$41)</f>
        <v>-590.46762042</v>
      </c>
      <c r="AB46" s="78">
        <f>Sheet8!AK6-(24*365*Sheet8!$F$7*WWTP!AB$41)</f>
        <v>-603.78331974000002</v>
      </c>
      <c r="AC46" s="78">
        <f>Sheet8!AL6-(24*365*Sheet8!$F$7*WWTP!AC$41)</f>
        <v>-615.33542081999997</v>
      </c>
      <c r="AD46" s="78">
        <f>Sheet8!AM6-(24*365*Sheet8!$F$7*WWTP!AD$41)</f>
        <v>-626.59799952000003</v>
      </c>
      <c r="AE46" s="78">
        <f>Sheet8!AN6-(24*365*Sheet8!$F$7*WWTP!AE$41)</f>
        <v>-638.55754572000001</v>
      </c>
      <c r="AF46" s="78">
        <f>Sheet8!AO6-(24*365*Sheet8!$F$7*WWTP!AF$41)</f>
        <v>-645.82040477999999</v>
      </c>
      <c r="AG46" s="78"/>
      <c r="AH46" s="134">
        <f t="shared" si="49"/>
        <v>413420415.49299181</v>
      </c>
      <c r="AI46" s="135" t="s">
        <v>130</v>
      </c>
      <c r="AJ46" s="78">
        <f t="shared" si="50"/>
        <v>26377089.981384996</v>
      </c>
      <c r="AK46" s="78">
        <f t="shared" si="48"/>
        <v>23521392.050000001</v>
      </c>
      <c r="AL46" s="78">
        <f t="shared" si="48"/>
        <v>15474664.730719998</v>
      </c>
      <c r="AM46" s="78">
        <f t="shared" si="48"/>
        <v>19212101.6394125</v>
      </c>
      <c r="AN46" s="78">
        <f t="shared" si="48"/>
        <v>18451030.94926</v>
      </c>
      <c r="AO46" s="78">
        <f t="shared" si="48"/>
        <v>18428957.482097499</v>
      </c>
      <c r="AP46" s="78">
        <f t="shared" si="48"/>
        <v>21073435.676832497</v>
      </c>
      <c r="AQ46" s="78">
        <f t="shared" si="48"/>
        <v>21849623.88479</v>
      </c>
      <c r="AR46" s="78">
        <f t="shared" si="48"/>
        <v>23390145.046319999</v>
      </c>
      <c r="AS46" s="78">
        <f t="shared" si="48"/>
        <v>23914683.908829998</v>
      </c>
      <c r="AT46" s="78">
        <f t="shared" si="48"/>
        <v>24430759.798119999</v>
      </c>
      <c r="AU46" s="78">
        <f t="shared" si="48"/>
        <v>25164999.553622503</v>
      </c>
      <c r="AV46" s="78">
        <f t="shared" si="48"/>
        <v>26456672.661119998</v>
      </c>
      <c r="AW46" s="78">
        <f t="shared" si="48"/>
        <v>27623841.957984999</v>
      </c>
      <c r="AX46" s="78">
        <f t="shared" si="48"/>
        <v>28290655.692910001</v>
      </c>
      <c r="AY46" s="78">
        <f t="shared" si="48"/>
        <v>28784705.394217502</v>
      </c>
      <c r="AZ46" s="78">
        <f t="shared" si="48"/>
        <v>29668501.015854999</v>
      </c>
      <c r="BA46" s="78">
        <f t="shared" si="48"/>
        <v>30104976.495717503</v>
      </c>
      <c r="BB46" s="78">
        <f t="shared" si="48"/>
        <v>30845658.039494999</v>
      </c>
      <c r="BC46" s="78">
        <f t="shared" si="48"/>
        <v>31315311.683922496</v>
      </c>
      <c r="BD46" s="78">
        <f t="shared" si="48"/>
        <v>31899676.438825</v>
      </c>
      <c r="BE46" s="78">
        <f t="shared" si="48"/>
        <v>32710969.437932499</v>
      </c>
      <c r="BF46" s="78">
        <f t="shared" si="48"/>
        <v>33275855.170675002</v>
      </c>
      <c r="BG46" s="78">
        <f t="shared" si="48"/>
        <v>34113594.961094998</v>
      </c>
      <c r="BH46" s="78">
        <f t="shared" si="48"/>
        <v>35673116.443087496</v>
      </c>
      <c r="BI46" s="78">
        <f t="shared" si="48"/>
        <v>37361869.653712496</v>
      </c>
      <c r="BJ46" s="78">
        <f t="shared" si="48"/>
        <v>39561314.837005004</v>
      </c>
      <c r="BK46" s="78">
        <f t="shared" si="48"/>
        <v>41599348.899777502</v>
      </c>
      <c r="BL46" s="78">
        <f t="shared" si="48"/>
        <v>43857219.329755001</v>
      </c>
      <c r="BM46" s="78">
        <f t="shared" si="48"/>
        <v>44850442.613502495</v>
      </c>
      <c r="BN46" s="78">
        <f t="shared" si="48"/>
        <v>46266418.595117502</v>
      </c>
      <c r="BO46" s="62"/>
      <c r="BP46" s="62"/>
      <c r="BQ46" s="62"/>
    </row>
    <row r="47" spans="1:69" x14ac:dyDescent="0.25">
      <c r="A47" s="56" t="s">
        <v>130</v>
      </c>
      <c r="B47" s="78">
        <f>Sheet8!K6-(24*365*Sheet8!$F$7*WWTP!B$41)</f>
        <v>2791.1515411400001</v>
      </c>
      <c r="C47" s="78">
        <f>Sheet8!L6-(24*365*Sheet8!$F$7*WWTP!C$41)</f>
        <v>-400.76438483999999</v>
      </c>
      <c r="D47" s="78">
        <f>Sheet8!M6-(24*365*Sheet8!$F$7*WWTP!D$41)</f>
        <v>-357.04450818000004</v>
      </c>
      <c r="E47" s="78">
        <f>Sheet8!N6-(24*365*Sheet8!$F$7*WWTP!E$41)</f>
        <v>-348.72342359999999</v>
      </c>
      <c r="F47" s="78">
        <f>Sheet8!O6-(24*365*Sheet8!$F$7*WWTP!F$41)</f>
        <v>-345.97325226000004</v>
      </c>
      <c r="G47" s="78">
        <f>Sheet8!P6-(24*365*Sheet8!$F$7*WWTP!G$41)</f>
        <v>-341.38408536000003</v>
      </c>
      <c r="H47" s="78">
        <f>Sheet8!Q6-(24*365*Sheet8!$F$7*WWTP!H$41)</f>
        <v>-355.1163840000001</v>
      </c>
      <c r="I47" s="78">
        <f>Sheet8!R6-(24*365*Sheet8!$F$7*WWTP!I$41)</f>
        <v>-362.73084755999997</v>
      </c>
      <c r="J47" s="78">
        <f>Sheet8!S6-(24*365*Sheet8!$F$7*WWTP!J$41)</f>
        <v>-366.89991989999993</v>
      </c>
      <c r="K47" s="78">
        <f>Sheet8!T6-(24*365*Sheet8!$F$7*WWTP!K$41)</f>
        <v>-365.31066756000001</v>
      </c>
      <c r="L47" s="78">
        <f>Sheet8!U6-(24*365*Sheet8!$F$7*WWTP!L$41)</f>
        <v>-365.11634885999996</v>
      </c>
      <c r="M47" s="78">
        <f>Sheet8!V6-(24*365*Sheet8!$F$7*WWTP!M$41)</f>
        <v>-368.9254947</v>
      </c>
      <c r="N47" s="78">
        <f>Sheet8!W6-(24*365*Sheet8!$F$7*WWTP!N$41)</f>
        <v>-371.96810111999997</v>
      </c>
      <c r="O47" s="78">
        <f>Sheet8!X6-(24*365*Sheet8!$F$7*WWTP!O$41)</f>
        <v>-375.60997475999994</v>
      </c>
      <c r="P47" s="78">
        <f>Sheet8!Y6-(24*365*Sheet8!$F$7*WWTP!P$41)</f>
        <v>-377.56672662</v>
      </c>
      <c r="Q47" s="78">
        <f>Sheet8!Z6-(24*365*Sheet8!$F$7*WWTP!Q$41)</f>
        <v>-378.22532970000003</v>
      </c>
      <c r="R47" s="78">
        <f>Sheet8!AA6-(24*365*Sheet8!$F$7*WWTP!R$41)</f>
        <v>-380.84850732000001</v>
      </c>
      <c r="S47" s="78">
        <f>Sheet8!AB6-(24*365*Sheet8!$F$7*WWTP!S$41)</f>
        <v>-383.35084949999992</v>
      </c>
      <c r="T47" s="78">
        <f>Sheet8!AC6-(24*365*Sheet8!$F$7*WWTP!T$41)</f>
        <v>-386.31889080000002</v>
      </c>
      <c r="U47" s="78">
        <f>Sheet8!AD6-(24*365*Sheet8!$F$7*WWTP!U$41)</f>
        <v>-390.39001320000006</v>
      </c>
      <c r="V47" s="78">
        <f>Sheet8!AE6-(24*365*Sheet8!$F$7*WWTP!V$41)</f>
        <v>-560.12327826000001</v>
      </c>
      <c r="W47" s="78">
        <f>Sheet8!AF6-(24*365*Sheet8!$F$7*WWTP!W$41)</f>
        <v>-564.11359403999995</v>
      </c>
      <c r="X47" s="78">
        <f>Sheet8!AG6-(24*365*Sheet8!$F$7*WWTP!X$41)</f>
        <v>-568.72805982</v>
      </c>
      <c r="Y47" s="78">
        <f>Sheet8!AH6-(24*365*Sheet8!$F$7*WWTP!Y$41)</f>
        <v>-573.70877682000003</v>
      </c>
      <c r="Z47" s="78">
        <f>Sheet8!AI6-(24*365*Sheet8!$F$7*WWTP!Z$41)</f>
        <v>-580.06553652000002</v>
      </c>
      <c r="AA47" s="78">
        <f>Sheet8!AJ6-(24*365*Sheet8!$F$7*WWTP!AA$41)</f>
        <v>-590.46762042</v>
      </c>
      <c r="AB47" s="78">
        <f>Sheet8!AK6-(24*365*Sheet8!$F$7*WWTP!AB$41)</f>
        <v>-603.78331974000002</v>
      </c>
      <c r="AC47" s="78">
        <f>Sheet8!AL6-(24*365*Sheet8!$F$7*WWTP!AC$41)</f>
        <v>-615.33542081999997</v>
      </c>
      <c r="AD47" s="78">
        <f>Sheet8!AM6-(24*365*Sheet8!$F$7*WWTP!AD$41)</f>
        <v>-626.59799952000003</v>
      </c>
      <c r="AE47" s="78">
        <f>Sheet8!AN6-(24*365*Sheet8!$F$7*WWTP!AE$41)</f>
        <v>-638.55754572000001</v>
      </c>
      <c r="AF47" s="78">
        <f>Sheet8!AO6-(24*365*Sheet8!$F$7*WWTP!AF$41)</f>
        <v>-645.82040477999999</v>
      </c>
      <c r="AG47" s="78"/>
      <c r="AH47" s="134">
        <f t="shared" si="49"/>
        <v>325126693.67754757</v>
      </c>
      <c r="AI47" s="135" t="s">
        <v>130</v>
      </c>
      <c r="AJ47" s="78">
        <f t="shared" si="50"/>
        <v>20743765.264364999</v>
      </c>
      <c r="AK47" s="78">
        <f t="shared" si="48"/>
        <v>18497955.449999999</v>
      </c>
      <c r="AL47" s="78">
        <f t="shared" si="48"/>
        <v>12169758.413279999</v>
      </c>
      <c r="AM47" s="78">
        <f t="shared" si="48"/>
        <v>15108995.2274625</v>
      </c>
      <c r="AN47" s="78">
        <f t="shared" si="48"/>
        <v>14510465.527740002</v>
      </c>
      <c r="AO47" s="78">
        <f t="shared" si="48"/>
        <v>14493106.2655275</v>
      </c>
      <c r="AP47" s="78">
        <f t="shared" si="48"/>
        <v>16572806.299042499</v>
      </c>
      <c r="AQ47" s="78">
        <f t="shared" si="48"/>
        <v>17183224.885710001</v>
      </c>
      <c r="AR47" s="78">
        <f t="shared" si="48"/>
        <v>18394738.71768</v>
      </c>
      <c r="AS47" s="78">
        <f t="shared" si="48"/>
        <v>18807252.419669997</v>
      </c>
      <c r="AT47" s="78">
        <f t="shared" si="48"/>
        <v>19213110.575880002</v>
      </c>
      <c r="AU47" s="78">
        <f t="shared" si="48"/>
        <v>19790539.592752501</v>
      </c>
      <c r="AV47" s="78">
        <f t="shared" si="48"/>
        <v>20806351.562879998</v>
      </c>
      <c r="AW47" s="78">
        <f t="shared" si="48"/>
        <v>21724249.857764997</v>
      </c>
      <c r="AX47" s="78">
        <f t="shared" si="48"/>
        <v>22248652.951590002</v>
      </c>
      <c r="AY47" s="78">
        <f t="shared" si="48"/>
        <v>22637189.027407501</v>
      </c>
      <c r="AZ47" s="78">
        <f t="shared" si="48"/>
        <v>23332233.436395001</v>
      </c>
      <c r="BA47" s="78">
        <f t="shared" si="48"/>
        <v>23675491.350907501</v>
      </c>
      <c r="BB47" s="78">
        <f t="shared" si="48"/>
        <v>24257986.390755001</v>
      </c>
      <c r="BC47" s="78">
        <f t="shared" si="48"/>
        <v>24627336.6474525</v>
      </c>
      <c r="BD47" s="78">
        <f t="shared" si="48"/>
        <v>25086899.294925001</v>
      </c>
      <c r="BE47" s="78">
        <f t="shared" si="48"/>
        <v>25724925.382942498</v>
      </c>
      <c r="BF47" s="78">
        <f t="shared" si="48"/>
        <v>26169169.120575</v>
      </c>
      <c r="BG47" s="78">
        <f t="shared" si="48"/>
        <v>26827993.789154999</v>
      </c>
      <c r="BH47" s="78">
        <f t="shared" si="48"/>
        <v>28054450.065037496</v>
      </c>
      <c r="BI47" s="78">
        <f t="shared" si="48"/>
        <v>29382538.1981625</v>
      </c>
      <c r="BJ47" s="78">
        <f t="shared" si="48"/>
        <v>31112250.407745</v>
      </c>
      <c r="BK47" s="78">
        <f t="shared" si="48"/>
        <v>32715023.883847501</v>
      </c>
      <c r="BL47" s="78">
        <f t="shared" si="48"/>
        <v>34490683.527494997</v>
      </c>
      <c r="BM47" s="78">
        <f t="shared" si="48"/>
        <v>35271785.258872502</v>
      </c>
      <c r="BN47" s="78">
        <f t="shared" si="48"/>
        <v>36385352.881507501</v>
      </c>
      <c r="BO47" s="62"/>
      <c r="BP47" s="62"/>
      <c r="BQ47" s="62"/>
    </row>
    <row r="48" spans="1:69" x14ac:dyDescent="0.25">
      <c r="A48" s="56" t="s">
        <v>129</v>
      </c>
      <c r="B48" s="78">
        <f>Sheet8!K4-(24*365*Sheet8!$F$7*WWTP!B$41)</f>
        <v>3232.7615411400002</v>
      </c>
      <c r="C48" s="78">
        <f>Sheet8!L4-(24*365*Sheet8!$F$7*WWTP!C$41)</f>
        <v>-359.15438483999998</v>
      </c>
      <c r="D48" s="78">
        <f>Sheet8!M4-(24*365*Sheet8!$F$7*WWTP!D$41)</f>
        <v>-315.43450818000002</v>
      </c>
      <c r="E48" s="78">
        <f>Sheet8!N4-(24*365*Sheet8!$F$7*WWTP!E$41)</f>
        <v>-307.11342359999998</v>
      </c>
      <c r="F48" s="78">
        <f>Sheet8!O4-(24*365*Sheet8!$F$7*WWTP!F$41)</f>
        <v>-304.36325226000002</v>
      </c>
      <c r="G48" s="78">
        <f>Sheet8!P4-(24*365*Sheet8!$F$7*WWTP!G$41)</f>
        <v>-299.77408536000002</v>
      </c>
      <c r="H48" s="78">
        <f>Sheet8!Q4-(24*365*Sheet8!$F$7*WWTP!H$41)</f>
        <v>-313.50638400000008</v>
      </c>
      <c r="I48" s="78">
        <f>Sheet8!R4-(24*365*Sheet8!$F$7*WWTP!I$41)</f>
        <v>-321.12084755999996</v>
      </c>
      <c r="J48" s="78">
        <f>Sheet8!S4-(24*365*Sheet8!$F$7*WWTP!J$41)</f>
        <v>-325.28991989999992</v>
      </c>
      <c r="K48" s="78">
        <f>Sheet8!T4-(24*365*Sheet8!$F$7*WWTP!K$41)</f>
        <v>-323.70066756</v>
      </c>
      <c r="L48" s="78">
        <f>Sheet8!U4-(24*365*Sheet8!$F$7*WWTP!L$41)</f>
        <v>-323.50634885999995</v>
      </c>
      <c r="M48" s="78">
        <f>Sheet8!V4-(24*365*Sheet8!$F$7*WWTP!M$41)</f>
        <v>-327.31549469999999</v>
      </c>
      <c r="N48" s="78">
        <f>Sheet8!W4-(24*365*Sheet8!$F$7*WWTP!N$41)</f>
        <v>-330.35810111999996</v>
      </c>
      <c r="O48" s="78">
        <f>Sheet8!X4-(24*365*Sheet8!$F$7*WWTP!O$41)</f>
        <v>-333.99997475999993</v>
      </c>
      <c r="P48" s="78">
        <f>Sheet8!Y4-(24*365*Sheet8!$F$7*WWTP!P$41)</f>
        <v>-335.95672661999998</v>
      </c>
      <c r="Q48" s="78">
        <f>Sheet8!Z4-(24*365*Sheet8!$F$7*WWTP!Q$41)</f>
        <v>-336.61532970000002</v>
      </c>
      <c r="R48" s="78">
        <f>Sheet8!AA4-(24*365*Sheet8!$F$7*WWTP!R$41)</f>
        <v>-339.23850732</v>
      </c>
      <c r="S48" s="78">
        <f>Sheet8!AB4-(24*365*Sheet8!$F$7*WWTP!S$41)</f>
        <v>-341.74084949999991</v>
      </c>
      <c r="T48" s="78">
        <f>Sheet8!AC4-(24*365*Sheet8!$F$7*WWTP!T$41)</f>
        <v>-344.70889080000001</v>
      </c>
      <c r="U48" s="78">
        <f>Sheet8!AD4-(24*365*Sheet8!$F$7*WWTP!U$41)</f>
        <v>-348.78001320000004</v>
      </c>
      <c r="V48" s="78">
        <f>Sheet8!AE4-(24*365*Sheet8!$F$7*WWTP!V$41)</f>
        <v>-560.12327826000001</v>
      </c>
      <c r="W48" s="78">
        <f>Sheet8!AF4-(24*365*Sheet8!$F$7*WWTP!W$41)</f>
        <v>-564.11359403999995</v>
      </c>
      <c r="X48" s="78">
        <f>Sheet8!AG4-(24*365*Sheet8!$F$7*WWTP!X$41)</f>
        <v>-568.72805982</v>
      </c>
      <c r="Y48" s="78">
        <f>Sheet8!AH4-(24*365*Sheet8!$F$7*WWTP!Y$41)</f>
        <v>-573.70877682000003</v>
      </c>
      <c r="Z48" s="78">
        <f>Sheet8!AI4-(24*365*Sheet8!$F$7*WWTP!Z$41)</f>
        <v>-580.06553652000002</v>
      </c>
      <c r="AA48" s="78">
        <f>Sheet8!AJ4-(24*365*Sheet8!$F$7*WWTP!AA$41)</f>
        <v>-590.46762042</v>
      </c>
      <c r="AB48" s="78">
        <f>Sheet8!AK4-(24*365*Sheet8!$F$7*WWTP!AB$41)</f>
        <v>-603.78331974000002</v>
      </c>
      <c r="AC48" s="78">
        <f>Sheet8!AL4-(24*365*Sheet8!$F$7*WWTP!AC$41)</f>
        <v>-615.33542081999997</v>
      </c>
      <c r="AD48" s="78">
        <f>Sheet8!AM4-(24*365*Sheet8!$F$7*WWTP!AD$41)</f>
        <v>-626.59799952000003</v>
      </c>
      <c r="AE48" s="78">
        <f>Sheet8!AN4-(24*365*Sheet8!$F$7*WWTP!AE$41)</f>
        <v>-638.55754572000001</v>
      </c>
      <c r="AF48" s="78">
        <f>Sheet8!AO4-(24*365*Sheet8!$F$7*WWTP!AF$41)</f>
        <v>-645.82040477999999</v>
      </c>
      <c r="AG48" s="78"/>
      <c r="AH48" s="134">
        <f t="shared" si="49"/>
        <v>270523997.29168069</v>
      </c>
      <c r="AI48" s="135" t="s">
        <v>129</v>
      </c>
      <c r="AJ48" s="78">
        <f t="shared" si="50"/>
        <v>17259998.66305</v>
      </c>
      <c r="AK48" s="78">
        <f t="shared" si="48"/>
        <v>15391356.5</v>
      </c>
      <c r="AL48" s="78">
        <f t="shared" si="48"/>
        <v>10125934.7696</v>
      </c>
      <c r="AM48" s="78">
        <f t="shared" si="48"/>
        <v>12571547.841125</v>
      </c>
      <c r="AN48" s="78">
        <f t="shared" si="48"/>
        <v>12073536.911800001</v>
      </c>
      <c r="AO48" s="78">
        <f t="shared" si="48"/>
        <v>12059093.013175</v>
      </c>
      <c r="AP48" s="78">
        <f t="shared" si="48"/>
        <v>13789522.341724999</v>
      </c>
      <c r="AQ48" s="78">
        <f t="shared" si="48"/>
        <v>14297425.504699999</v>
      </c>
      <c r="AR48" s="78">
        <f t="shared" si="48"/>
        <v>15305474.2776</v>
      </c>
      <c r="AS48" s="78">
        <f t="shared" si="48"/>
        <v>15648709.261899998</v>
      </c>
      <c r="AT48" s="78">
        <f t="shared" si="48"/>
        <v>15986406.4516</v>
      </c>
      <c r="AU48" s="78">
        <f t="shared" si="48"/>
        <v>16466860.406425001</v>
      </c>
      <c r="AV48" s="78">
        <f t="shared" si="48"/>
        <v>17312074.0416</v>
      </c>
      <c r="AW48" s="78">
        <f t="shared" si="48"/>
        <v>18075817.901049998</v>
      </c>
      <c r="AX48" s="78">
        <f t="shared" si="48"/>
        <v>18512151.256300002</v>
      </c>
      <c r="AY48" s="78">
        <f t="shared" si="48"/>
        <v>18835435.484775003</v>
      </c>
      <c r="AZ48" s="78">
        <f t="shared" si="48"/>
        <v>19413752.170150001</v>
      </c>
      <c r="BA48" s="78">
        <f t="shared" si="48"/>
        <v>19699362.379775003</v>
      </c>
      <c r="BB48" s="78">
        <f t="shared" si="48"/>
        <v>20184031.555350002</v>
      </c>
      <c r="BC48" s="78">
        <f t="shared" si="48"/>
        <v>20491352.085424997</v>
      </c>
      <c r="BD48" s="78">
        <f t="shared" si="48"/>
        <v>20873734.482249998</v>
      </c>
      <c r="BE48" s="78">
        <f t="shared" si="48"/>
        <v>21404608.664724998</v>
      </c>
      <c r="BF48" s="78">
        <f t="shared" si="48"/>
        <v>21774244.85275</v>
      </c>
      <c r="BG48" s="78">
        <f t="shared" si="48"/>
        <v>22322424.643349998</v>
      </c>
      <c r="BH48" s="78">
        <f t="shared" si="48"/>
        <v>23342906.383874997</v>
      </c>
      <c r="BI48" s="78">
        <f t="shared" si="48"/>
        <v>24447951.640124999</v>
      </c>
      <c r="BJ48" s="78">
        <f t="shared" si="48"/>
        <v>25887171.089650001</v>
      </c>
      <c r="BK48" s="78">
        <f t="shared" si="48"/>
        <v>27220770.255575001</v>
      </c>
      <c r="BL48" s="78">
        <f t="shared" si="48"/>
        <v>28698220.597149998</v>
      </c>
      <c r="BM48" s="78">
        <f t="shared" si="48"/>
        <v>29348141.894825</v>
      </c>
      <c r="BN48" s="78">
        <f t="shared" si="48"/>
        <v>30274693.821775001</v>
      </c>
      <c r="BO48" s="62"/>
      <c r="BP48" s="62"/>
      <c r="BQ48" s="62"/>
    </row>
    <row r="49" spans="1:69" x14ac:dyDescent="0.25">
      <c r="A49" s="56" t="s">
        <v>128</v>
      </c>
      <c r="B49" s="78">
        <f>Sheet8!K3-(24*365*Sheet8!$F$7*WWTP!B$41)</f>
        <v>3632.7615411400002</v>
      </c>
      <c r="C49" s="78">
        <f>Sheet8!L3-(24*365*Sheet8!$F$7*WWTP!C$41)</f>
        <v>-359.15438483999998</v>
      </c>
      <c r="D49" s="78">
        <f>Sheet8!M3-(24*365*Sheet8!$F$7*WWTP!D$41)</f>
        <v>-315.43450818000002</v>
      </c>
      <c r="E49" s="78">
        <f>Sheet8!N3-(24*365*Sheet8!$F$7*WWTP!E$41)</f>
        <v>-307.11342359999998</v>
      </c>
      <c r="F49" s="78">
        <f>Sheet8!O3-(24*365*Sheet8!$F$7*WWTP!F$41)</f>
        <v>-304.36325226000002</v>
      </c>
      <c r="G49" s="78">
        <f>Sheet8!P3-(24*365*Sheet8!$F$7*WWTP!G$41)</f>
        <v>-299.77408536000002</v>
      </c>
      <c r="H49" s="78">
        <f>Sheet8!Q3-(24*365*Sheet8!$F$7*WWTP!H$41)</f>
        <v>-313.50638400000008</v>
      </c>
      <c r="I49" s="78">
        <f>Sheet8!R3-(24*365*Sheet8!$F$7*WWTP!I$41)</f>
        <v>-321.12084755999996</v>
      </c>
      <c r="J49" s="78">
        <f>Sheet8!S3-(24*365*Sheet8!$F$7*WWTP!J$41)</f>
        <v>-325.28991989999992</v>
      </c>
      <c r="K49" s="78">
        <f>Sheet8!T3-(24*365*Sheet8!$F$7*WWTP!K$41)</f>
        <v>-323.70066756</v>
      </c>
      <c r="L49" s="78">
        <f>Sheet8!U3-(24*365*Sheet8!$F$7*WWTP!L$41)</f>
        <v>-323.50634885999995</v>
      </c>
      <c r="M49" s="78">
        <f>Sheet8!V3-(24*365*Sheet8!$F$7*WWTP!M$41)</f>
        <v>-327.31549469999999</v>
      </c>
      <c r="N49" s="78">
        <f>Sheet8!W3-(24*365*Sheet8!$F$7*WWTP!N$41)</f>
        <v>-330.35810111999996</v>
      </c>
      <c r="O49" s="78">
        <f>Sheet8!X3-(24*365*Sheet8!$F$7*WWTP!O$41)</f>
        <v>-333.99997475999993</v>
      </c>
      <c r="P49" s="78">
        <f>Sheet8!Y3-(24*365*Sheet8!$F$7*WWTP!P$41)</f>
        <v>-335.95672661999998</v>
      </c>
      <c r="Q49" s="78">
        <f>Sheet8!Z3-(24*365*Sheet8!$F$7*WWTP!Q$41)</f>
        <v>-336.61532970000002</v>
      </c>
      <c r="R49" s="78">
        <f>Sheet8!AA3-(24*365*Sheet8!$F$7*WWTP!R$41)</f>
        <v>-339.23850732</v>
      </c>
      <c r="S49" s="78">
        <f>Sheet8!AB3-(24*365*Sheet8!$F$7*WWTP!S$41)</f>
        <v>-341.74084949999991</v>
      </c>
      <c r="T49" s="78">
        <f>Sheet8!AC3-(24*365*Sheet8!$F$7*WWTP!T$41)</f>
        <v>-344.70889080000001</v>
      </c>
      <c r="U49" s="78">
        <f>Sheet8!AD3-(24*365*Sheet8!$F$7*WWTP!U$41)</f>
        <v>-348.78001320000004</v>
      </c>
      <c r="V49" s="78">
        <f>Sheet8!AE3-(24*365*Sheet8!$F$7*WWTP!V$41)</f>
        <v>-560.12327826000001</v>
      </c>
      <c r="W49" s="78">
        <f>Sheet8!AF3-(24*365*Sheet8!$F$7*WWTP!W$41)</f>
        <v>-564.11359403999995</v>
      </c>
      <c r="X49" s="78">
        <f>Sheet8!AG3-(24*365*Sheet8!$F$7*WWTP!X$41)</f>
        <v>-568.72805982</v>
      </c>
      <c r="Y49" s="78">
        <f>Sheet8!AH3-(24*365*Sheet8!$F$7*WWTP!Y$41)</f>
        <v>-573.70877682000003</v>
      </c>
      <c r="Z49" s="78">
        <f>Sheet8!AI3-(24*365*Sheet8!$F$7*WWTP!Z$41)</f>
        <v>-580.06553652000002</v>
      </c>
      <c r="AA49" s="78">
        <f>Sheet8!AJ3-(24*365*Sheet8!$F$7*WWTP!AA$41)</f>
        <v>-590.46762042</v>
      </c>
      <c r="AB49" s="78">
        <f>Sheet8!AK3-(24*365*Sheet8!$F$7*WWTP!AB$41)</f>
        <v>-603.78331974000002</v>
      </c>
      <c r="AC49" s="78">
        <f>Sheet8!AL3-(24*365*Sheet8!$F$7*WWTP!AC$41)</f>
        <v>-615.33542081999997</v>
      </c>
      <c r="AD49" s="78">
        <f>Sheet8!AM3-(24*365*Sheet8!$F$7*WWTP!AD$41)</f>
        <v>-626.59799952000003</v>
      </c>
      <c r="AE49" s="78">
        <f>Sheet8!AN3-(24*365*Sheet8!$F$7*WWTP!AE$41)</f>
        <v>-638.55754572000001</v>
      </c>
      <c r="AF49" s="78">
        <f>Sheet8!AO3-(24*365*Sheet8!$F$7*WWTP!AF$41)</f>
        <v>-645.82040477999999</v>
      </c>
      <c r="AG49" s="78"/>
      <c r="AH49" s="134">
        <f t="shared" si="49"/>
        <v>345540467.70630628</v>
      </c>
      <c r="AI49" s="135" t="s">
        <v>128</v>
      </c>
      <c r="AJ49" s="78">
        <f t="shared" si="50"/>
        <v>22046206.881269999</v>
      </c>
      <c r="AK49" s="78">
        <f t="shared" si="48"/>
        <v>19659389.100000001</v>
      </c>
      <c r="AL49" s="78">
        <f t="shared" si="48"/>
        <v>12933862.69344</v>
      </c>
      <c r="AM49" s="78">
        <f t="shared" si="48"/>
        <v>16057645.770074999</v>
      </c>
      <c r="AN49" s="78">
        <f t="shared" si="48"/>
        <v>15421536.104520001</v>
      </c>
      <c r="AO49" s="78">
        <f t="shared" si="48"/>
        <v>15403086.903944999</v>
      </c>
      <c r="AP49" s="78">
        <f t="shared" si="48"/>
        <v>17613365.346914999</v>
      </c>
      <c r="AQ49" s="78">
        <f t="shared" si="48"/>
        <v>18262110.368579999</v>
      </c>
      <c r="AR49" s="78">
        <f t="shared" si="48"/>
        <v>19549691.684640002</v>
      </c>
      <c r="AS49" s="78">
        <f t="shared" si="48"/>
        <v>19988105.940659996</v>
      </c>
      <c r="AT49" s="78">
        <f t="shared" si="48"/>
        <v>20419446.768240001</v>
      </c>
      <c r="AU49" s="78">
        <f t="shared" si="48"/>
        <v>21033130.899495002</v>
      </c>
      <c r="AV49" s="78">
        <f t="shared" si="48"/>
        <v>22112722.794239998</v>
      </c>
      <c r="AW49" s="78">
        <f t="shared" si="48"/>
        <v>23088253.294469997</v>
      </c>
      <c r="AX49" s="78">
        <f t="shared" si="48"/>
        <v>23645582.156820003</v>
      </c>
      <c r="AY49" s="78">
        <f t="shared" si="48"/>
        <v>24058513.300185002</v>
      </c>
      <c r="AZ49" s="78">
        <f t="shared" si="48"/>
        <v>24797197.557210002</v>
      </c>
      <c r="BA49" s="78">
        <f t="shared" si="48"/>
        <v>25162007.653185003</v>
      </c>
      <c r="BB49" s="78">
        <f t="shared" si="48"/>
        <v>25781075.888489999</v>
      </c>
      <c r="BC49" s="78">
        <f t="shared" si="48"/>
        <v>26173616.590094998</v>
      </c>
      <c r="BD49" s="78">
        <f t="shared" si="48"/>
        <v>26662033.860149998</v>
      </c>
      <c r="BE49" s="78">
        <f t="shared" si="48"/>
        <v>27340119.779114999</v>
      </c>
      <c r="BF49" s="78">
        <f t="shared" si="48"/>
        <v>27812256.308850002</v>
      </c>
      <c r="BG49" s="78">
        <f t="shared" si="48"/>
        <v>28512446.691689998</v>
      </c>
      <c r="BH49" s="78">
        <f t="shared" si="48"/>
        <v>29815908.644924998</v>
      </c>
      <c r="BI49" s="78">
        <f t="shared" si="48"/>
        <v>31227383.628674999</v>
      </c>
      <c r="BJ49" s="78">
        <f t="shared" si="48"/>
        <v>33065699.514510002</v>
      </c>
      <c r="BK49" s="78">
        <f t="shared" si="48"/>
        <v>34769106.547305003</v>
      </c>
      <c r="BL49" s="78">
        <f t="shared" si="48"/>
        <v>36656254.775009997</v>
      </c>
      <c r="BM49" s="78">
        <f t="shared" si="48"/>
        <v>37486399.647254996</v>
      </c>
      <c r="BN49" s="78">
        <f t="shared" si="48"/>
        <v>38669884.991985001</v>
      </c>
      <c r="BO49" s="62"/>
      <c r="BP49" s="62"/>
      <c r="BQ49" s="62"/>
    </row>
    <row r="50" spans="1:69" x14ac:dyDescent="0.2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136"/>
      <c r="AF50" s="136"/>
      <c r="AG50" s="62"/>
      <c r="AH50" s="134"/>
      <c r="AI50" s="54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</row>
    <row r="51" spans="1:69" s="20" customFormat="1" x14ac:dyDescent="0.25">
      <c r="A51" s="52" t="s">
        <v>216</v>
      </c>
      <c r="B51" s="128">
        <v>6.9128629999999996E-2</v>
      </c>
      <c r="C51" s="128">
        <v>6.8157110000000007E-2</v>
      </c>
      <c r="D51" s="128">
        <v>6.2663040000000003E-2</v>
      </c>
      <c r="E51" s="128">
        <v>6.1362610000000005E-2</v>
      </c>
      <c r="F51" s="128">
        <v>6.0491650000000001E-2</v>
      </c>
      <c r="G51" s="128">
        <v>5.9112560000000001E-2</v>
      </c>
      <c r="H51" s="128">
        <v>6.0286319999999997E-2</v>
      </c>
      <c r="I51" s="128">
        <v>6.0482220000000003E-2</v>
      </c>
      <c r="J51" s="128">
        <v>6.0104199999999997E-2</v>
      </c>
      <c r="K51" s="128">
        <v>5.9515200000000004E-2</v>
      </c>
      <c r="L51" s="128">
        <v>5.9902829999999997E-2</v>
      </c>
      <c r="M51" s="128">
        <v>6.0662640000000004E-2</v>
      </c>
      <c r="N51" s="128">
        <v>5.9971550000000005E-2</v>
      </c>
      <c r="O51" s="128">
        <v>5.928104E-2</v>
      </c>
      <c r="P51" s="128">
        <v>5.9268390000000004E-2</v>
      </c>
      <c r="Q51" s="128">
        <v>5.9346430000000006E-2</v>
      </c>
      <c r="R51" s="128">
        <v>5.9319480000000001E-2</v>
      </c>
      <c r="S51" s="128">
        <v>5.9392569999999999E-2</v>
      </c>
      <c r="T51" s="128">
        <v>5.9436799999999998E-2</v>
      </c>
      <c r="U51" s="128">
        <v>5.9455020000000004E-2</v>
      </c>
      <c r="V51" s="128">
        <v>5.9585809999999996E-2</v>
      </c>
      <c r="W51" s="128">
        <v>5.9950450000000002E-2</v>
      </c>
      <c r="X51" s="128">
        <v>6.0268889999999999E-2</v>
      </c>
      <c r="Y51" s="128">
        <v>6.0599879999999995E-2</v>
      </c>
      <c r="Z51" s="128">
        <v>6.1039079999999996E-2</v>
      </c>
      <c r="AA51" s="128">
        <v>6.1620189999999998E-2</v>
      </c>
      <c r="AB51" s="128">
        <v>6.2188390000000003E-2</v>
      </c>
      <c r="AC51" s="128">
        <v>6.271997E-2</v>
      </c>
      <c r="AD51" s="128">
        <v>6.3351660000000004E-2</v>
      </c>
      <c r="AE51" s="130">
        <v>6.4013350000000011E-2</v>
      </c>
      <c r="AF51" s="130">
        <v>6.4361779999999993E-2</v>
      </c>
      <c r="AG51" s="128"/>
      <c r="AH51" s="134"/>
      <c r="AI51" s="137" t="str">
        <f>D94</f>
        <v>Spot Price (high resource)</v>
      </c>
      <c r="AJ51" s="133">
        <v>4.4632059999999996</v>
      </c>
      <c r="AK51" s="133">
        <v>3.98</v>
      </c>
      <c r="AL51" s="133">
        <v>2.4108610000000001</v>
      </c>
      <c r="AM51" s="133">
        <v>2.9861770000000001</v>
      </c>
      <c r="AN51" s="133">
        <v>2.5096099999999999</v>
      </c>
      <c r="AO51" s="133">
        <v>2.3668550000000002</v>
      </c>
      <c r="AP51" s="133">
        <v>2.6330019999999998</v>
      </c>
      <c r="AQ51" s="133">
        <v>2.601674</v>
      </c>
      <c r="AR51" s="133">
        <v>2.6766559999999999</v>
      </c>
      <c r="AS51" s="133">
        <v>2.6902879999999998</v>
      </c>
      <c r="AT51" s="133">
        <v>2.722289</v>
      </c>
      <c r="AU51" s="133">
        <v>2.767833</v>
      </c>
      <c r="AV51" s="133">
        <v>2.8020350000000001</v>
      </c>
      <c r="AW51" s="133">
        <v>2.8784719999999999</v>
      </c>
      <c r="AX51" s="133">
        <v>2.9324150000000002</v>
      </c>
      <c r="AY51" s="133">
        <v>3.0050110000000001</v>
      </c>
      <c r="AZ51" s="133">
        <v>3.0097399999999999</v>
      </c>
      <c r="BA51" s="133">
        <v>3.0491190000000001</v>
      </c>
      <c r="BB51" s="133">
        <v>3.0894699999999999</v>
      </c>
      <c r="BC51" s="133">
        <v>3.1227610000000001</v>
      </c>
      <c r="BD51" s="133">
        <v>3.2564329999999999</v>
      </c>
      <c r="BE51" s="133">
        <v>3.3714849999999998</v>
      </c>
      <c r="BF51" s="133">
        <v>3.4508179999999999</v>
      </c>
      <c r="BG51" s="133">
        <v>3.5152749999999999</v>
      </c>
      <c r="BH51" s="133">
        <v>3.6199110000000001</v>
      </c>
      <c r="BI51" s="133">
        <v>3.7671079999999999</v>
      </c>
      <c r="BJ51" s="133">
        <v>3.8972250000000002</v>
      </c>
      <c r="BK51" s="133">
        <v>4.0284659999999999</v>
      </c>
      <c r="BL51" s="133">
        <v>4.1482320000000001</v>
      </c>
      <c r="BM51" s="133">
        <v>4.245635</v>
      </c>
      <c r="BN51" s="133">
        <v>4.3224289999999996</v>
      </c>
      <c r="BO51" s="52"/>
      <c r="BP51" s="52"/>
      <c r="BQ51" s="52"/>
    </row>
    <row r="52" spans="1:69" x14ac:dyDescent="0.25">
      <c r="A52" s="56" t="s">
        <v>131</v>
      </c>
      <c r="B52" s="78">
        <f>Sheet8!K8-(24*365*Sheet8!$F$8*WWTP!B$51)</f>
        <v>1609.5621371760003</v>
      </c>
      <c r="C52" s="78">
        <f>Sheet8!L8-(24*365*Sheet8!$F$8*WWTP!C$51)</f>
        <v>-482.09755792800001</v>
      </c>
      <c r="D52" s="78">
        <f>Sheet8!M8-(24*365*Sheet8!$F$8*WWTP!D$51)</f>
        <v>-434.932065792</v>
      </c>
      <c r="E52" s="78">
        <f>Sheet8!N8-(24*365*Sheet8!$F$8*WWTP!E$51)</f>
        <v>-423.76813432799997</v>
      </c>
      <c r="F52" s="78">
        <f>Sheet8!O8-(24*365*Sheet8!$F$8*WWTP!F$51)</f>
        <v>-416.29111691999992</v>
      </c>
      <c r="G52" s="78">
        <f>Sheet8!P8-(24*365*Sheet8!$F$8*WWTP!G$51)</f>
        <v>-404.45190508799993</v>
      </c>
      <c r="H52" s="78">
        <f>Sheet8!Q8-(24*365*Sheet8!$F$8*WWTP!H$51)</f>
        <v>-414.52839993599991</v>
      </c>
      <c r="I52" s="78">
        <f>Sheet8!R8-(24*365*Sheet8!$F$8*WWTP!I$51)</f>
        <v>-416.21016225599999</v>
      </c>
      <c r="J52" s="78">
        <f>Sheet8!S8-(24*365*Sheet8!$F$8*WWTP!J$51)</f>
        <v>-412.96493615999987</v>
      </c>
      <c r="K52" s="78">
        <f>Sheet8!T8-(24*365*Sheet8!$F$8*WWTP!K$51)</f>
        <v>-407.90848896</v>
      </c>
      <c r="L52" s="78">
        <f>Sheet8!U8-(24*365*Sheet8!$F$8*WWTP!L$51)</f>
        <v>-411.23621498399996</v>
      </c>
      <c r="M52" s="78">
        <f>Sheet8!V8-(24*365*Sheet8!$F$8*WWTP!M$51)</f>
        <v>-417.75903187199992</v>
      </c>
      <c r="N52" s="78">
        <f>Sheet8!W8-(24*365*Sheet8!$F$8*WWTP!N$51)</f>
        <v>-411.82616243999996</v>
      </c>
      <c r="O52" s="78">
        <f>Sheet8!X8-(24*365*Sheet8!$F$8*WWTP!O$51)</f>
        <v>-405.89827219199992</v>
      </c>
      <c r="P52" s="78">
        <f>Sheet8!Y8-(24*365*Sheet8!$F$8*WWTP!P$51)</f>
        <v>-405.789674472</v>
      </c>
      <c r="Q52" s="78">
        <f>Sheet8!Z8-(24*365*Sheet8!$F$8*WWTP!Q$51)</f>
        <v>-406.45963226399999</v>
      </c>
      <c r="R52" s="78">
        <f>Sheet8!AA8-(24*365*Sheet8!$F$8*WWTP!R$51)</f>
        <v>-406.22827190399994</v>
      </c>
      <c r="S52" s="78">
        <f>Sheet8!AB8-(24*365*Sheet8!$F$8*WWTP!S$51)</f>
        <v>-406.85573493599992</v>
      </c>
      <c r="T52" s="78">
        <f>Sheet8!AC8-(24*365*Sheet8!$F$8*WWTP!T$51)</f>
        <v>-407.23544063999992</v>
      </c>
      <c r="U52" s="78">
        <f>Sheet8!AD8-(24*365*Sheet8!$F$8*WWTP!U$51)</f>
        <v>-407.39185569599999</v>
      </c>
      <c r="V52" s="78">
        <f>Sheet8!AE8-(24*365*Sheet8!$F$8*WWTP!V$51)</f>
        <v>-511.53226168799995</v>
      </c>
      <c r="W52" s="78">
        <f>Sheet8!AF8-(24*365*Sheet8!$F$8*WWTP!W$51)</f>
        <v>-514.66262315999995</v>
      </c>
      <c r="X52" s="78">
        <f>Sheet8!AG8-(24*365*Sheet8!$F$8*WWTP!X$51)</f>
        <v>-517.39636687199993</v>
      </c>
      <c r="Y52" s="78">
        <f>Sheet8!AH8-(24*365*Sheet8!$F$8*WWTP!Y$51)</f>
        <v>-520.23784982399991</v>
      </c>
      <c r="Z52" s="78">
        <f>Sheet8!AI8-(24*365*Sheet8!$F$8*WWTP!Z$51)</f>
        <v>-524.00829398399992</v>
      </c>
      <c r="AA52" s="78">
        <f>Sheet8!AJ8-(24*365*Sheet8!$F$8*WWTP!AA$51)</f>
        <v>-528.99700711199989</v>
      </c>
      <c r="AB52" s="78">
        <f>Sheet8!AK8-(24*365*Sheet8!$F$8*WWTP!AB$51)</f>
        <v>-533.87489047199995</v>
      </c>
      <c r="AC52" s="78">
        <f>Sheet8!AL8-(24*365*Sheet8!$F$8*WWTP!AC$51)</f>
        <v>-538.43839845599996</v>
      </c>
      <c r="AD52" s="78">
        <f>Sheet8!AM8-(24*365*Sheet8!$F$8*WWTP!AD$51)</f>
        <v>-543.86133076800002</v>
      </c>
      <c r="AE52" s="138">
        <f>Sheet8!AN8-(24*365*Sheet8!$F$8*WWTP!AE$51)</f>
        <v>-549.54180708000001</v>
      </c>
      <c r="AF52" s="138">
        <f>Sheet8!AO8-(24*365*Sheet8!$F$8*WWTP!AF$51)</f>
        <v>-552.5330089439999</v>
      </c>
      <c r="AG52" s="78"/>
      <c r="AH52" s="134">
        <f t="shared" si="49"/>
        <v>347482124.41182178</v>
      </c>
      <c r="AI52" s="135" t="s">
        <v>131</v>
      </c>
      <c r="AJ52" s="78">
        <f>AJ$51*B72</f>
        <v>31872758.267349996</v>
      </c>
      <c r="AK52" s="78">
        <f t="shared" ref="AK52:BN59" si="51">AK$51*C72</f>
        <v>28422075.5</v>
      </c>
      <c r="AL52" s="78">
        <f t="shared" si="51"/>
        <v>17216500.844725002</v>
      </c>
      <c r="AM52" s="78">
        <f t="shared" si="51"/>
        <v>21324961.846825</v>
      </c>
      <c r="AN52" s="78">
        <f t="shared" si="51"/>
        <v>17921689.672249999</v>
      </c>
      <c r="AO52" s="78">
        <f t="shared" si="51"/>
        <v>16902244.097375002</v>
      </c>
      <c r="AP52" s="78">
        <f t="shared" si="51"/>
        <v>18802859.707449999</v>
      </c>
      <c r="AQ52" s="78">
        <f t="shared" si="51"/>
        <v>18579139.41065</v>
      </c>
      <c r="AR52" s="78">
        <f t="shared" si="51"/>
        <v>19114602.7436</v>
      </c>
      <c r="AS52" s="78">
        <f t="shared" si="51"/>
        <v>19211951.922799997</v>
      </c>
      <c r="AT52" s="78">
        <f t="shared" si="51"/>
        <v>19440478.264024999</v>
      </c>
      <c r="AU52" s="78">
        <f t="shared" si="51"/>
        <v>19765718.215425</v>
      </c>
      <c r="AV52" s="78">
        <f t="shared" si="51"/>
        <v>20009962.392875001</v>
      </c>
      <c r="AW52" s="78">
        <f t="shared" si="51"/>
        <v>20555816.2082</v>
      </c>
      <c r="AX52" s="78">
        <f t="shared" si="51"/>
        <v>20941035.308375001</v>
      </c>
      <c r="AY52" s="78">
        <f t="shared" si="51"/>
        <v>21459459.678475</v>
      </c>
      <c r="AZ52" s="78">
        <f t="shared" si="51"/>
        <v>21493230.531500001</v>
      </c>
      <c r="BA52" s="78">
        <f t="shared" si="51"/>
        <v>21774444.830775</v>
      </c>
      <c r="BB52" s="78">
        <f t="shared" si="51"/>
        <v>22062600.40075</v>
      </c>
      <c r="BC52" s="78">
        <f t="shared" si="51"/>
        <v>22300338.922225002</v>
      </c>
      <c r="BD52" s="78">
        <f t="shared" si="51"/>
        <v>23254920.750425</v>
      </c>
      <c r="BE52" s="78">
        <f t="shared" si="51"/>
        <v>24076532.969124999</v>
      </c>
      <c r="BF52" s="78">
        <f t="shared" si="51"/>
        <v>24643067.772050001</v>
      </c>
      <c r="BG52" s="78">
        <f t="shared" si="51"/>
        <v>25103369.711874999</v>
      </c>
      <c r="BH52" s="78">
        <f t="shared" si="51"/>
        <v>25850598.930975001</v>
      </c>
      <c r="BI52" s="78">
        <f t="shared" si="51"/>
        <v>26901765.827300001</v>
      </c>
      <c r="BJ52" s="78">
        <f t="shared" si="51"/>
        <v>27830960.600625001</v>
      </c>
      <c r="BK52" s="78">
        <f t="shared" si="51"/>
        <v>28768182.110849999</v>
      </c>
      <c r="BL52" s="78">
        <f t="shared" si="51"/>
        <v>29623458.064200003</v>
      </c>
      <c r="BM52" s="78">
        <f t="shared" si="51"/>
        <v>30319034.802875001</v>
      </c>
      <c r="BN52" s="78">
        <f t="shared" si="51"/>
        <v>30867438.035524998</v>
      </c>
      <c r="BO52" s="62"/>
      <c r="BP52" s="62"/>
      <c r="BQ52" s="62"/>
    </row>
    <row r="53" spans="1:69" x14ac:dyDescent="0.25">
      <c r="A53" s="56" t="s">
        <v>130</v>
      </c>
      <c r="B53" s="78">
        <f>Sheet8!K7-(24*365*Sheet8!$F$7*WWTP!B$51)</f>
        <v>2057.8635411400001</v>
      </c>
      <c r="C53" s="78">
        <f>Sheet8!L7-(24*365*Sheet8!$F$7*WWTP!C$51)</f>
        <v>-434.05146941999999</v>
      </c>
      <c r="D53" s="78">
        <f>Sheet8!M7-(24*365*Sheet8!$F$7*WWTP!D$51)</f>
        <v>-388.32981887999995</v>
      </c>
      <c r="E53" s="78">
        <f>Sheet8!N7-(24*365*Sheet8!$F$7*WWTP!E$51)</f>
        <v>-377.50764042000003</v>
      </c>
      <c r="F53" s="78">
        <f>Sheet8!O7-(24*365*Sheet8!$F$7*WWTP!F$51)</f>
        <v>-370.25951129999999</v>
      </c>
      <c r="G53" s="78">
        <f>Sheet8!P7-(24*365*Sheet8!$F$7*WWTP!G$51)</f>
        <v>-358.78272431999994</v>
      </c>
      <c r="H53" s="78">
        <f>Sheet8!Q7-(24*365*Sheet8!$F$7*WWTP!H$51)</f>
        <v>-368.55075504000001</v>
      </c>
      <c r="I53" s="78">
        <f>Sheet8!R7-(24*365*Sheet8!$F$7*WWTP!I$51)</f>
        <v>-370.18103484000005</v>
      </c>
      <c r="J53" s="78">
        <f>Sheet8!S7-(24*365*Sheet8!$F$7*WWTP!J$51)</f>
        <v>-367.0351523999999</v>
      </c>
      <c r="K53" s="78">
        <f>Sheet8!T7-(24*365*Sheet8!$F$7*WWTP!K$51)</f>
        <v>-362.13349440000002</v>
      </c>
      <c r="L53" s="78">
        <f>Sheet8!U7-(24*365*Sheet8!$F$7*WWTP!L$51)</f>
        <v>-365.35935125999993</v>
      </c>
      <c r="M53" s="78">
        <f>Sheet8!V7-(24*365*Sheet8!$F$7*WWTP!M$51)</f>
        <v>-371.68249007999998</v>
      </c>
      <c r="N53" s="78">
        <f>Sheet8!W7-(24*365*Sheet8!$F$7*WWTP!N$51)</f>
        <v>-365.93123910000008</v>
      </c>
      <c r="O53" s="78">
        <f>Sheet8!X7-(24*365*Sheet8!$F$7*WWTP!O$51)</f>
        <v>-360.18481487999998</v>
      </c>
      <c r="P53" s="78">
        <f>Sheet8!Y7-(24*365*Sheet8!$F$7*WWTP!P$51)</f>
        <v>-360.07954158000007</v>
      </c>
      <c r="Q53" s="78">
        <f>Sheet8!Z7-(24*365*Sheet8!$F$7*WWTP!Q$51)</f>
        <v>-360.72899045999998</v>
      </c>
      <c r="R53" s="78">
        <f>Sheet8!AA7-(24*365*Sheet8!$F$7*WWTP!R$51)</f>
        <v>-360.50471256000003</v>
      </c>
      <c r="S53" s="78">
        <f>Sheet8!AB7-(24*365*Sheet8!$F$7*WWTP!S$51)</f>
        <v>-361.11296754</v>
      </c>
      <c r="T53" s="78">
        <f>Sheet8!AC7-(24*365*Sheet8!$F$7*WWTP!T$51)</f>
        <v>-361.48104960000001</v>
      </c>
      <c r="U53" s="78">
        <f>Sheet8!AD7-(24*365*Sheet8!$F$7*WWTP!U$51)</f>
        <v>-361.63267644000007</v>
      </c>
      <c r="V53" s="78">
        <f>Sheet8!AE7-(24*365*Sheet8!$F$7*WWTP!V$51)</f>
        <v>-495.87311081999997</v>
      </c>
      <c r="W53" s="78">
        <f>Sheet8!AF7-(24*365*Sheet8!$F$7*WWTP!W$51)</f>
        <v>-498.90764490000004</v>
      </c>
      <c r="X53" s="78">
        <f>Sheet8!AG7-(24*365*Sheet8!$F$7*WWTP!X$51)</f>
        <v>-501.55770258000001</v>
      </c>
      <c r="Y53" s="78">
        <f>Sheet8!AH7-(24*365*Sheet8!$F$7*WWTP!Y$51)</f>
        <v>-504.31220135999996</v>
      </c>
      <c r="Z53" s="78">
        <f>Sheet8!AI7-(24*365*Sheet8!$F$7*WWTP!Z$51)</f>
        <v>-507.96722375999997</v>
      </c>
      <c r="AA53" s="78">
        <f>Sheet8!AJ7-(24*365*Sheet8!$F$7*WWTP!AA$51)</f>
        <v>-512.80322118000004</v>
      </c>
      <c r="AB53" s="78">
        <f>Sheet8!AK7-(24*365*Sheet8!$F$7*WWTP!AB$51)</f>
        <v>-517.53178158000003</v>
      </c>
      <c r="AC53" s="78">
        <f>Sheet8!AL7-(24*365*Sheet8!$F$7*WWTP!AC$51)</f>
        <v>-521.95559033999996</v>
      </c>
      <c r="AD53" s="78">
        <f>Sheet8!AM7-(24*365*Sheet8!$F$7*WWTP!AD$51)</f>
        <v>-527.21251452000001</v>
      </c>
      <c r="AE53" s="138">
        <f>Sheet8!AN7-(24*365*Sheet8!$F$7*WWTP!AE$51)</f>
        <v>-532.71909870000013</v>
      </c>
      <c r="AF53" s="138">
        <f>Sheet8!AO7-(24*365*Sheet8!$F$7*WWTP!AF$51)</f>
        <v>-535.61873315999992</v>
      </c>
      <c r="AG53" s="78"/>
      <c r="AH53" s="134">
        <f t="shared" si="49"/>
        <v>239658767.53453225</v>
      </c>
      <c r="AI53" s="135" t="s">
        <v>130</v>
      </c>
      <c r="AJ53" s="78">
        <f t="shared" ref="AJ53:AJ59" si="52">AJ$51*B73</f>
        <v>21982673.143859997</v>
      </c>
      <c r="AK53" s="78">
        <f t="shared" si="51"/>
        <v>19602733.800000001</v>
      </c>
      <c r="AL53" s="78">
        <f t="shared" si="51"/>
        <v>11874237.79191</v>
      </c>
      <c r="AM53" s="78">
        <f t="shared" si="51"/>
        <v>14707847.43987</v>
      </c>
      <c r="AN53" s="78">
        <f t="shared" si="51"/>
        <v>12360607.2291</v>
      </c>
      <c r="AO53" s="78">
        <f t="shared" si="51"/>
        <v>11657494.60005</v>
      </c>
      <c r="AP53" s="78">
        <f t="shared" si="51"/>
        <v>12968351.08062</v>
      </c>
      <c r="AQ53" s="78">
        <f t="shared" si="51"/>
        <v>12814050.968940001</v>
      </c>
      <c r="AR53" s="78">
        <f t="shared" si="51"/>
        <v>13183360.56336</v>
      </c>
      <c r="AS53" s="78">
        <f t="shared" si="51"/>
        <v>13250502.389279999</v>
      </c>
      <c r="AT53" s="78">
        <f t="shared" si="51"/>
        <v>13408117.23459</v>
      </c>
      <c r="AU53" s="78">
        <f t="shared" si="51"/>
        <v>13632435.553230001</v>
      </c>
      <c r="AV53" s="78">
        <f t="shared" si="51"/>
        <v>13800891.00585</v>
      </c>
      <c r="AW53" s="78">
        <f t="shared" si="51"/>
        <v>14177366.92632</v>
      </c>
      <c r="AX53" s="78">
        <f t="shared" si="51"/>
        <v>14443052.92365</v>
      </c>
      <c r="AY53" s="78">
        <f t="shared" si="51"/>
        <v>14800610.72841</v>
      </c>
      <c r="AZ53" s="78">
        <f t="shared" si="51"/>
        <v>14823902.519399999</v>
      </c>
      <c r="BA53" s="78">
        <f t="shared" si="51"/>
        <v>15017856.301890001</v>
      </c>
      <c r="BB53" s="78">
        <f t="shared" si="51"/>
        <v>15216597.4857</v>
      </c>
      <c r="BC53" s="78">
        <f t="shared" si="51"/>
        <v>15380565.980910001</v>
      </c>
      <c r="BD53" s="78">
        <f t="shared" si="51"/>
        <v>16038942.019229999</v>
      </c>
      <c r="BE53" s="78">
        <f t="shared" si="51"/>
        <v>16605608.785349999</v>
      </c>
      <c r="BF53" s="78">
        <f t="shared" si="51"/>
        <v>16996348.403579999</v>
      </c>
      <c r="BG53" s="78">
        <f t="shared" si="51"/>
        <v>17313819.11025</v>
      </c>
      <c r="BH53" s="78">
        <f t="shared" si="51"/>
        <v>17829183.847410001</v>
      </c>
      <c r="BI53" s="78">
        <f t="shared" si="51"/>
        <v>18554174.703479998</v>
      </c>
      <c r="BJ53" s="78">
        <f t="shared" si="51"/>
        <v>19195041.26475</v>
      </c>
      <c r="BK53" s="78">
        <f t="shared" si="51"/>
        <v>19841443.874460001</v>
      </c>
      <c r="BL53" s="78">
        <f t="shared" si="51"/>
        <v>20431328.55192</v>
      </c>
      <c r="BM53" s="78">
        <f t="shared" si="51"/>
        <v>20911068.521850001</v>
      </c>
      <c r="BN53" s="78">
        <f t="shared" si="51"/>
        <v>21289302.777989998</v>
      </c>
      <c r="BO53" s="62"/>
      <c r="BP53" s="62"/>
      <c r="BQ53" s="62"/>
    </row>
    <row r="54" spans="1:69" x14ac:dyDescent="0.25">
      <c r="A54" s="56" t="s">
        <v>130</v>
      </c>
      <c r="B54" s="78">
        <f>Sheet8!K7-(24*365*Sheet8!$F$7*WWTP!B$51)</f>
        <v>2057.8635411400001</v>
      </c>
      <c r="C54" s="78">
        <f>Sheet8!L7-(24*365*Sheet8!$F$7*WWTP!C$51)</f>
        <v>-434.05146941999999</v>
      </c>
      <c r="D54" s="78">
        <f>Sheet8!M7-(24*365*Sheet8!$F$7*WWTP!D$51)</f>
        <v>-388.32981887999995</v>
      </c>
      <c r="E54" s="78">
        <f>Sheet8!N7-(24*365*Sheet8!$F$7*WWTP!E$51)</f>
        <v>-377.50764042000003</v>
      </c>
      <c r="F54" s="78">
        <f>Sheet8!O7-(24*365*Sheet8!$F$7*WWTP!F$51)</f>
        <v>-370.25951129999999</v>
      </c>
      <c r="G54" s="78">
        <f>Sheet8!P7-(24*365*Sheet8!$F$7*WWTP!G$51)</f>
        <v>-358.78272431999994</v>
      </c>
      <c r="H54" s="78">
        <f>Sheet8!Q7-(24*365*Sheet8!$F$7*WWTP!H$51)</f>
        <v>-368.55075504000001</v>
      </c>
      <c r="I54" s="78">
        <f>Sheet8!R7-(24*365*Sheet8!$F$7*WWTP!I$51)</f>
        <v>-370.18103484000005</v>
      </c>
      <c r="J54" s="78">
        <f>Sheet8!S7-(24*365*Sheet8!$F$7*WWTP!J$51)</f>
        <v>-367.0351523999999</v>
      </c>
      <c r="K54" s="78">
        <f>Sheet8!T7-(24*365*Sheet8!$F$7*WWTP!K$51)</f>
        <v>-362.13349440000002</v>
      </c>
      <c r="L54" s="78">
        <f>Sheet8!U7-(24*365*Sheet8!$F$7*WWTP!L$51)</f>
        <v>-365.35935125999993</v>
      </c>
      <c r="M54" s="78">
        <f>Sheet8!V7-(24*365*Sheet8!$F$7*WWTP!M$51)</f>
        <v>-371.68249007999998</v>
      </c>
      <c r="N54" s="78">
        <f>Sheet8!W7-(24*365*Sheet8!$F$7*WWTP!N$51)</f>
        <v>-365.93123910000008</v>
      </c>
      <c r="O54" s="78">
        <f>Sheet8!X7-(24*365*Sheet8!$F$7*WWTP!O$51)</f>
        <v>-360.18481487999998</v>
      </c>
      <c r="P54" s="78">
        <f>Sheet8!Y7-(24*365*Sheet8!$F$7*WWTP!P$51)</f>
        <v>-360.07954158000007</v>
      </c>
      <c r="Q54" s="78">
        <f>Sheet8!Z7-(24*365*Sheet8!$F$7*WWTP!Q$51)</f>
        <v>-360.72899045999998</v>
      </c>
      <c r="R54" s="78">
        <f>Sheet8!AA7-(24*365*Sheet8!$F$7*WWTP!R$51)</f>
        <v>-360.50471256000003</v>
      </c>
      <c r="S54" s="78">
        <f>Sheet8!AB7-(24*365*Sheet8!$F$7*WWTP!S$51)</f>
        <v>-361.11296754</v>
      </c>
      <c r="T54" s="78">
        <f>Sheet8!AC7-(24*365*Sheet8!$F$7*WWTP!T$51)</f>
        <v>-361.48104960000001</v>
      </c>
      <c r="U54" s="78">
        <f>Sheet8!AD7-(24*365*Sheet8!$F$7*WWTP!U$51)</f>
        <v>-361.63267644000007</v>
      </c>
      <c r="V54" s="78">
        <f>Sheet8!AE7-(24*365*Sheet8!$F$7*WWTP!V$51)</f>
        <v>-495.87311081999997</v>
      </c>
      <c r="W54" s="78">
        <f>Sheet8!AF7-(24*365*Sheet8!$F$7*WWTP!W$51)</f>
        <v>-498.90764490000004</v>
      </c>
      <c r="X54" s="78">
        <f>Sheet8!AG7-(24*365*Sheet8!$F$7*WWTP!X$51)</f>
        <v>-501.55770258000001</v>
      </c>
      <c r="Y54" s="78">
        <f>Sheet8!AH7-(24*365*Sheet8!$F$7*WWTP!Y$51)</f>
        <v>-504.31220135999996</v>
      </c>
      <c r="Z54" s="78">
        <f>Sheet8!AI7-(24*365*Sheet8!$F$7*WWTP!Z$51)</f>
        <v>-507.96722375999997</v>
      </c>
      <c r="AA54" s="78">
        <f>Sheet8!AJ7-(24*365*Sheet8!$F$7*WWTP!AA$51)</f>
        <v>-512.80322118000004</v>
      </c>
      <c r="AB54" s="78">
        <f>Sheet8!AK7-(24*365*Sheet8!$F$7*WWTP!AB$51)</f>
        <v>-517.53178158000003</v>
      </c>
      <c r="AC54" s="78">
        <f>Sheet8!AL7-(24*365*Sheet8!$F$7*WWTP!AC$51)</f>
        <v>-521.95559033999996</v>
      </c>
      <c r="AD54" s="78">
        <f>Sheet8!AM7-(24*365*Sheet8!$F$7*WWTP!AD$51)</f>
        <v>-527.21251452000001</v>
      </c>
      <c r="AE54" s="78">
        <f>Sheet8!AN7-(24*365*Sheet8!$F$7*WWTP!AE$51)</f>
        <v>-532.71909870000013</v>
      </c>
      <c r="AF54" s="78">
        <f>Sheet8!AO7-(24*365*Sheet8!$F$7*WWTP!AF$51)</f>
        <v>-535.61873315999992</v>
      </c>
      <c r="AG54" s="78"/>
      <c r="AH54" s="134">
        <f t="shared" si="49"/>
        <v>169585129.82091901</v>
      </c>
      <c r="AI54" s="135" t="s">
        <v>130</v>
      </c>
      <c r="AJ54" s="78">
        <f t="shared" si="52"/>
        <v>15555176.709214998</v>
      </c>
      <c r="AK54" s="78">
        <f t="shared" si="51"/>
        <v>13871105.949999999</v>
      </c>
      <c r="AL54" s="78">
        <f t="shared" si="51"/>
        <v>8402338.7843525</v>
      </c>
      <c r="AM54" s="78">
        <f t="shared" si="51"/>
        <v>10407431.5458425</v>
      </c>
      <c r="AN54" s="78">
        <f t="shared" si="51"/>
        <v>8746499.0460250005</v>
      </c>
      <c r="AO54" s="78">
        <f t="shared" si="51"/>
        <v>8248968.9631375009</v>
      </c>
      <c r="AP54" s="78">
        <f t="shared" si="51"/>
        <v>9176545.1529050004</v>
      </c>
      <c r="AQ54" s="78">
        <f t="shared" si="51"/>
        <v>9067360.7289850004</v>
      </c>
      <c r="AR54" s="78">
        <f t="shared" si="51"/>
        <v>9328688.182839999</v>
      </c>
      <c r="AS54" s="78">
        <f t="shared" si="51"/>
        <v>9376198.4633200001</v>
      </c>
      <c r="AT54" s="78">
        <f t="shared" si="51"/>
        <v>9487728.4285224993</v>
      </c>
      <c r="AU54" s="78">
        <f t="shared" si="51"/>
        <v>9646458.4911825005</v>
      </c>
      <c r="AV54" s="78">
        <f t="shared" si="51"/>
        <v>9765659.3870874997</v>
      </c>
      <c r="AW54" s="78">
        <f t="shared" si="51"/>
        <v>10032057.81058</v>
      </c>
      <c r="AX54" s="78">
        <f t="shared" si="51"/>
        <v>10220060.0890375</v>
      </c>
      <c r="AY54" s="78">
        <f t="shared" si="51"/>
        <v>10473071.8497275</v>
      </c>
      <c r="AZ54" s="78">
        <f t="shared" si="51"/>
        <v>10489553.37235</v>
      </c>
      <c r="BA54" s="78">
        <f t="shared" si="51"/>
        <v>10626797.1615975</v>
      </c>
      <c r="BB54" s="78">
        <f t="shared" si="51"/>
        <v>10767428.567675</v>
      </c>
      <c r="BC54" s="78">
        <f t="shared" si="51"/>
        <v>10883454.4441025</v>
      </c>
      <c r="BD54" s="78">
        <f t="shared" si="51"/>
        <v>11349328.432682499</v>
      </c>
      <c r="BE54" s="78">
        <f t="shared" si="51"/>
        <v>11750307.9507125</v>
      </c>
      <c r="BF54" s="78">
        <f t="shared" si="51"/>
        <v>12026799.520645</v>
      </c>
      <c r="BG54" s="78">
        <f t="shared" si="51"/>
        <v>12251445.2181875</v>
      </c>
      <c r="BH54" s="78">
        <f t="shared" si="51"/>
        <v>12616122.8669775</v>
      </c>
      <c r="BI54" s="78">
        <f t="shared" si="51"/>
        <v>13129134.21937</v>
      </c>
      <c r="BJ54" s="78">
        <f t="shared" si="51"/>
        <v>13582618.3130625</v>
      </c>
      <c r="BK54" s="78">
        <f t="shared" si="51"/>
        <v>14040019.774365</v>
      </c>
      <c r="BL54" s="78">
        <f t="shared" si="51"/>
        <v>14457428.536980001</v>
      </c>
      <c r="BM54" s="78">
        <f t="shared" si="51"/>
        <v>14796897.7160875</v>
      </c>
      <c r="BN54" s="78">
        <f t="shared" si="51"/>
        <v>15064540.356872499</v>
      </c>
      <c r="BO54" s="62"/>
      <c r="BP54" s="62"/>
      <c r="BQ54" s="62"/>
    </row>
    <row r="55" spans="1:69" x14ac:dyDescent="0.25">
      <c r="A55" s="56" t="s">
        <v>130</v>
      </c>
      <c r="B55" s="78">
        <f>Sheet8!K7-(24*365*Sheet8!$F$7*WWTP!B$51)</f>
        <v>2057.8635411400001</v>
      </c>
      <c r="C55" s="78">
        <f>Sheet8!L7-(24*365*Sheet8!$F$7*WWTP!C$51)</f>
        <v>-434.05146941999999</v>
      </c>
      <c r="D55" s="78">
        <f>Sheet8!M7-(24*365*Sheet8!$F$7*WWTP!D$51)</f>
        <v>-388.32981887999995</v>
      </c>
      <c r="E55" s="78">
        <f>Sheet8!N7-(24*365*Sheet8!$F$7*WWTP!E$51)</f>
        <v>-377.50764042000003</v>
      </c>
      <c r="F55" s="78">
        <f>Sheet8!O7-(24*365*Sheet8!$F$7*WWTP!F$51)</f>
        <v>-370.25951129999999</v>
      </c>
      <c r="G55" s="78">
        <f>Sheet8!P7-(24*365*Sheet8!$F$7*WWTP!G$51)</f>
        <v>-358.78272431999994</v>
      </c>
      <c r="H55" s="78">
        <f>Sheet8!Q7-(24*365*Sheet8!$F$7*WWTP!H$51)</f>
        <v>-368.55075504000001</v>
      </c>
      <c r="I55" s="78">
        <f>Sheet8!R7-(24*365*Sheet8!$F$7*WWTP!I$51)</f>
        <v>-370.18103484000005</v>
      </c>
      <c r="J55" s="78">
        <f>Sheet8!S7-(24*365*Sheet8!$F$7*WWTP!J$51)</f>
        <v>-367.0351523999999</v>
      </c>
      <c r="K55" s="78">
        <f>Sheet8!T7-(24*365*Sheet8!$F$7*WWTP!K$51)</f>
        <v>-362.13349440000002</v>
      </c>
      <c r="L55" s="78">
        <f>Sheet8!U7-(24*365*Sheet8!$F$7*WWTP!L$51)</f>
        <v>-365.35935125999993</v>
      </c>
      <c r="M55" s="78">
        <f>Sheet8!V7-(24*365*Sheet8!$F$7*WWTP!M$51)</f>
        <v>-371.68249007999998</v>
      </c>
      <c r="N55" s="78">
        <f>Sheet8!W7-(24*365*Sheet8!$F$7*WWTP!N$51)</f>
        <v>-365.93123910000008</v>
      </c>
      <c r="O55" s="78">
        <f>Sheet8!X7-(24*365*Sheet8!$F$7*WWTP!O$51)</f>
        <v>-360.18481487999998</v>
      </c>
      <c r="P55" s="78">
        <f>Sheet8!Y7-(24*365*Sheet8!$F$7*WWTP!P$51)</f>
        <v>-360.07954158000007</v>
      </c>
      <c r="Q55" s="78">
        <f>Sheet8!Z7-(24*365*Sheet8!$F$7*WWTP!Q$51)</f>
        <v>-360.72899045999998</v>
      </c>
      <c r="R55" s="78">
        <f>Sheet8!AA7-(24*365*Sheet8!$F$7*WWTP!R$51)</f>
        <v>-360.50471256000003</v>
      </c>
      <c r="S55" s="78">
        <f>Sheet8!AB7-(24*365*Sheet8!$F$7*WWTP!S$51)</f>
        <v>-361.11296754</v>
      </c>
      <c r="T55" s="78">
        <f>Sheet8!AC7-(24*365*Sheet8!$F$7*WWTP!T$51)</f>
        <v>-361.48104960000001</v>
      </c>
      <c r="U55" s="78">
        <f>Sheet8!AD7-(24*365*Sheet8!$F$7*WWTP!U$51)</f>
        <v>-361.63267644000007</v>
      </c>
      <c r="V55" s="78">
        <f>Sheet8!AE7-(24*365*Sheet8!$F$7*WWTP!V$51)</f>
        <v>-495.87311081999997</v>
      </c>
      <c r="W55" s="78">
        <f>Sheet8!AF7-(24*365*Sheet8!$F$7*WWTP!W$51)</f>
        <v>-498.90764490000004</v>
      </c>
      <c r="X55" s="78">
        <f>Sheet8!AG7-(24*365*Sheet8!$F$7*WWTP!X$51)</f>
        <v>-501.55770258000001</v>
      </c>
      <c r="Y55" s="78">
        <f>Sheet8!AH7-(24*365*Sheet8!$F$7*WWTP!Y$51)</f>
        <v>-504.31220135999996</v>
      </c>
      <c r="Z55" s="78">
        <f>Sheet8!AI7-(24*365*Sheet8!$F$7*WWTP!Z$51)</f>
        <v>-507.96722375999997</v>
      </c>
      <c r="AA55" s="78">
        <f>Sheet8!AJ7-(24*365*Sheet8!$F$7*WWTP!AA$51)</f>
        <v>-512.80322118000004</v>
      </c>
      <c r="AB55" s="78">
        <f>Sheet8!AK7-(24*365*Sheet8!$F$7*WWTP!AB$51)</f>
        <v>-517.53178158000003</v>
      </c>
      <c r="AC55" s="78">
        <f>Sheet8!AL7-(24*365*Sheet8!$F$7*WWTP!AC$51)</f>
        <v>-521.95559033999996</v>
      </c>
      <c r="AD55" s="78">
        <f>Sheet8!AM7-(24*365*Sheet8!$F$7*WWTP!AD$51)</f>
        <v>-527.21251452000001</v>
      </c>
      <c r="AE55" s="78">
        <f>Sheet8!AN7-(24*365*Sheet8!$F$7*WWTP!AE$51)</f>
        <v>-532.71909870000013</v>
      </c>
      <c r="AF55" s="78">
        <f>Sheet8!AO7-(24*365*Sheet8!$F$7*WWTP!AF$51)</f>
        <v>-535.61873315999992</v>
      </c>
      <c r="AG55" s="78"/>
      <c r="AH55" s="134">
        <f t="shared" si="49"/>
        <v>124447086.41725709</v>
      </c>
      <c r="AI55" s="135" t="s">
        <v>130</v>
      </c>
      <c r="AJ55" s="78">
        <f t="shared" si="52"/>
        <v>11414894.82133</v>
      </c>
      <c r="AK55" s="78">
        <f t="shared" si="51"/>
        <v>10179068.9</v>
      </c>
      <c r="AL55" s="78">
        <f t="shared" si="51"/>
        <v>6165909.604855</v>
      </c>
      <c r="AM55" s="78">
        <f t="shared" si="51"/>
        <v>7637311.9172350001</v>
      </c>
      <c r="AN55" s="78">
        <f t="shared" si="51"/>
        <v>6418465.6035500001</v>
      </c>
      <c r="AO55" s="78">
        <f t="shared" si="51"/>
        <v>6053361.8395250002</v>
      </c>
      <c r="AP55" s="78">
        <f t="shared" si="51"/>
        <v>6734047.4301099991</v>
      </c>
      <c r="AQ55" s="78">
        <f t="shared" si="51"/>
        <v>6653924.3470700001</v>
      </c>
      <c r="AR55" s="78">
        <f t="shared" si="51"/>
        <v>6845694.9360799994</v>
      </c>
      <c r="AS55" s="78">
        <f t="shared" si="51"/>
        <v>6880559.5258399993</v>
      </c>
      <c r="AT55" s="78">
        <f t="shared" si="51"/>
        <v>6962403.8433950003</v>
      </c>
      <c r="AU55" s="78">
        <f t="shared" si="51"/>
        <v>7078885.1283149999</v>
      </c>
      <c r="AV55" s="78">
        <f t="shared" si="51"/>
        <v>7166358.6244250005</v>
      </c>
      <c r="AW55" s="78">
        <f t="shared" si="51"/>
        <v>7361850.4559599999</v>
      </c>
      <c r="AX55" s="78">
        <f t="shared" si="51"/>
        <v>7499812.6453250004</v>
      </c>
      <c r="AY55" s="78">
        <f t="shared" si="51"/>
        <v>7685480.9081049999</v>
      </c>
      <c r="AZ55" s="78">
        <f t="shared" si="51"/>
        <v>7697575.5856999997</v>
      </c>
      <c r="BA55" s="78">
        <f t="shared" si="51"/>
        <v>7798289.5440450003</v>
      </c>
      <c r="BB55" s="78">
        <f t="shared" si="51"/>
        <v>7901489.4458499998</v>
      </c>
      <c r="BC55" s="78">
        <f t="shared" si="51"/>
        <v>7986633.0093550002</v>
      </c>
      <c r="BD55" s="78">
        <f t="shared" si="51"/>
        <v>8328506.5013149995</v>
      </c>
      <c r="BE55" s="78">
        <f t="shared" si="51"/>
        <v>8622758.3191749994</v>
      </c>
      <c r="BF55" s="78">
        <f t="shared" si="51"/>
        <v>8825656.8299899995</v>
      </c>
      <c r="BG55" s="78">
        <f t="shared" si="51"/>
        <v>8990509.1526250001</v>
      </c>
      <c r="BH55" s="78">
        <f t="shared" si="51"/>
        <v>9258121.4776050001</v>
      </c>
      <c r="BI55" s="78">
        <f t="shared" si="51"/>
        <v>9634585.9009399991</v>
      </c>
      <c r="BJ55" s="78">
        <f t="shared" si="51"/>
        <v>9967367.2848749999</v>
      </c>
      <c r="BK55" s="78">
        <f t="shared" si="51"/>
        <v>10303023.36063</v>
      </c>
      <c r="BL55" s="78">
        <f t="shared" si="51"/>
        <v>10609331.492760001</v>
      </c>
      <c r="BM55" s="78">
        <f t="shared" si="51"/>
        <v>10858445.022425</v>
      </c>
      <c r="BN55" s="78">
        <f t="shared" si="51"/>
        <v>11054849.901094999</v>
      </c>
      <c r="BO55" s="62"/>
      <c r="BP55" s="62"/>
      <c r="BQ55" s="62"/>
    </row>
    <row r="56" spans="1:69" x14ac:dyDescent="0.25">
      <c r="A56" s="56" t="s">
        <v>130</v>
      </c>
      <c r="B56" s="78">
        <f>Sheet8!K6-(24*365*Sheet8!$F$7*WWTP!B$51)</f>
        <v>2791.1515411400001</v>
      </c>
      <c r="C56" s="78">
        <f>Sheet8!L6-(24*365*Sheet8!$F$7*WWTP!C$51)</f>
        <v>-400.76346942000004</v>
      </c>
      <c r="D56" s="78">
        <f>Sheet8!M6-(24*365*Sheet8!$F$7*WWTP!D$51)</f>
        <v>-355.04181887999999</v>
      </c>
      <c r="E56" s="78">
        <f>Sheet8!N6-(24*365*Sheet8!$F$7*WWTP!E$51)</f>
        <v>-344.21964042000002</v>
      </c>
      <c r="F56" s="78">
        <f>Sheet8!O6-(24*365*Sheet8!$F$7*WWTP!F$51)</f>
        <v>-336.97151130000003</v>
      </c>
      <c r="G56" s="78">
        <f>Sheet8!P6-(24*365*Sheet8!$F$7*WWTP!G$51)</f>
        <v>-325.49472431999999</v>
      </c>
      <c r="H56" s="78">
        <f>Sheet8!Q6-(24*365*Sheet8!$F$7*WWTP!H$51)</f>
        <v>-335.26275504</v>
      </c>
      <c r="I56" s="78">
        <f>Sheet8!R6-(24*365*Sheet8!$F$7*WWTP!I$51)</f>
        <v>-336.89303484000004</v>
      </c>
      <c r="J56" s="78">
        <f>Sheet8!S6-(24*365*Sheet8!$F$7*WWTP!J$51)</f>
        <v>-333.74715239999995</v>
      </c>
      <c r="K56" s="78">
        <f>Sheet8!T6-(24*365*Sheet8!$F$7*WWTP!K$51)</f>
        <v>-328.84549440000006</v>
      </c>
      <c r="L56" s="78">
        <f>Sheet8!U6-(24*365*Sheet8!$F$7*WWTP!L$51)</f>
        <v>-332.07135125999997</v>
      </c>
      <c r="M56" s="78">
        <f>Sheet8!V6-(24*365*Sheet8!$F$7*WWTP!M$51)</f>
        <v>-338.39449008000003</v>
      </c>
      <c r="N56" s="78">
        <f>Sheet8!W6-(24*365*Sheet8!$F$7*WWTP!N$51)</f>
        <v>-332.64323910000007</v>
      </c>
      <c r="O56" s="78">
        <f>Sheet8!X6-(24*365*Sheet8!$F$7*WWTP!O$51)</f>
        <v>-326.89681488000002</v>
      </c>
      <c r="P56" s="78">
        <f>Sheet8!Y6-(24*365*Sheet8!$F$7*WWTP!P$51)</f>
        <v>-326.79154158000006</v>
      </c>
      <c r="Q56" s="78">
        <f>Sheet8!Z6-(24*365*Sheet8!$F$7*WWTP!Q$51)</f>
        <v>-327.44099046000002</v>
      </c>
      <c r="R56" s="78">
        <f>Sheet8!AA6-(24*365*Sheet8!$F$7*WWTP!R$51)</f>
        <v>-327.21671256000002</v>
      </c>
      <c r="S56" s="78">
        <f>Sheet8!AB6-(24*365*Sheet8!$F$7*WWTP!S$51)</f>
        <v>-327.82496753999999</v>
      </c>
      <c r="T56" s="78">
        <f>Sheet8!AC6-(24*365*Sheet8!$F$7*WWTP!T$51)</f>
        <v>-328.19304959999999</v>
      </c>
      <c r="U56" s="78">
        <f>Sheet8!AD6-(24*365*Sheet8!$F$7*WWTP!U$51)</f>
        <v>-328.34467644000006</v>
      </c>
      <c r="V56" s="78">
        <f>Sheet8!AE6-(24*365*Sheet8!$F$7*WWTP!V$51)</f>
        <v>-495.87311081999997</v>
      </c>
      <c r="W56" s="78">
        <f>Sheet8!AF6-(24*365*Sheet8!$F$7*WWTP!W$51)</f>
        <v>-498.90764490000004</v>
      </c>
      <c r="X56" s="78">
        <f>Sheet8!AG6-(24*365*Sheet8!$F$7*WWTP!X$51)</f>
        <v>-501.55770258000001</v>
      </c>
      <c r="Y56" s="78">
        <f>Sheet8!AH6-(24*365*Sheet8!$F$7*WWTP!Y$51)</f>
        <v>-504.31220135999996</v>
      </c>
      <c r="Z56" s="78">
        <f>Sheet8!AI6-(24*365*Sheet8!$F$7*WWTP!Z$51)</f>
        <v>-507.96722375999997</v>
      </c>
      <c r="AA56" s="78">
        <f>Sheet8!AJ6-(24*365*Sheet8!$F$7*WWTP!AA$51)</f>
        <v>-512.80322118000004</v>
      </c>
      <c r="AB56" s="78">
        <f>Sheet8!AK6-(24*365*Sheet8!$F$7*WWTP!AB$51)</f>
        <v>-517.53178158000003</v>
      </c>
      <c r="AC56" s="78">
        <f>Sheet8!AL6-(24*365*Sheet8!$F$7*WWTP!AC$51)</f>
        <v>-521.95559033999996</v>
      </c>
      <c r="AD56" s="78">
        <f>Sheet8!AM6-(24*365*Sheet8!$F$7*WWTP!AD$51)</f>
        <v>-527.21251452000001</v>
      </c>
      <c r="AE56" s="78">
        <f>Sheet8!AN6-(24*365*Sheet8!$F$7*WWTP!AE$51)</f>
        <v>-532.71909870000013</v>
      </c>
      <c r="AF56" s="78">
        <f>Sheet8!AO6-(24*365*Sheet8!$F$7*WWTP!AF$51)</f>
        <v>-535.61873315999992</v>
      </c>
      <c r="AG56" s="78"/>
      <c r="AH56" s="134">
        <f t="shared" si="49"/>
        <v>287567432.52818865</v>
      </c>
      <c r="AI56" s="135" t="s">
        <v>130</v>
      </c>
      <c r="AJ56" s="78">
        <f t="shared" si="52"/>
        <v>26377089.981384996</v>
      </c>
      <c r="AK56" s="78">
        <f t="shared" si="51"/>
        <v>23521392.050000001</v>
      </c>
      <c r="AL56" s="78">
        <f t="shared" si="51"/>
        <v>14247941.396747502</v>
      </c>
      <c r="AM56" s="78">
        <f t="shared" si="51"/>
        <v>17647999.9868575</v>
      </c>
      <c r="AN56" s="78">
        <f t="shared" si="51"/>
        <v>14831537.864975</v>
      </c>
      <c r="AO56" s="78">
        <f t="shared" si="51"/>
        <v>13987870.447362501</v>
      </c>
      <c r="AP56" s="78">
        <f t="shared" si="51"/>
        <v>15560771.937294999</v>
      </c>
      <c r="AQ56" s="78">
        <f t="shared" si="51"/>
        <v>15375626.668415001</v>
      </c>
      <c r="AR56" s="78">
        <f t="shared" si="51"/>
        <v>15818762.60276</v>
      </c>
      <c r="AS56" s="78">
        <f t="shared" si="51"/>
        <v>15899326.325479999</v>
      </c>
      <c r="AT56" s="78">
        <f t="shared" si="51"/>
        <v>16088448.955377501</v>
      </c>
      <c r="AU56" s="78">
        <f t="shared" si="51"/>
        <v>16357609.327117501</v>
      </c>
      <c r="AV56" s="78">
        <f t="shared" si="51"/>
        <v>16559739.6414125</v>
      </c>
      <c r="AW56" s="78">
        <f t="shared" si="51"/>
        <v>17011474.47662</v>
      </c>
      <c r="AX56" s="78">
        <f t="shared" si="51"/>
        <v>17330272.077462502</v>
      </c>
      <c r="AY56" s="78">
        <f t="shared" si="51"/>
        <v>17759306.996372502</v>
      </c>
      <c r="AZ56" s="78">
        <f t="shared" si="51"/>
        <v>17787254.90165</v>
      </c>
      <c r="BA56" s="78">
        <f t="shared" si="51"/>
        <v>18019980.7553025</v>
      </c>
      <c r="BB56" s="78">
        <f t="shared" si="51"/>
        <v>18258451.029325001</v>
      </c>
      <c r="BC56" s="78">
        <f t="shared" si="51"/>
        <v>18455197.426997501</v>
      </c>
      <c r="BD56" s="78">
        <f t="shared" si="51"/>
        <v>19245185.245617498</v>
      </c>
      <c r="BE56" s="78">
        <f t="shared" si="51"/>
        <v>19925130.7727875</v>
      </c>
      <c r="BF56" s="78">
        <f t="shared" si="51"/>
        <v>20393980.671154998</v>
      </c>
      <c r="BG56" s="78">
        <f t="shared" si="51"/>
        <v>20774914.9343125</v>
      </c>
      <c r="BH56" s="78">
        <f t="shared" si="51"/>
        <v>21393302.969122499</v>
      </c>
      <c r="BI56" s="78">
        <f t="shared" si="51"/>
        <v>22263222.15143</v>
      </c>
      <c r="BJ56" s="78">
        <f t="shared" si="51"/>
        <v>23032200.2844375</v>
      </c>
      <c r="BK56" s="78">
        <f t="shared" si="51"/>
        <v>23807821.142235</v>
      </c>
      <c r="BL56" s="78">
        <f t="shared" si="51"/>
        <v>24515625.92622</v>
      </c>
      <c r="BM56" s="78">
        <f t="shared" si="51"/>
        <v>25091267.6724125</v>
      </c>
      <c r="BN56" s="78">
        <f t="shared" si="51"/>
        <v>25545112.341027498</v>
      </c>
      <c r="BO56" s="62"/>
      <c r="BP56" s="62"/>
      <c r="BQ56" s="62"/>
    </row>
    <row r="57" spans="1:69" x14ac:dyDescent="0.25">
      <c r="A57" s="56" t="s">
        <v>130</v>
      </c>
      <c r="B57" s="78">
        <f>Sheet8!K6-(24*365*Sheet8!$F$7*WWTP!B$51)</f>
        <v>2791.1515411400001</v>
      </c>
      <c r="C57" s="78">
        <f>Sheet8!L6-(24*365*Sheet8!$F$7*WWTP!C$51)</f>
        <v>-400.76346942000004</v>
      </c>
      <c r="D57" s="78">
        <f>Sheet8!M6-(24*365*Sheet8!$F$7*WWTP!D$51)</f>
        <v>-355.04181887999999</v>
      </c>
      <c r="E57" s="78">
        <f>Sheet8!N6-(24*365*Sheet8!$F$7*WWTP!E$51)</f>
        <v>-344.21964042000002</v>
      </c>
      <c r="F57" s="78">
        <f>Sheet8!O6-(24*365*Sheet8!$F$7*WWTP!F$51)</f>
        <v>-336.97151130000003</v>
      </c>
      <c r="G57" s="78">
        <f>Sheet8!P6-(24*365*Sheet8!$F$7*WWTP!G$51)</f>
        <v>-325.49472431999999</v>
      </c>
      <c r="H57" s="78">
        <f>Sheet8!Q6-(24*365*Sheet8!$F$7*WWTP!H$51)</f>
        <v>-335.26275504</v>
      </c>
      <c r="I57" s="78">
        <f>Sheet8!R6-(24*365*Sheet8!$F$7*WWTP!I$51)</f>
        <v>-336.89303484000004</v>
      </c>
      <c r="J57" s="78">
        <f>Sheet8!S6-(24*365*Sheet8!$F$7*WWTP!J$51)</f>
        <v>-333.74715239999995</v>
      </c>
      <c r="K57" s="78">
        <f>Sheet8!T6-(24*365*Sheet8!$F$7*WWTP!K$51)</f>
        <v>-328.84549440000006</v>
      </c>
      <c r="L57" s="78">
        <f>Sheet8!U6-(24*365*Sheet8!$F$7*WWTP!L$51)</f>
        <v>-332.07135125999997</v>
      </c>
      <c r="M57" s="78">
        <f>Sheet8!V6-(24*365*Sheet8!$F$7*WWTP!M$51)</f>
        <v>-338.39449008000003</v>
      </c>
      <c r="N57" s="78">
        <f>Sheet8!W6-(24*365*Sheet8!$F$7*WWTP!N$51)</f>
        <v>-332.64323910000007</v>
      </c>
      <c r="O57" s="78">
        <f>Sheet8!X6-(24*365*Sheet8!$F$7*WWTP!O$51)</f>
        <v>-326.89681488000002</v>
      </c>
      <c r="P57" s="78">
        <f>Sheet8!Y6-(24*365*Sheet8!$F$7*WWTP!P$51)</f>
        <v>-326.79154158000006</v>
      </c>
      <c r="Q57" s="78">
        <f>Sheet8!Z6-(24*365*Sheet8!$F$7*WWTP!Q$51)</f>
        <v>-327.44099046000002</v>
      </c>
      <c r="R57" s="78">
        <f>Sheet8!AA6-(24*365*Sheet8!$F$7*WWTP!R$51)</f>
        <v>-327.21671256000002</v>
      </c>
      <c r="S57" s="78">
        <f>Sheet8!AB6-(24*365*Sheet8!$F$7*WWTP!S$51)</f>
        <v>-327.82496753999999</v>
      </c>
      <c r="T57" s="78">
        <f>Sheet8!AC6-(24*365*Sheet8!$F$7*WWTP!T$51)</f>
        <v>-328.19304959999999</v>
      </c>
      <c r="U57" s="78">
        <f>Sheet8!AD6-(24*365*Sheet8!$F$7*WWTP!U$51)</f>
        <v>-328.34467644000006</v>
      </c>
      <c r="V57" s="78">
        <f>Sheet8!AE6-(24*365*Sheet8!$F$7*WWTP!V$51)</f>
        <v>-495.87311081999997</v>
      </c>
      <c r="W57" s="78">
        <f>Sheet8!AF6-(24*365*Sheet8!$F$7*WWTP!W$51)</f>
        <v>-498.90764490000004</v>
      </c>
      <c r="X57" s="78">
        <f>Sheet8!AG6-(24*365*Sheet8!$F$7*WWTP!X$51)</f>
        <v>-501.55770258000001</v>
      </c>
      <c r="Y57" s="78">
        <f>Sheet8!AH6-(24*365*Sheet8!$F$7*WWTP!Y$51)</f>
        <v>-504.31220135999996</v>
      </c>
      <c r="Z57" s="78">
        <f>Sheet8!AI6-(24*365*Sheet8!$F$7*WWTP!Z$51)</f>
        <v>-507.96722375999997</v>
      </c>
      <c r="AA57" s="78">
        <f>Sheet8!AJ6-(24*365*Sheet8!$F$7*WWTP!AA$51)</f>
        <v>-512.80322118000004</v>
      </c>
      <c r="AB57" s="78">
        <f>Sheet8!AK6-(24*365*Sheet8!$F$7*WWTP!AB$51)</f>
        <v>-517.53178158000003</v>
      </c>
      <c r="AC57" s="78">
        <f>Sheet8!AL6-(24*365*Sheet8!$F$7*WWTP!AC$51)</f>
        <v>-521.95559033999996</v>
      </c>
      <c r="AD57" s="78">
        <f>Sheet8!AM6-(24*365*Sheet8!$F$7*WWTP!AD$51)</f>
        <v>-527.21251452000001</v>
      </c>
      <c r="AE57" s="78">
        <f>Sheet8!AN6-(24*365*Sheet8!$F$7*WWTP!AE$51)</f>
        <v>-532.71909870000013</v>
      </c>
      <c r="AF57" s="78">
        <f>Sheet8!AO6-(24*365*Sheet8!$F$7*WWTP!AF$51)</f>
        <v>-535.61873315999992</v>
      </c>
      <c r="AG57" s="78"/>
      <c r="AH57" s="134">
        <f t="shared" si="49"/>
        <v>226151987.28330866</v>
      </c>
      <c r="AI57" s="135" t="s">
        <v>130</v>
      </c>
      <c r="AJ57" s="78">
        <f t="shared" si="52"/>
        <v>20743765.264364999</v>
      </c>
      <c r="AK57" s="78">
        <f t="shared" si="51"/>
        <v>18497955.449999999</v>
      </c>
      <c r="AL57" s="78">
        <f t="shared" si="51"/>
        <v>11205024.968377501</v>
      </c>
      <c r="AM57" s="78">
        <f t="shared" si="51"/>
        <v>13878936.9627675</v>
      </c>
      <c r="AN57" s="78">
        <f t="shared" si="51"/>
        <v>11663983.411274999</v>
      </c>
      <c r="AO57" s="78">
        <f t="shared" si="51"/>
        <v>11000497.072012501</v>
      </c>
      <c r="AP57" s="78">
        <f t="shared" si="51"/>
        <v>12237475.802955</v>
      </c>
      <c r="AQ57" s="78">
        <f t="shared" si="51"/>
        <v>12091871.795835</v>
      </c>
      <c r="AR57" s="78">
        <f t="shared" si="51"/>
        <v>12440367.699239999</v>
      </c>
      <c r="AS57" s="78">
        <f t="shared" si="51"/>
        <v>12503725.52052</v>
      </c>
      <c r="AT57" s="78">
        <f t="shared" si="51"/>
        <v>12652457.4482475</v>
      </c>
      <c r="AU57" s="78">
        <f t="shared" si="51"/>
        <v>12864133.549507501</v>
      </c>
      <c r="AV57" s="78">
        <f t="shared" si="51"/>
        <v>13023095.1254625</v>
      </c>
      <c r="AW57" s="78">
        <f t="shared" si="51"/>
        <v>13378353.472379999</v>
      </c>
      <c r="AX57" s="78">
        <f t="shared" si="51"/>
        <v>13629065.836912502</v>
      </c>
      <c r="AY57" s="78">
        <f t="shared" si="51"/>
        <v>13966472.262502501</v>
      </c>
      <c r="AZ57" s="78">
        <f t="shared" si="51"/>
        <v>13988451.36585</v>
      </c>
      <c r="BA57" s="78">
        <f t="shared" si="51"/>
        <v>14171474.227072502</v>
      </c>
      <c r="BB57" s="78">
        <f t="shared" si="51"/>
        <v>14359014.679424999</v>
      </c>
      <c r="BC57" s="78">
        <f t="shared" si="51"/>
        <v>14513742.1756275</v>
      </c>
      <c r="BD57" s="78">
        <f t="shared" si="51"/>
        <v>15135013.206007499</v>
      </c>
      <c r="BE57" s="78">
        <f t="shared" si="51"/>
        <v>15669743.550337499</v>
      </c>
      <c r="BF57" s="78">
        <f t="shared" si="51"/>
        <v>16038461.716095001</v>
      </c>
      <c r="BG57" s="78">
        <f t="shared" si="51"/>
        <v>16338040.287562499</v>
      </c>
      <c r="BH57" s="78">
        <f t="shared" si="51"/>
        <v>16824359.902252499</v>
      </c>
      <c r="BI57" s="78">
        <f t="shared" si="51"/>
        <v>17508491.447069999</v>
      </c>
      <c r="BJ57" s="78">
        <f t="shared" si="51"/>
        <v>18113239.806187499</v>
      </c>
      <c r="BK57" s="78">
        <f t="shared" si="51"/>
        <v>18723212.211015001</v>
      </c>
      <c r="BL57" s="78">
        <f t="shared" si="51"/>
        <v>19279851.942779999</v>
      </c>
      <c r="BM57" s="78">
        <f t="shared" si="51"/>
        <v>19732554.544462502</v>
      </c>
      <c r="BN57" s="78">
        <f t="shared" si="51"/>
        <v>20089472.130097497</v>
      </c>
      <c r="BO57" s="62"/>
      <c r="BP57" s="62"/>
      <c r="BQ57" s="62"/>
    </row>
    <row r="58" spans="1:69" x14ac:dyDescent="0.25">
      <c r="A58" s="56" t="s">
        <v>129</v>
      </c>
      <c r="B58" s="78">
        <f>Sheet8!K4-(24*365*Sheet8!$F$7*WWTP!B$51)</f>
        <v>3232.7615411400002</v>
      </c>
      <c r="C58" s="78">
        <f>Sheet8!L4-(24*365*Sheet8!$F$7*WWTP!C$51)</f>
        <v>-359.15346942000002</v>
      </c>
      <c r="D58" s="78">
        <f>Sheet8!M4-(24*365*Sheet8!$F$7*WWTP!D$51)</f>
        <v>-313.43181887999998</v>
      </c>
      <c r="E58" s="78">
        <f>Sheet8!N4-(24*365*Sheet8!$F$7*WWTP!E$51)</f>
        <v>-302.60964042000001</v>
      </c>
      <c r="F58" s="78">
        <f>Sheet8!O4-(24*365*Sheet8!$F$7*WWTP!F$51)</f>
        <v>-295.36151130000002</v>
      </c>
      <c r="G58" s="78">
        <f>Sheet8!P4-(24*365*Sheet8!$F$7*WWTP!G$51)</f>
        <v>-283.88472431999998</v>
      </c>
      <c r="H58" s="78">
        <f>Sheet8!Q4-(24*365*Sheet8!$F$7*WWTP!H$51)</f>
        <v>-293.65275503999999</v>
      </c>
      <c r="I58" s="78">
        <f>Sheet8!R4-(24*365*Sheet8!$F$7*WWTP!I$51)</f>
        <v>-295.28303484000003</v>
      </c>
      <c r="J58" s="78">
        <f>Sheet8!S4-(24*365*Sheet8!$F$7*WWTP!J$51)</f>
        <v>-292.13715239999993</v>
      </c>
      <c r="K58" s="78">
        <f>Sheet8!T4-(24*365*Sheet8!$F$7*WWTP!K$51)</f>
        <v>-287.23549440000005</v>
      </c>
      <c r="L58" s="78">
        <f>Sheet8!U4-(24*365*Sheet8!$F$7*WWTP!L$51)</f>
        <v>-290.46135125999996</v>
      </c>
      <c r="M58" s="78">
        <f>Sheet8!V4-(24*365*Sheet8!$F$7*WWTP!M$51)</f>
        <v>-296.78449008000001</v>
      </c>
      <c r="N58" s="78">
        <f>Sheet8!W4-(24*365*Sheet8!$F$7*WWTP!N$51)</f>
        <v>-291.03323910000006</v>
      </c>
      <c r="O58" s="78">
        <f>Sheet8!X4-(24*365*Sheet8!$F$7*WWTP!O$51)</f>
        <v>-285.28681488000001</v>
      </c>
      <c r="P58" s="78">
        <f>Sheet8!Y4-(24*365*Sheet8!$F$7*WWTP!P$51)</f>
        <v>-285.18154158000004</v>
      </c>
      <c r="Q58" s="78">
        <f>Sheet8!Z4-(24*365*Sheet8!$F$7*WWTP!Q$51)</f>
        <v>-285.83099046000001</v>
      </c>
      <c r="R58" s="78">
        <f>Sheet8!AA4-(24*365*Sheet8!$F$7*WWTP!R$51)</f>
        <v>-285.60671256000001</v>
      </c>
      <c r="S58" s="78">
        <f>Sheet8!AB4-(24*365*Sheet8!$F$7*WWTP!S$51)</f>
        <v>-286.21496753999998</v>
      </c>
      <c r="T58" s="78">
        <f>Sheet8!AC4-(24*365*Sheet8!$F$7*WWTP!T$51)</f>
        <v>-286.58304959999998</v>
      </c>
      <c r="U58" s="78">
        <f>Sheet8!AD4-(24*365*Sheet8!$F$7*WWTP!U$51)</f>
        <v>-286.73467644000004</v>
      </c>
      <c r="V58" s="78">
        <f>Sheet8!AE4-(24*365*Sheet8!$F$7*WWTP!V$51)</f>
        <v>-495.87311081999997</v>
      </c>
      <c r="W58" s="78">
        <f>Sheet8!AF4-(24*365*Sheet8!$F$7*WWTP!W$51)</f>
        <v>-498.90764490000004</v>
      </c>
      <c r="X58" s="78">
        <f>Sheet8!AG4-(24*365*Sheet8!$F$7*WWTP!X$51)</f>
        <v>-501.55770258000001</v>
      </c>
      <c r="Y58" s="78">
        <f>Sheet8!AH4-(24*365*Sheet8!$F$7*WWTP!Y$51)</f>
        <v>-504.31220135999996</v>
      </c>
      <c r="Z58" s="78">
        <f>Sheet8!AI4-(24*365*Sheet8!$F$7*WWTP!Z$51)</f>
        <v>-507.96722375999997</v>
      </c>
      <c r="AA58" s="78">
        <f>Sheet8!AJ4-(24*365*Sheet8!$F$7*WWTP!AA$51)</f>
        <v>-512.80322118000004</v>
      </c>
      <c r="AB58" s="78">
        <f>Sheet8!AK4-(24*365*Sheet8!$F$7*WWTP!AB$51)</f>
        <v>-517.53178158000003</v>
      </c>
      <c r="AC58" s="78">
        <f>Sheet8!AL4-(24*365*Sheet8!$F$7*WWTP!AC$51)</f>
        <v>-521.95559033999996</v>
      </c>
      <c r="AD58" s="78">
        <f>Sheet8!AM4-(24*365*Sheet8!$F$7*WWTP!AD$51)</f>
        <v>-527.21251452000001</v>
      </c>
      <c r="AE58" s="78">
        <f>Sheet8!AN4-(24*365*Sheet8!$F$7*WWTP!AE$51)</f>
        <v>-532.71909870000013</v>
      </c>
      <c r="AF58" s="78">
        <f>Sheet8!AO4-(24*365*Sheet8!$F$7*WWTP!AF$51)</f>
        <v>-535.61873315999992</v>
      </c>
      <c r="AG58" s="78"/>
      <c r="AH58" s="134">
        <f t="shared" si="49"/>
        <v>188171382.98713279</v>
      </c>
      <c r="AI58" s="135" t="s">
        <v>129</v>
      </c>
      <c r="AJ58" s="78">
        <f t="shared" si="52"/>
        <v>17259998.66305</v>
      </c>
      <c r="AK58" s="78">
        <f t="shared" si="51"/>
        <v>15391356.5</v>
      </c>
      <c r="AL58" s="78">
        <f t="shared" si="51"/>
        <v>9323221.3876750004</v>
      </c>
      <c r="AM58" s="78">
        <f t="shared" si="51"/>
        <v>11548069.039975001</v>
      </c>
      <c r="AN58" s="78">
        <f t="shared" si="51"/>
        <v>9705101.0517499987</v>
      </c>
      <c r="AO58" s="78">
        <f t="shared" si="51"/>
        <v>9153042.4846250005</v>
      </c>
      <c r="AP58" s="78">
        <f t="shared" si="51"/>
        <v>10182279.50935</v>
      </c>
      <c r="AQ58" s="78">
        <f t="shared" si="51"/>
        <v>10061128.65095</v>
      </c>
      <c r="AR58" s="78">
        <f t="shared" si="51"/>
        <v>10351097.1668</v>
      </c>
      <c r="AS58" s="78">
        <f t="shared" si="51"/>
        <v>10403814.496399999</v>
      </c>
      <c r="AT58" s="78">
        <f t="shared" si="51"/>
        <v>10527567.963575</v>
      </c>
      <c r="AU58" s="78">
        <f t="shared" si="51"/>
        <v>10703694.581775</v>
      </c>
      <c r="AV58" s="78">
        <f t="shared" si="51"/>
        <v>10835959.701125</v>
      </c>
      <c r="AW58" s="78">
        <f t="shared" si="51"/>
        <v>11131554.956599999</v>
      </c>
      <c r="AX58" s="78">
        <f t="shared" si="51"/>
        <v>11340161.977625001</v>
      </c>
      <c r="AY58" s="78">
        <f t="shared" si="51"/>
        <v>11620903.413925</v>
      </c>
      <c r="AZ58" s="78">
        <f t="shared" si="51"/>
        <v>11639191.284499999</v>
      </c>
      <c r="BA58" s="78">
        <f t="shared" si="51"/>
        <v>11791476.768825</v>
      </c>
      <c r="BB58" s="78">
        <f t="shared" si="51"/>
        <v>11947521.14725</v>
      </c>
      <c r="BC58" s="78">
        <f t="shared" si="51"/>
        <v>12076263.270175001</v>
      </c>
      <c r="BD58" s="78">
        <f t="shared" si="51"/>
        <v>12593196.286775</v>
      </c>
      <c r="BE58" s="78">
        <f t="shared" si="51"/>
        <v>13038122.504874999</v>
      </c>
      <c r="BF58" s="78">
        <f t="shared" si="51"/>
        <v>13344917.09915</v>
      </c>
      <c r="BG58" s="78">
        <f t="shared" si="51"/>
        <v>13594183.598125</v>
      </c>
      <c r="BH58" s="78">
        <f t="shared" si="51"/>
        <v>13998829.321425</v>
      </c>
      <c r="BI58" s="78">
        <f t="shared" si="51"/>
        <v>14568065.879899999</v>
      </c>
      <c r="BJ58" s="78">
        <f t="shared" si="51"/>
        <v>15071251.089375</v>
      </c>
      <c r="BK58" s="78">
        <f t="shared" si="51"/>
        <v>15578783.003549999</v>
      </c>
      <c r="BL58" s="78">
        <f t="shared" si="51"/>
        <v>16041939.0846</v>
      </c>
      <c r="BM58" s="78">
        <f t="shared" si="51"/>
        <v>16418613.531125</v>
      </c>
      <c r="BN58" s="78">
        <f t="shared" si="51"/>
        <v>16715589.368074998</v>
      </c>
      <c r="BO58" s="62"/>
      <c r="BP58" s="62"/>
      <c r="BQ58" s="62"/>
    </row>
    <row r="59" spans="1:69" x14ac:dyDescent="0.25">
      <c r="A59" s="56" t="s">
        <v>128</v>
      </c>
      <c r="B59" s="78">
        <f>Sheet8!K3-(24*365*Sheet8!$F$7*WWTP!B$51)</f>
        <v>3632.7615411400002</v>
      </c>
      <c r="C59" s="78">
        <f>Sheet8!L3-(24*365*Sheet8!$F$7*WWTP!C$51)</f>
        <v>-359.15346942000002</v>
      </c>
      <c r="D59" s="78">
        <f>Sheet8!M3-(24*365*Sheet8!$F$7*WWTP!D$51)</f>
        <v>-313.43181887999998</v>
      </c>
      <c r="E59" s="78">
        <f>Sheet8!N3-(24*365*Sheet8!$F$7*WWTP!E$51)</f>
        <v>-302.60964042000001</v>
      </c>
      <c r="F59" s="78">
        <f>Sheet8!O3-(24*365*Sheet8!$F$7*WWTP!F$51)</f>
        <v>-295.36151130000002</v>
      </c>
      <c r="G59" s="78">
        <f>Sheet8!P3-(24*365*Sheet8!$F$7*WWTP!G$51)</f>
        <v>-283.88472431999998</v>
      </c>
      <c r="H59" s="78">
        <f>Sheet8!Q3-(24*365*Sheet8!$F$7*WWTP!H$51)</f>
        <v>-293.65275503999999</v>
      </c>
      <c r="I59" s="78">
        <f>Sheet8!R3-(24*365*Sheet8!$F$7*WWTP!I$51)</f>
        <v>-295.28303484000003</v>
      </c>
      <c r="J59" s="78">
        <f>Sheet8!S3-(24*365*Sheet8!$F$7*WWTP!J$51)</f>
        <v>-292.13715239999993</v>
      </c>
      <c r="K59" s="78">
        <f>Sheet8!T3-(24*365*Sheet8!$F$7*WWTP!K$51)</f>
        <v>-287.23549440000005</v>
      </c>
      <c r="L59" s="78">
        <f>Sheet8!U3-(24*365*Sheet8!$F$7*WWTP!L$51)</f>
        <v>-290.46135125999996</v>
      </c>
      <c r="M59" s="78">
        <f>Sheet8!V3-(24*365*Sheet8!$F$7*WWTP!M$51)</f>
        <v>-296.78449008000001</v>
      </c>
      <c r="N59" s="78">
        <f>Sheet8!W3-(24*365*Sheet8!$F$7*WWTP!N$51)</f>
        <v>-291.03323910000006</v>
      </c>
      <c r="O59" s="78">
        <f>Sheet8!X3-(24*365*Sheet8!$F$7*WWTP!O$51)</f>
        <v>-285.28681488000001</v>
      </c>
      <c r="P59" s="78">
        <f>Sheet8!Y3-(24*365*Sheet8!$F$7*WWTP!P$51)</f>
        <v>-285.18154158000004</v>
      </c>
      <c r="Q59" s="78">
        <f>Sheet8!Z3-(24*365*Sheet8!$F$7*WWTP!Q$51)</f>
        <v>-285.83099046000001</v>
      </c>
      <c r="R59" s="78">
        <f>Sheet8!AA3-(24*365*Sheet8!$F$7*WWTP!R$51)</f>
        <v>-285.60671256000001</v>
      </c>
      <c r="S59" s="78">
        <f>Sheet8!AB3-(24*365*Sheet8!$F$7*WWTP!S$51)</f>
        <v>-286.21496753999998</v>
      </c>
      <c r="T59" s="78">
        <f>Sheet8!AC3-(24*365*Sheet8!$F$7*WWTP!T$51)</f>
        <v>-286.58304959999998</v>
      </c>
      <c r="U59" s="78">
        <f>Sheet8!AD3-(24*365*Sheet8!$F$7*WWTP!U$51)</f>
        <v>-286.73467644000004</v>
      </c>
      <c r="V59" s="78">
        <f>Sheet8!AE3-(24*365*Sheet8!$F$7*WWTP!V$51)</f>
        <v>-495.87311081999997</v>
      </c>
      <c r="W59" s="78">
        <f>Sheet8!AF3-(24*365*Sheet8!$F$7*WWTP!W$51)</f>
        <v>-498.90764490000004</v>
      </c>
      <c r="X59" s="78">
        <f>Sheet8!AG3-(24*365*Sheet8!$F$7*WWTP!X$51)</f>
        <v>-501.55770258000001</v>
      </c>
      <c r="Y59" s="78">
        <f>Sheet8!AH3-(24*365*Sheet8!$F$7*WWTP!Y$51)</f>
        <v>-504.31220135999996</v>
      </c>
      <c r="Z59" s="78">
        <f>Sheet8!AI3-(24*365*Sheet8!$F$7*WWTP!Z$51)</f>
        <v>-507.96722375999997</v>
      </c>
      <c r="AA59" s="78">
        <f>Sheet8!AJ3-(24*365*Sheet8!$F$7*WWTP!AA$51)</f>
        <v>-512.80322118000004</v>
      </c>
      <c r="AB59" s="78">
        <f>Sheet8!AK3-(24*365*Sheet8!$F$7*WWTP!AB$51)</f>
        <v>-517.53178158000003</v>
      </c>
      <c r="AC59" s="78">
        <f>Sheet8!AL3-(24*365*Sheet8!$F$7*WWTP!AC$51)</f>
        <v>-521.95559033999996</v>
      </c>
      <c r="AD59" s="78">
        <f>Sheet8!AM3-(24*365*Sheet8!$F$7*WWTP!AD$51)</f>
        <v>-527.21251452000001</v>
      </c>
      <c r="AE59" s="78">
        <f>Sheet8!AN3-(24*365*Sheet8!$F$7*WWTP!AE$51)</f>
        <v>-532.71909870000013</v>
      </c>
      <c r="AF59" s="78">
        <f>Sheet8!AO3-(24*365*Sheet8!$F$7*WWTP!AF$51)</f>
        <v>-535.61873315999992</v>
      </c>
      <c r="AG59" s="78"/>
      <c r="AH59" s="134">
        <f t="shared" si="49"/>
        <v>240351422.9320308</v>
      </c>
      <c r="AI59" s="135" t="s">
        <v>128</v>
      </c>
      <c r="AJ59" s="78">
        <f t="shared" si="52"/>
        <v>22046206.881269999</v>
      </c>
      <c r="AK59" s="78">
        <f t="shared" si="51"/>
        <v>19659389.100000001</v>
      </c>
      <c r="AL59" s="78">
        <f t="shared" si="51"/>
        <v>11908556.398245001</v>
      </c>
      <c r="AM59" s="78">
        <f t="shared" si="51"/>
        <v>14750355.669465</v>
      </c>
      <c r="AN59" s="78">
        <f t="shared" si="51"/>
        <v>12396331.527449999</v>
      </c>
      <c r="AO59" s="78">
        <f t="shared" si="51"/>
        <v>11691186.780975001</v>
      </c>
      <c r="AP59" s="78">
        <f t="shared" si="51"/>
        <v>13005831.864089999</v>
      </c>
      <c r="AQ59" s="78">
        <f t="shared" si="51"/>
        <v>12851085.79833</v>
      </c>
      <c r="AR59" s="78">
        <f t="shared" si="51"/>
        <v>13221462.76152</v>
      </c>
      <c r="AS59" s="78">
        <f t="shared" si="51"/>
        <v>13288798.638959998</v>
      </c>
      <c r="AT59" s="78">
        <f t="shared" si="51"/>
        <v>13446869.018505</v>
      </c>
      <c r="AU59" s="78">
        <f t="shared" si="51"/>
        <v>13671835.655985</v>
      </c>
      <c r="AV59" s="78">
        <f t="shared" si="51"/>
        <v>13840777.974075001</v>
      </c>
      <c r="AW59" s="78">
        <f t="shared" si="51"/>
        <v>14218341.97524</v>
      </c>
      <c r="AX59" s="78">
        <f t="shared" si="51"/>
        <v>14484795.851175001</v>
      </c>
      <c r="AY59" s="78">
        <f t="shared" si="51"/>
        <v>14843387.059995001</v>
      </c>
      <c r="AZ59" s="78">
        <f t="shared" si="51"/>
        <v>14866746.168299999</v>
      </c>
      <c r="BA59" s="78">
        <f t="shared" si="51"/>
        <v>15061260.510855</v>
      </c>
      <c r="BB59" s="78">
        <f t="shared" si="51"/>
        <v>15260576.091149999</v>
      </c>
      <c r="BC59" s="78">
        <f t="shared" si="51"/>
        <v>15425018.483745001</v>
      </c>
      <c r="BD59" s="78">
        <f t="shared" si="51"/>
        <v>16085297.342985</v>
      </c>
      <c r="BE59" s="78">
        <f t="shared" si="51"/>
        <v>16653601.874325</v>
      </c>
      <c r="BF59" s="78">
        <f t="shared" si="51"/>
        <v>17045470.797809999</v>
      </c>
      <c r="BG59" s="78">
        <f t="shared" si="51"/>
        <v>17363859.049874999</v>
      </c>
      <c r="BH59" s="78">
        <f t="shared" si="51"/>
        <v>17880713.280494999</v>
      </c>
      <c r="BI59" s="78">
        <f t="shared" si="51"/>
        <v>18607799.485860001</v>
      </c>
      <c r="BJ59" s="78">
        <f t="shared" si="51"/>
        <v>19250518.262625001</v>
      </c>
      <c r="BK59" s="78">
        <f t="shared" si="51"/>
        <v>19898789.08797</v>
      </c>
      <c r="BL59" s="78">
        <f t="shared" si="51"/>
        <v>20490378.634440001</v>
      </c>
      <c r="BM59" s="78">
        <f t="shared" si="51"/>
        <v>20971505.136075001</v>
      </c>
      <c r="BN59" s="78">
        <f t="shared" si="51"/>
        <v>21350832.554804999</v>
      </c>
      <c r="BO59" s="62"/>
      <c r="BP59" s="62"/>
      <c r="BQ59" s="62"/>
    </row>
    <row r="60" spans="1:69" x14ac:dyDescent="0.2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131">
        <v>9.5483200000000004</v>
      </c>
      <c r="V60" s="62">
        <f>U60/100</f>
        <v>9.5483200000000004E-2</v>
      </c>
      <c r="W60" s="62"/>
      <c r="X60" s="62"/>
      <c r="Y60" s="62"/>
      <c r="Z60" s="62"/>
      <c r="AA60" s="62"/>
      <c r="AB60" s="62"/>
      <c r="AC60" s="62"/>
      <c r="AD60" s="62"/>
      <c r="AE60" s="131"/>
      <c r="AF60" s="131"/>
      <c r="AG60" s="62"/>
      <c r="AH60" s="134"/>
      <c r="AI60" s="54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</row>
    <row r="61" spans="1:69" s="20" customFormat="1" x14ac:dyDescent="0.25">
      <c r="A61" s="52" t="s">
        <v>92</v>
      </c>
      <c r="B61" s="128">
        <v>6.9128629999999996E-2</v>
      </c>
      <c r="C61" s="128">
        <v>6.8157129999999996E-2</v>
      </c>
      <c r="D61" s="128">
        <v>6.2895989999999999E-2</v>
      </c>
      <c r="E61" s="128">
        <v>6.1939599999999997E-2</v>
      </c>
      <c r="F61" s="128">
        <v>7.2687950000000001E-2</v>
      </c>
      <c r="G61" s="128">
        <v>8.1045560000000003E-2</v>
      </c>
      <c r="H61" s="128">
        <v>8.7423899999999999E-2</v>
      </c>
      <c r="I61" s="128">
        <v>8.9876220000000007E-2</v>
      </c>
      <c r="J61" s="128">
        <v>9.0569129999999998E-2</v>
      </c>
      <c r="K61" s="128">
        <v>9.0569609999999995E-2</v>
      </c>
      <c r="L61" s="128">
        <v>8.984078999999999E-2</v>
      </c>
      <c r="M61" s="128">
        <v>8.9137289999999994E-2</v>
      </c>
      <c r="N61" s="128">
        <v>8.9238870000000012E-2</v>
      </c>
      <c r="O61" s="128">
        <v>9.0310630000000003E-2</v>
      </c>
      <c r="P61" s="128">
        <v>9.1496209999999994E-2</v>
      </c>
      <c r="Q61" s="128">
        <v>9.2500659999999998E-2</v>
      </c>
      <c r="R61" s="128">
        <v>9.3255660000000004E-2</v>
      </c>
      <c r="S61" s="128">
        <v>9.3355809999999997E-2</v>
      </c>
      <c r="T61" s="128">
        <v>9.4030520000000006E-2</v>
      </c>
      <c r="U61" s="128">
        <v>9.4408939999999997E-2</v>
      </c>
      <c r="V61" s="128">
        <v>9.5483200000000004E-2</v>
      </c>
      <c r="W61" s="128">
        <v>9.6619869999999997E-2</v>
      </c>
      <c r="X61" s="128">
        <v>9.7532469999999996E-2</v>
      </c>
      <c r="Y61" s="128">
        <v>9.8948540000000001E-2</v>
      </c>
      <c r="Z61" s="128">
        <v>0.10028303</v>
      </c>
      <c r="AA61" s="128">
        <v>0.10172565</v>
      </c>
      <c r="AB61" s="128">
        <v>0.10272967</v>
      </c>
      <c r="AC61" s="128">
        <v>0.10357936000000001</v>
      </c>
      <c r="AD61" s="128">
        <v>0.10474062999999999</v>
      </c>
      <c r="AE61" s="128">
        <v>0.10529996000000001</v>
      </c>
      <c r="AF61" s="128">
        <v>0.10537800999999999</v>
      </c>
      <c r="AG61" s="128"/>
      <c r="AH61" s="134"/>
      <c r="AI61" s="137" t="str">
        <f>D104</f>
        <v>Spot Price (GHG25)</v>
      </c>
      <c r="AJ61" s="133">
        <v>4.4632059999999996</v>
      </c>
      <c r="AK61" s="133">
        <v>3.98</v>
      </c>
      <c r="AL61" s="133">
        <v>2.6182289999999999</v>
      </c>
      <c r="AM61" s="133">
        <v>3.255395</v>
      </c>
      <c r="AN61" s="133">
        <v>4.0690819999999999</v>
      </c>
      <c r="AO61" s="133">
        <v>4.2074449999999999</v>
      </c>
      <c r="AP61" s="133">
        <v>5.2181179999999996</v>
      </c>
      <c r="AQ61" s="133">
        <v>5.3935909999999998</v>
      </c>
      <c r="AR61" s="133">
        <v>5.6058019999999997</v>
      </c>
      <c r="AS61" s="133">
        <v>5.566427</v>
      </c>
      <c r="AT61" s="133">
        <v>5.5053229999999997</v>
      </c>
      <c r="AU61" s="133">
        <v>5.598859</v>
      </c>
      <c r="AV61" s="133">
        <v>5.8434249999999999</v>
      </c>
      <c r="AW61" s="133">
        <v>6.0155440000000002</v>
      </c>
      <c r="AX61" s="133">
        <v>6.0869499999999999</v>
      </c>
      <c r="AY61" s="133">
        <v>6.1149979999999999</v>
      </c>
      <c r="AZ61" s="133">
        <v>6.0638779999999999</v>
      </c>
      <c r="BA61" s="133">
        <v>5.9688239999999997</v>
      </c>
      <c r="BB61" s="133">
        <v>5.9610209999999997</v>
      </c>
      <c r="BC61" s="133">
        <v>5.9778200000000004</v>
      </c>
      <c r="BD61" s="133">
        <v>5.9777610000000001</v>
      </c>
      <c r="BE61" s="133">
        <v>6.0402670000000001</v>
      </c>
      <c r="BF61" s="133">
        <v>6.0782999999999996</v>
      </c>
      <c r="BG61" s="133">
        <v>6.1951429999999998</v>
      </c>
      <c r="BH61" s="133">
        <v>6.4501749999999998</v>
      </c>
      <c r="BI61" s="133">
        <v>6.7159110000000002</v>
      </c>
      <c r="BJ61" s="133">
        <v>6.921322</v>
      </c>
      <c r="BK61" s="133">
        <v>7.1456679999999997</v>
      </c>
      <c r="BL61" s="133">
        <v>7.4027560000000001</v>
      </c>
      <c r="BM61" s="133">
        <v>7.5170370000000002</v>
      </c>
      <c r="BN61" s="133">
        <v>7.766858</v>
      </c>
      <c r="BO61" s="52"/>
      <c r="BP61" s="52"/>
      <c r="BQ61" s="52"/>
    </row>
    <row r="62" spans="1:69" x14ac:dyDescent="0.25">
      <c r="A62" s="56" t="s">
        <v>131</v>
      </c>
      <c r="B62" s="78">
        <f>Sheet8!K8-(24*365*Sheet8!$F$8*WWTP!B$61)</f>
        <v>1609.5621371760003</v>
      </c>
      <c r="C62" s="78">
        <f>Sheet8!L8-(24*365*Sheet8!$F$8*WWTP!C$61)</f>
        <v>-482.09772962399995</v>
      </c>
      <c r="D62" s="78">
        <f>Sheet8!M8-(24*365*Sheet8!$F$8*WWTP!D$61)</f>
        <v>-436.93189495199988</v>
      </c>
      <c r="E62" s="78">
        <f>Sheet8!N8-(24*365*Sheet8!$F$8*WWTP!E$61)</f>
        <v>-428.72147807999988</v>
      </c>
      <c r="F62" s="78">
        <f>Sheet8!O8-(24*365*Sheet8!$F$8*WWTP!F$61)</f>
        <v>-520.99391315999992</v>
      </c>
      <c r="G62" s="78">
        <f>Sheet8!P8-(24*365*Sheet8!$F$8*WWTP!G$61)</f>
        <v>-592.7423234879999</v>
      </c>
      <c r="H62" s="78">
        <f>Sheet8!Q8-(24*365*Sheet8!$F$8*WWTP!H$61)</f>
        <v>-647.4990967199999</v>
      </c>
      <c r="I62" s="78">
        <f>Sheet8!R8-(24*365*Sheet8!$F$8*WWTP!I$61)</f>
        <v>-668.55177345599998</v>
      </c>
      <c r="J62" s="78">
        <f>Sheet8!S8-(24*365*Sheet8!$F$8*WWTP!J$61)</f>
        <v>-674.50026722399991</v>
      </c>
      <c r="K62" s="78">
        <f>Sheet8!T8-(24*365*Sheet8!$F$8*WWTP!K$61)</f>
        <v>-674.50438792799991</v>
      </c>
      <c r="L62" s="78">
        <f>Sheet8!U8-(24*365*Sheet8!$F$8*WWTP!L$61)</f>
        <v>-668.24761399199986</v>
      </c>
      <c r="M62" s="78">
        <f>Sheet8!V8-(24*365*Sheet8!$F$8*WWTP!M$61)</f>
        <v>-662.20820719199992</v>
      </c>
      <c r="N62" s="78">
        <f>Sheet8!W8-(24*365*Sheet8!$F$8*WWTP!N$61)</f>
        <v>-663.08025117600005</v>
      </c>
      <c r="O62" s="78">
        <f>Sheet8!X8-(24*365*Sheet8!$F$8*WWTP!O$61)</f>
        <v>-672.281096424</v>
      </c>
      <c r="P62" s="78">
        <f>Sheet8!Y8-(24*365*Sheet8!$F$8*WWTP!P$61)</f>
        <v>-682.45906360799984</v>
      </c>
      <c r="Q62" s="78">
        <f>Sheet8!Z8-(24*365*Sheet8!$F$8*WWTP!Q$61)</f>
        <v>-691.08206596799994</v>
      </c>
      <c r="R62" s="78">
        <f>Sheet8!AA8-(24*365*Sheet8!$F$8*WWTP!R$61)</f>
        <v>-697.56358996799997</v>
      </c>
      <c r="S62" s="78">
        <f>Sheet8!AB8-(24*365*Sheet8!$F$8*WWTP!S$61)</f>
        <v>-698.4233576879999</v>
      </c>
      <c r="T62" s="78">
        <f>Sheet8!AC8-(24*365*Sheet8!$F$8*WWTP!T$61)</f>
        <v>-704.21560809599998</v>
      </c>
      <c r="U62" s="78">
        <f>Sheet8!AD8-(24*365*Sheet8!$F$8*WWTP!U$61)</f>
        <v>-707.4642681119999</v>
      </c>
      <c r="V62" s="78">
        <f>Sheet8!AE8-(24*365*Sheet8!$F$8*WWTP!V$61)</f>
        <v>-819.70417536000002</v>
      </c>
      <c r="W62" s="78">
        <f>Sheet8!AF8-(24*365*Sheet8!$F$8*WWTP!W$61)</f>
        <v>-829.46225997599993</v>
      </c>
      <c r="X62" s="78">
        <f>Sheet8!AG8-(24*365*Sheet8!$F$8*WWTP!X$61)</f>
        <v>-837.29674845599993</v>
      </c>
      <c r="Y62" s="78">
        <f>Sheet8!AH8-(24*365*Sheet8!$F$8*WWTP!Y$61)</f>
        <v>-849.45342619199994</v>
      </c>
      <c r="Z62" s="78">
        <f>Sheet8!AI8-(24*365*Sheet8!$F$8*WWTP!Z$61)</f>
        <v>-860.90975594399993</v>
      </c>
      <c r="AA62" s="78">
        <f>Sheet8!AJ8-(24*365*Sheet8!$F$8*WWTP!AA$61)</f>
        <v>-873.29436011999996</v>
      </c>
      <c r="AB62" s="78">
        <f>Sheet8!AK8-(24*365*Sheet8!$F$8*WWTP!AB$61)</f>
        <v>-881.91367101599985</v>
      </c>
      <c r="AC62" s="78">
        <f>Sheet8!AL8-(24*365*Sheet8!$F$8*WWTP!AC$61)</f>
        <v>-889.208089728</v>
      </c>
      <c r="AD62" s="78">
        <f>Sheet8!AM8-(24*365*Sheet8!$F$8*WWTP!AD$61)</f>
        <v>-899.17736042399986</v>
      </c>
      <c r="AE62" s="78">
        <f>Sheet8!AN8-(24*365*Sheet8!$F$8*WWTP!AE$61)</f>
        <v>-903.97909660800008</v>
      </c>
      <c r="AF62" s="78">
        <f>Sheet8!AO8-(24*365*Sheet8!$F$8*WWTP!AF$61)</f>
        <v>-904.64914024799987</v>
      </c>
      <c r="AG62" s="78"/>
      <c r="AH62" s="134">
        <f t="shared" si="49"/>
        <v>587643559.39584434</v>
      </c>
      <c r="AI62" s="135" t="s">
        <v>131</v>
      </c>
      <c r="AJ62" s="78">
        <f>AJ$61*B72</f>
        <v>31872758.267349996</v>
      </c>
      <c r="AK62" s="78">
        <f t="shared" ref="AK62:BN69" si="53">AK$61*C72</f>
        <v>28422075.5</v>
      </c>
      <c r="AL62" s="78">
        <f t="shared" si="53"/>
        <v>18697362.390524998</v>
      </c>
      <c r="AM62" s="78">
        <f t="shared" si="53"/>
        <v>23247508.158875</v>
      </c>
      <c r="AN62" s="78">
        <f t="shared" si="53"/>
        <v>29058230.105450001</v>
      </c>
      <c r="AO62" s="78">
        <f t="shared" si="53"/>
        <v>30046311.420125</v>
      </c>
      <c r="AP62" s="78">
        <f t="shared" si="53"/>
        <v>37263754.714549996</v>
      </c>
      <c r="AQ62" s="78">
        <f t="shared" si="53"/>
        <v>38516846.888975002</v>
      </c>
      <c r="AR62" s="78">
        <f t="shared" si="53"/>
        <v>40032293.387449995</v>
      </c>
      <c r="AS62" s="78">
        <f t="shared" si="53"/>
        <v>39751107.653075002</v>
      </c>
      <c r="AT62" s="78">
        <f t="shared" si="53"/>
        <v>39314750.240674995</v>
      </c>
      <c r="AU62" s="78">
        <f t="shared" si="53"/>
        <v>39982711.862274997</v>
      </c>
      <c r="AV62" s="78">
        <f t="shared" si="53"/>
        <v>41729212.695625</v>
      </c>
      <c r="AW62" s="78">
        <f t="shared" si="53"/>
        <v>42958353.201400004</v>
      </c>
      <c r="AX62" s="78">
        <f t="shared" si="53"/>
        <v>43468279.513750002</v>
      </c>
      <c r="AY62" s="78">
        <f t="shared" si="53"/>
        <v>43668576.592550002</v>
      </c>
      <c r="AZ62" s="78">
        <f t="shared" si="53"/>
        <v>43303517.170549996</v>
      </c>
      <c r="BA62" s="78">
        <f t="shared" si="53"/>
        <v>42624715.169399999</v>
      </c>
      <c r="BB62" s="78">
        <f t="shared" si="53"/>
        <v>42568992.190724999</v>
      </c>
      <c r="BC62" s="78">
        <f t="shared" si="53"/>
        <v>42688957.629500002</v>
      </c>
      <c r="BD62" s="78">
        <f t="shared" si="53"/>
        <v>42688536.297224998</v>
      </c>
      <c r="BE62" s="78">
        <f t="shared" si="53"/>
        <v>43134905.707075</v>
      </c>
      <c r="BF62" s="78">
        <f t="shared" si="53"/>
        <v>43406507.917499997</v>
      </c>
      <c r="BG62" s="78">
        <f t="shared" si="53"/>
        <v>44240910.070175</v>
      </c>
      <c r="BH62" s="78">
        <f t="shared" si="53"/>
        <v>46062150.964374997</v>
      </c>
      <c r="BI62" s="78">
        <f t="shared" si="53"/>
        <v>47959831.530974999</v>
      </c>
      <c r="BJ62" s="78">
        <f t="shared" si="53"/>
        <v>49426717.699450001</v>
      </c>
      <c r="BK62" s="78">
        <f t="shared" si="53"/>
        <v>51028822.963299997</v>
      </c>
      <c r="BL62" s="78">
        <f t="shared" si="53"/>
        <v>52864746.2161</v>
      </c>
      <c r="BM62" s="78">
        <f t="shared" si="53"/>
        <v>53680852.550324999</v>
      </c>
      <c r="BN62" s="78">
        <f t="shared" si="53"/>
        <v>55464880.521049999</v>
      </c>
      <c r="BO62" s="62"/>
      <c r="BP62" s="62"/>
      <c r="BQ62" s="62"/>
    </row>
    <row r="63" spans="1:69" x14ac:dyDescent="0.25">
      <c r="A63" s="56" t="s">
        <v>130</v>
      </c>
      <c r="B63" s="78">
        <f>Sheet8!K7-(24*365*Sheet8!$F$7*WWTP!B$61)</f>
        <v>2057.8635411400001</v>
      </c>
      <c r="C63" s="78">
        <f>Sheet8!L7-(24*365*Sheet8!$F$7*WWTP!C$61)</f>
        <v>-434.05163585999992</v>
      </c>
      <c r="D63" s="78">
        <f>Sheet8!M7-(24*365*Sheet8!$F$7*WWTP!D$61)</f>
        <v>-390.26842877999991</v>
      </c>
      <c r="E63" s="78">
        <f>Sheet8!N7-(24*365*Sheet8!$F$7*WWTP!E$61)</f>
        <v>-382.30935119999992</v>
      </c>
      <c r="F63" s="78">
        <f>Sheet8!O7-(24*365*Sheet8!$F$7*WWTP!F$61)</f>
        <v>-471.75711990000002</v>
      </c>
      <c r="G63" s="78">
        <f>Sheet8!P7-(24*365*Sheet8!$F$7*WWTP!G$61)</f>
        <v>-541.30915031999996</v>
      </c>
      <c r="H63" s="78">
        <f>Sheet8!Q7-(24*365*Sheet8!$F$7*WWTP!H$61)</f>
        <v>-594.38969579999991</v>
      </c>
      <c r="I63" s="78">
        <f>Sheet8!R7-(24*365*Sheet8!$F$7*WWTP!I$61)</f>
        <v>-614.79790284000001</v>
      </c>
      <c r="J63" s="78">
        <f>Sheet8!S7-(24*365*Sheet8!$F$7*WWTP!J$61)</f>
        <v>-620.56429985999989</v>
      </c>
      <c r="K63" s="78">
        <f>Sheet8!T7-(24*365*Sheet8!$F$7*WWTP!K$61)</f>
        <v>-620.56829441999992</v>
      </c>
      <c r="L63" s="78">
        <f>Sheet8!U7-(24*365*Sheet8!$F$7*WWTP!L$61)</f>
        <v>-614.50305437999987</v>
      </c>
      <c r="M63" s="78">
        <f>Sheet8!V7-(24*365*Sheet8!$F$7*WWTP!M$61)</f>
        <v>-608.6485273799999</v>
      </c>
      <c r="N63" s="78">
        <f>Sheet8!W7-(24*365*Sheet8!$F$7*WWTP!N$61)</f>
        <v>-609.49387614000011</v>
      </c>
      <c r="O63" s="78">
        <f>Sheet8!X7-(24*365*Sheet8!$F$7*WWTP!O$61)</f>
        <v>-618.41306285999997</v>
      </c>
      <c r="P63" s="78">
        <f>Sheet8!Y7-(24*365*Sheet8!$F$7*WWTP!P$61)</f>
        <v>-628.2794596199999</v>
      </c>
      <c r="Q63" s="78">
        <f>Sheet8!Z7-(24*365*Sheet8!$F$7*WWTP!Q$61)</f>
        <v>-636.63849252</v>
      </c>
      <c r="R63" s="78">
        <f>Sheet8!AA7-(24*365*Sheet8!$F$7*WWTP!R$61)</f>
        <v>-642.92160251999996</v>
      </c>
      <c r="S63" s="78">
        <f>Sheet8!AB7-(24*365*Sheet8!$F$7*WWTP!S$61)</f>
        <v>-643.75505081999995</v>
      </c>
      <c r="T63" s="78">
        <f>Sheet8!AC7-(24*365*Sheet8!$F$7*WWTP!T$61)</f>
        <v>-649.36998744000005</v>
      </c>
      <c r="U63" s="78">
        <f>Sheet8!AD7-(24*365*Sheet8!$F$7*WWTP!U$61)</f>
        <v>-652.51919867999993</v>
      </c>
      <c r="V63" s="78">
        <f>Sheet8!AE7-(24*365*Sheet8!$F$7*WWTP!V$61)</f>
        <v>-794.61119040000005</v>
      </c>
      <c r="W63" s="78">
        <f>Sheet8!AF7-(24*365*Sheet8!$F$7*WWTP!W$61)</f>
        <v>-804.07055814</v>
      </c>
      <c r="X63" s="78">
        <f>Sheet8!AG7-(24*365*Sheet8!$F$7*WWTP!X$61)</f>
        <v>-811.66521533999992</v>
      </c>
      <c r="Y63" s="78">
        <f>Sheet8!AH7-(24*365*Sheet8!$F$7*WWTP!Y$61)</f>
        <v>-823.44974988000001</v>
      </c>
      <c r="Z63" s="78">
        <f>Sheet8!AI7-(24*365*Sheet8!$F$7*WWTP!Z$61)</f>
        <v>-834.55537565999998</v>
      </c>
      <c r="AA63" s="78">
        <f>Sheet8!AJ7-(24*365*Sheet8!$F$7*WWTP!AA$61)</f>
        <v>-846.56085930000006</v>
      </c>
      <c r="AB63" s="78">
        <f>Sheet8!AK7-(24*365*Sheet8!$F$7*WWTP!AB$61)</f>
        <v>-854.91631373999996</v>
      </c>
      <c r="AC63" s="78">
        <f>Sheet8!AL7-(24*365*Sheet8!$F$7*WWTP!AC$61)</f>
        <v>-861.98743392000006</v>
      </c>
      <c r="AD63" s="78">
        <f>Sheet8!AM7-(24*365*Sheet8!$F$7*WWTP!AD$61)</f>
        <v>-871.65152285999989</v>
      </c>
      <c r="AE63" s="78">
        <f>Sheet8!AN7-(24*365*Sheet8!$F$7*WWTP!AE$61)</f>
        <v>-876.30626712000014</v>
      </c>
      <c r="AF63" s="78">
        <f>Sheet8!AO7-(24*365*Sheet8!$F$7*WWTP!AF$61)</f>
        <v>-876.9557992199999</v>
      </c>
      <c r="AG63" s="78"/>
      <c r="AH63" s="134">
        <f t="shared" si="49"/>
        <v>405298348.60656899</v>
      </c>
      <c r="AI63" s="135" t="s">
        <v>130</v>
      </c>
      <c r="AJ63" s="78">
        <f t="shared" ref="AJ63:AJ69" si="54">AJ$61*B73</f>
        <v>21982673.143859997</v>
      </c>
      <c r="AK63" s="78">
        <f t="shared" si="53"/>
        <v>19602733.800000001</v>
      </c>
      <c r="AL63" s="78">
        <f t="shared" si="53"/>
        <v>12895589.475989999</v>
      </c>
      <c r="AM63" s="78">
        <f t="shared" si="53"/>
        <v>16033829.54745</v>
      </c>
      <c r="AN63" s="78">
        <f t="shared" si="53"/>
        <v>20041490.265420001</v>
      </c>
      <c r="AO63" s="78">
        <f t="shared" si="53"/>
        <v>20722970.932950001</v>
      </c>
      <c r="AP63" s="78">
        <f t="shared" si="53"/>
        <v>25700848.766579997</v>
      </c>
      <c r="AQ63" s="78">
        <f t="shared" si="53"/>
        <v>26565107.688209999</v>
      </c>
      <c r="AR63" s="78">
        <f t="shared" si="53"/>
        <v>27610312.648619998</v>
      </c>
      <c r="AS63" s="78">
        <f t="shared" si="53"/>
        <v>27416378.567370001</v>
      </c>
      <c r="AT63" s="78">
        <f t="shared" si="53"/>
        <v>27115422.425129998</v>
      </c>
      <c r="AU63" s="78">
        <f t="shared" si="53"/>
        <v>27576116.22129</v>
      </c>
      <c r="AV63" s="78">
        <f t="shared" si="53"/>
        <v>28780679.586750001</v>
      </c>
      <c r="AW63" s="78">
        <f t="shared" si="53"/>
        <v>29628419.01864</v>
      </c>
      <c r="AX63" s="78">
        <f t="shared" si="53"/>
        <v>29980115.704500001</v>
      </c>
      <c r="AY63" s="78">
        <f t="shared" si="53"/>
        <v>30118260.799380001</v>
      </c>
      <c r="AZ63" s="78">
        <f t="shared" si="53"/>
        <v>29866478.952179998</v>
      </c>
      <c r="BA63" s="78">
        <f t="shared" si="53"/>
        <v>29398308.535439998</v>
      </c>
      <c r="BB63" s="78">
        <f t="shared" si="53"/>
        <v>29359876.341509998</v>
      </c>
      <c r="BC63" s="78">
        <f t="shared" si="53"/>
        <v>29442616.624200001</v>
      </c>
      <c r="BD63" s="78">
        <f t="shared" si="53"/>
        <v>29442326.03091</v>
      </c>
      <c r="BE63" s="78">
        <f t="shared" si="53"/>
        <v>29750187.457770001</v>
      </c>
      <c r="BF63" s="78">
        <f t="shared" si="53"/>
        <v>29937511.772999998</v>
      </c>
      <c r="BG63" s="78">
        <f t="shared" si="53"/>
        <v>30512999.769329999</v>
      </c>
      <c r="BH63" s="78">
        <f t="shared" si="53"/>
        <v>31769111.429249998</v>
      </c>
      <c r="BI63" s="78">
        <f t="shared" si="53"/>
        <v>33077943.607410002</v>
      </c>
      <c r="BJ63" s="78">
        <f t="shared" si="53"/>
        <v>34089656.459820002</v>
      </c>
      <c r="BK63" s="78">
        <f t="shared" si="53"/>
        <v>35194630.057080001</v>
      </c>
      <c r="BL63" s="78">
        <f t="shared" si="53"/>
        <v>36460868.154360004</v>
      </c>
      <c r="BM63" s="78">
        <f t="shared" si="53"/>
        <v>37023737.506470002</v>
      </c>
      <c r="BN63" s="78">
        <f t="shared" si="53"/>
        <v>38254183.375979997</v>
      </c>
      <c r="BO63" s="62"/>
      <c r="BP63" s="62"/>
      <c r="BQ63" s="62"/>
    </row>
    <row r="64" spans="1:69" x14ac:dyDescent="0.25">
      <c r="A64" s="56" t="s">
        <v>130</v>
      </c>
      <c r="B64" s="78">
        <f>Sheet8!K7-(24*365*Sheet8!$F$7*WWTP!B$61)</f>
        <v>2057.8635411400001</v>
      </c>
      <c r="C64" s="78">
        <f>Sheet8!L7-(24*365*Sheet8!$F$7*WWTP!C$61)</f>
        <v>-434.05163585999992</v>
      </c>
      <c r="D64" s="78">
        <f>Sheet8!M7-(24*365*Sheet8!$F$7*WWTP!D$61)</f>
        <v>-390.26842877999991</v>
      </c>
      <c r="E64" s="78">
        <f>Sheet8!N7-(24*365*Sheet8!$F$7*WWTP!E$61)</f>
        <v>-382.30935119999992</v>
      </c>
      <c r="F64" s="78">
        <f>Sheet8!O7-(24*365*Sheet8!$F$7*WWTP!F$61)</f>
        <v>-471.75711990000002</v>
      </c>
      <c r="G64" s="78">
        <f>Sheet8!P7-(24*365*Sheet8!$F$7*WWTP!G$61)</f>
        <v>-541.30915031999996</v>
      </c>
      <c r="H64" s="78">
        <f>Sheet8!Q7-(24*365*Sheet8!$F$7*WWTP!H$61)</f>
        <v>-594.38969579999991</v>
      </c>
      <c r="I64" s="78">
        <f>Sheet8!R7-(24*365*Sheet8!$F$7*WWTP!I$61)</f>
        <v>-614.79790284000001</v>
      </c>
      <c r="J64" s="78">
        <f>Sheet8!S7-(24*365*Sheet8!$F$7*WWTP!J$61)</f>
        <v>-620.56429985999989</v>
      </c>
      <c r="K64" s="78">
        <f>Sheet8!T7-(24*365*Sheet8!$F$7*WWTP!K$61)</f>
        <v>-620.56829441999992</v>
      </c>
      <c r="L64" s="78">
        <f>Sheet8!U7-(24*365*Sheet8!$F$7*WWTP!L$61)</f>
        <v>-614.50305437999987</v>
      </c>
      <c r="M64" s="78">
        <f>Sheet8!V7-(24*365*Sheet8!$F$7*WWTP!M$61)</f>
        <v>-608.6485273799999</v>
      </c>
      <c r="N64" s="78">
        <f>Sheet8!W7-(24*365*Sheet8!$F$7*WWTP!N$61)</f>
        <v>-609.49387614000011</v>
      </c>
      <c r="O64" s="78">
        <f>Sheet8!X7-(24*365*Sheet8!$F$7*WWTP!O$61)</f>
        <v>-618.41306285999997</v>
      </c>
      <c r="P64" s="78">
        <f>Sheet8!Y7-(24*365*Sheet8!$F$7*WWTP!P$61)</f>
        <v>-628.2794596199999</v>
      </c>
      <c r="Q64" s="78">
        <f>Sheet8!Z7-(24*365*Sheet8!$F$7*WWTP!Q$61)</f>
        <v>-636.63849252</v>
      </c>
      <c r="R64" s="78">
        <f>Sheet8!AA7-(24*365*Sheet8!$F$7*WWTP!R$61)</f>
        <v>-642.92160251999996</v>
      </c>
      <c r="S64" s="78">
        <f>Sheet8!AB7-(24*365*Sheet8!$F$7*WWTP!S$61)</f>
        <v>-643.75505081999995</v>
      </c>
      <c r="T64" s="78">
        <f>Sheet8!AC7-(24*365*Sheet8!$F$7*WWTP!T$61)</f>
        <v>-649.36998744000005</v>
      </c>
      <c r="U64" s="78">
        <f>Sheet8!AD7-(24*365*Sheet8!$F$7*WWTP!U$61)</f>
        <v>-652.51919867999993</v>
      </c>
      <c r="V64" s="78">
        <f>Sheet8!AE7-(24*365*Sheet8!$F$7*WWTP!V$61)</f>
        <v>-794.61119040000005</v>
      </c>
      <c r="W64" s="78">
        <f>Sheet8!AF7-(24*365*Sheet8!$F$7*WWTP!W$61)</f>
        <v>-804.07055814</v>
      </c>
      <c r="X64" s="78">
        <f>Sheet8!AG7-(24*365*Sheet8!$F$7*WWTP!X$61)</f>
        <v>-811.66521533999992</v>
      </c>
      <c r="Y64" s="78">
        <f>Sheet8!AH7-(24*365*Sheet8!$F$7*WWTP!Y$61)</f>
        <v>-823.44974988000001</v>
      </c>
      <c r="Z64" s="78">
        <f>Sheet8!AI7-(24*365*Sheet8!$F$7*WWTP!Z$61)</f>
        <v>-834.55537565999998</v>
      </c>
      <c r="AA64" s="78">
        <f>Sheet8!AJ7-(24*365*Sheet8!$F$7*WWTP!AA$61)</f>
        <v>-846.56085930000006</v>
      </c>
      <c r="AB64" s="78">
        <f>Sheet8!AK7-(24*365*Sheet8!$F$7*WWTP!AB$61)</f>
        <v>-854.91631373999996</v>
      </c>
      <c r="AC64" s="78">
        <f>Sheet8!AL7-(24*365*Sheet8!$F$7*WWTP!AC$61)</f>
        <v>-861.98743392000006</v>
      </c>
      <c r="AD64" s="78">
        <f>Sheet8!AM7-(24*365*Sheet8!$F$7*WWTP!AD$61)</f>
        <v>-871.65152285999989</v>
      </c>
      <c r="AE64" s="78">
        <f>Sheet8!AN7-(24*365*Sheet8!$F$7*WWTP!AE$61)</f>
        <v>-876.30626712000014</v>
      </c>
      <c r="AF64" s="78">
        <f>Sheet8!AO7-(24*365*Sheet8!$F$7*WWTP!AF$61)</f>
        <v>-876.9557992199999</v>
      </c>
      <c r="AG64" s="78"/>
      <c r="AH64" s="134">
        <f t="shared" si="49"/>
        <v>286793484.63538051</v>
      </c>
      <c r="AI64" s="135" t="s">
        <v>130</v>
      </c>
      <c r="AJ64" s="78">
        <f t="shared" si="54"/>
        <v>15555176.709214998</v>
      </c>
      <c r="AK64" s="78">
        <f t="shared" si="53"/>
        <v>13871105.949999999</v>
      </c>
      <c r="AL64" s="78">
        <f t="shared" si="53"/>
        <v>9125058.2563725002</v>
      </c>
      <c r="AM64" s="78">
        <f t="shared" si="53"/>
        <v>11345710.7924875</v>
      </c>
      <c r="AN64" s="78">
        <f t="shared" si="53"/>
        <v>14181574.759104999</v>
      </c>
      <c r="AO64" s="78">
        <f t="shared" si="53"/>
        <v>14663797.8326125</v>
      </c>
      <c r="AP64" s="78">
        <f t="shared" si="53"/>
        <v>18186197.898894999</v>
      </c>
      <c r="AQ64" s="78">
        <f t="shared" si="53"/>
        <v>18797756.8371775</v>
      </c>
      <c r="AR64" s="78">
        <f t="shared" si="53"/>
        <v>19537355.144904997</v>
      </c>
      <c r="AS64" s="78">
        <f t="shared" si="53"/>
        <v>19400125.296467502</v>
      </c>
      <c r="AT64" s="78">
        <f t="shared" si="53"/>
        <v>19187165.4829075</v>
      </c>
      <c r="AU64" s="78">
        <f t="shared" si="53"/>
        <v>19513157.383947499</v>
      </c>
      <c r="AV64" s="78">
        <f t="shared" si="53"/>
        <v>20365519.418562498</v>
      </c>
      <c r="AW64" s="78">
        <f t="shared" si="53"/>
        <v>20965388.987660002</v>
      </c>
      <c r="AX64" s="78">
        <f t="shared" si="53"/>
        <v>21214253.357375</v>
      </c>
      <c r="AY64" s="78">
        <f t="shared" si="53"/>
        <v>21312006.317095</v>
      </c>
      <c r="AZ64" s="78">
        <f t="shared" si="53"/>
        <v>21133842.765294999</v>
      </c>
      <c r="BA64" s="78">
        <f t="shared" si="53"/>
        <v>20802560.326859999</v>
      </c>
      <c r="BB64" s="78">
        <f t="shared" si="53"/>
        <v>20775365.291752499</v>
      </c>
      <c r="BC64" s="78">
        <f t="shared" si="53"/>
        <v>20833913.208550002</v>
      </c>
      <c r="BD64" s="78">
        <f t="shared" si="53"/>
        <v>20833707.581602499</v>
      </c>
      <c r="BE64" s="78">
        <f t="shared" si="53"/>
        <v>21051553.649067499</v>
      </c>
      <c r="BF64" s="78">
        <f t="shared" si="53"/>
        <v>21184106.355749998</v>
      </c>
      <c r="BG64" s="78">
        <f t="shared" si="53"/>
        <v>21591327.871457499</v>
      </c>
      <c r="BH64" s="78">
        <f t="shared" si="53"/>
        <v>22480166.035437498</v>
      </c>
      <c r="BI64" s="78">
        <f t="shared" si="53"/>
        <v>23406309.806977499</v>
      </c>
      <c r="BJ64" s="78">
        <f t="shared" si="53"/>
        <v>24122208.737705</v>
      </c>
      <c r="BK64" s="78">
        <f t="shared" si="53"/>
        <v>24904099.977770001</v>
      </c>
      <c r="BL64" s="78">
        <f t="shared" si="53"/>
        <v>25800103.718090001</v>
      </c>
      <c r="BM64" s="78">
        <f t="shared" si="53"/>
        <v>26198396.144992501</v>
      </c>
      <c r="BN64" s="78">
        <f t="shared" si="53"/>
        <v>27069072.918745</v>
      </c>
      <c r="BO64" s="62"/>
      <c r="BP64" s="62"/>
      <c r="BQ64" s="62"/>
    </row>
    <row r="65" spans="1:69" x14ac:dyDescent="0.25">
      <c r="A65" s="56" t="s">
        <v>130</v>
      </c>
      <c r="B65" s="78">
        <f>Sheet8!K7-(24*365*Sheet8!$F$7*WWTP!B$61)</f>
        <v>2057.8635411400001</v>
      </c>
      <c r="C65" s="78">
        <f>Sheet8!L7-(24*365*Sheet8!$F$7*WWTP!C$61)</f>
        <v>-434.05163585999992</v>
      </c>
      <c r="D65" s="78">
        <f>Sheet8!M7-(24*365*Sheet8!$F$7*WWTP!D$61)</f>
        <v>-390.26842877999991</v>
      </c>
      <c r="E65" s="78">
        <f>Sheet8!N7-(24*365*Sheet8!$F$7*WWTP!E$61)</f>
        <v>-382.30935119999992</v>
      </c>
      <c r="F65" s="78">
        <f>Sheet8!O7-(24*365*Sheet8!$F$7*WWTP!F$61)</f>
        <v>-471.75711990000002</v>
      </c>
      <c r="G65" s="78">
        <f>Sheet8!P7-(24*365*Sheet8!$F$7*WWTP!G$61)</f>
        <v>-541.30915031999996</v>
      </c>
      <c r="H65" s="78">
        <f>Sheet8!Q7-(24*365*Sheet8!$F$7*WWTP!H$61)</f>
        <v>-594.38969579999991</v>
      </c>
      <c r="I65" s="78">
        <f>Sheet8!R7-(24*365*Sheet8!$F$7*WWTP!I$61)</f>
        <v>-614.79790284000001</v>
      </c>
      <c r="J65" s="78">
        <f>Sheet8!S7-(24*365*Sheet8!$F$7*WWTP!J$61)</f>
        <v>-620.56429985999989</v>
      </c>
      <c r="K65" s="78">
        <f>Sheet8!T7-(24*365*Sheet8!$F$7*WWTP!K$61)</f>
        <v>-620.56829441999992</v>
      </c>
      <c r="L65" s="78">
        <f>Sheet8!U7-(24*365*Sheet8!$F$7*WWTP!L$61)</f>
        <v>-614.50305437999987</v>
      </c>
      <c r="M65" s="78">
        <f>Sheet8!V7-(24*365*Sheet8!$F$7*WWTP!M$61)</f>
        <v>-608.6485273799999</v>
      </c>
      <c r="N65" s="78">
        <f>Sheet8!W7-(24*365*Sheet8!$F$7*WWTP!N$61)</f>
        <v>-609.49387614000011</v>
      </c>
      <c r="O65" s="78">
        <f>Sheet8!X7-(24*365*Sheet8!$F$7*WWTP!O$61)</f>
        <v>-618.41306285999997</v>
      </c>
      <c r="P65" s="78">
        <f>Sheet8!Y7-(24*365*Sheet8!$F$7*WWTP!P$61)</f>
        <v>-628.2794596199999</v>
      </c>
      <c r="Q65" s="78">
        <f>Sheet8!Z7-(24*365*Sheet8!$F$7*WWTP!Q$61)</f>
        <v>-636.63849252</v>
      </c>
      <c r="R65" s="78">
        <f>Sheet8!AA7-(24*365*Sheet8!$F$7*WWTP!R$61)</f>
        <v>-642.92160251999996</v>
      </c>
      <c r="S65" s="78">
        <f>Sheet8!AB7-(24*365*Sheet8!$F$7*WWTP!S$61)</f>
        <v>-643.75505081999995</v>
      </c>
      <c r="T65" s="78">
        <f>Sheet8!AC7-(24*365*Sheet8!$F$7*WWTP!T$61)</f>
        <v>-649.36998744000005</v>
      </c>
      <c r="U65" s="78">
        <f>Sheet8!AD7-(24*365*Sheet8!$F$7*WWTP!U$61)</f>
        <v>-652.51919867999993</v>
      </c>
      <c r="V65" s="78">
        <f>Sheet8!AE7-(24*365*Sheet8!$F$7*WWTP!V$61)</f>
        <v>-794.61119040000005</v>
      </c>
      <c r="W65" s="78">
        <f>Sheet8!AF7-(24*365*Sheet8!$F$7*WWTP!W$61)</f>
        <v>-804.07055814</v>
      </c>
      <c r="X65" s="78">
        <f>Sheet8!AG7-(24*365*Sheet8!$F$7*WWTP!X$61)</f>
        <v>-811.66521533999992</v>
      </c>
      <c r="Y65" s="78">
        <f>Sheet8!AH7-(24*365*Sheet8!$F$7*WWTP!Y$61)</f>
        <v>-823.44974988000001</v>
      </c>
      <c r="Z65" s="78">
        <f>Sheet8!AI7-(24*365*Sheet8!$F$7*WWTP!Z$61)</f>
        <v>-834.55537565999998</v>
      </c>
      <c r="AA65" s="78">
        <f>Sheet8!AJ7-(24*365*Sheet8!$F$7*WWTP!AA$61)</f>
        <v>-846.56085930000006</v>
      </c>
      <c r="AB65" s="78">
        <f>Sheet8!AK7-(24*365*Sheet8!$F$7*WWTP!AB$61)</f>
        <v>-854.91631373999996</v>
      </c>
      <c r="AC65" s="78">
        <f>Sheet8!AL7-(24*365*Sheet8!$F$7*WWTP!AC$61)</f>
        <v>-861.98743392000006</v>
      </c>
      <c r="AD65" s="78">
        <f>Sheet8!AM7-(24*365*Sheet8!$F$7*WWTP!AD$61)</f>
        <v>-871.65152285999989</v>
      </c>
      <c r="AE65" s="78">
        <f>Sheet8!AN7-(24*365*Sheet8!$F$7*WWTP!AE$61)</f>
        <v>-876.30626712000014</v>
      </c>
      <c r="AF65" s="78">
        <f>Sheet8!AO7-(24*365*Sheet8!$F$7*WWTP!AF$61)</f>
        <v>-876.9557992199999</v>
      </c>
      <c r="AG65" s="78"/>
      <c r="AH65" s="134">
        <f t="shared" si="49"/>
        <v>210458391.03944191</v>
      </c>
      <c r="AI65" s="135" t="s">
        <v>130</v>
      </c>
      <c r="AJ65" s="78">
        <f t="shared" si="54"/>
        <v>11414894.82133</v>
      </c>
      <c r="AK65" s="78">
        <f t="shared" si="53"/>
        <v>10179068.9</v>
      </c>
      <c r="AL65" s="78">
        <f t="shared" si="53"/>
        <v>6696264.6700949995</v>
      </c>
      <c r="AM65" s="78">
        <f t="shared" si="53"/>
        <v>8325851.7592249997</v>
      </c>
      <c r="AN65" s="78">
        <f t="shared" si="53"/>
        <v>10406901.01451</v>
      </c>
      <c r="AO65" s="78">
        <f t="shared" si="53"/>
        <v>10760771.996974999</v>
      </c>
      <c r="AP65" s="78">
        <f t="shared" si="53"/>
        <v>13345623.781489998</v>
      </c>
      <c r="AQ65" s="78">
        <f t="shared" si="53"/>
        <v>13794405.630005</v>
      </c>
      <c r="AR65" s="78">
        <f t="shared" si="53"/>
        <v>14337146.934109999</v>
      </c>
      <c r="AS65" s="78">
        <f t="shared" si="53"/>
        <v>14236443.205985</v>
      </c>
      <c r="AT65" s="78">
        <f t="shared" si="53"/>
        <v>14080166.365264999</v>
      </c>
      <c r="AU65" s="78">
        <f t="shared" si="53"/>
        <v>14319389.829745</v>
      </c>
      <c r="AV65" s="78">
        <f t="shared" si="53"/>
        <v>14944880.825874999</v>
      </c>
      <c r="AW65" s="78">
        <f t="shared" si="53"/>
        <v>15385084.634920001</v>
      </c>
      <c r="AX65" s="78">
        <f t="shared" si="53"/>
        <v>15567709.40725</v>
      </c>
      <c r="AY65" s="78">
        <f t="shared" si="53"/>
        <v>15639443.709890001</v>
      </c>
      <c r="AZ65" s="78">
        <f t="shared" si="53"/>
        <v>15508701.49829</v>
      </c>
      <c r="BA65" s="78">
        <f t="shared" si="53"/>
        <v>15265595.66532</v>
      </c>
      <c r="BB65" s="78">
        <f t="shared" si="53"/>
        <v>15245639.063654998</v>
      </c>
      <c r="BC65" s="78">
        <f t="shared" si="53"/>
        <v>15288603.430100001</v>
      </c>
      <c r="BD65" s="78">
        <f t="shared" si="53"/>
        <v>15288452.534355</v>
      </c>
      <c r="BE65" s="78">
        <f t="shared" si="53"/>
        <v>15448315.067185</v>
      </c>
      <c r="BF65" s="78">
        <f t="shared" si="53"/>
        <v>15545586.556499999</v>
      </c>
      <c r="BG65" s="78">
        <f t="shared" si="53"/>
        <v>15844418.955365</v>
      </c>
      <c r="BH65" s="78">
        <f t="shared" si="53"/>
        <v>16496677.322124999</v>
      </c>
      <c r="BI65" s="78">
        <f t="shared" si="53"/>
        <v>17176311.757605001</v>
      </c>
      <c r="BJ65" s="78">
        <f t="shared" si="53"/>
        <v>17701661.687709998</v>
      </c>
      <c r="BK65" s="78">
        <f t="shared" si="53"/>
        <v>18275438.921739999</v>
      </c>
      <c r="BL65" s="78">
        <f t="shared" si="53"/>
        <v>18932955.621580001</v>
      </c>
      <c r="BM65" s="78">
        <f t="shared" si="53"/>
        <v>19225235.564534999</v>
      </c>
      <c r="BN65" s="78">
        <f t="shared" si="53"/>
        <v>19864166.512189999</v>
      </c>
      <c r="BO65" s="62"/>
      <c r="BP65" s="62"/>
      <c r="BQ65" s="62"/>
    </row>
    <row r="66" spans="1:69" x14ac:dyDescent="0.25">
      <c r="A66" s="56" t="s">
        <v>130</v>
      </c>
      <c r="B66" s="78">
        <f>Sheet8!K6-(24*365*Sheet8!$F$7*WWTP!B$61)</f>
        <v>2791.1515411400001</v>
      </c>
      <c r="C66" s="78">
        <f>Sheet8!L6-(24*365*Sheet8!$F$7*WWTP!C$61)</f>
        <v>-400.76363585999997</v>
      </c>
      <c r="D66" s="78">
        <f>Sheet8!M6-(24*365*Sheet8!$F$7*WWTP!D$61)</f>
        <v>-356.98042877999995</v>
      </c>
      <c r="E66" s="78">
        <f>Sheet8!N6-(24*365*Sheet8!$F$7*WWTP!E$61)</f>
        <v>-349.02135119999997</v>
      </c>
      <c r="F66" s="78">
        <f>Sheet8!O6-(24*365*Sheet8!$F$7*WWTP!F$61)</f>
        <v>-438.46911990000007</v>
      </c>
      <c r="G66" s="78">
        <f>Sheet8!P6-(24*365*Sheet8!$F$7*WWTP!G$61)</f>
        <v>-508.02115032</v>
      </c>
      <c r="H66" s="78">
        <f>Sheet8!Q6-(24*365*Sheet8!$F$7*WWTP!H$61)</f>
        <v>-561.10169580000002</v>
      </c>
      <c r="I66" s="78">
        <f>Sheet8!R6-(24*365*Sheet8!$F$7*WWTP!I$61)</f>
        <v>-581.50990284</v>
      </c>
      <c r="J66" s="78">
        <f>Sheet8!S6-(24*365*Sheet8!$F$7*WWTP!J$61)</f>
        <v>-587.27629985999988</v>
      </c>
      <c r="K66" s="78">
        <f>Sheet8!T6-(24*365*Sheet8!$F$7*WWTP!K$61)</f>
        <v>-587.28029442000002</v>
      </c>
      <c r="L66" s="78">
        <f>Sheet8!U6-(24*365*Sheet8!$F$7*WWTP!L$61)</f>
        <v>-581.21505437999986</v>
      </c>
      <c r="M66" s="78">
        <f>Sheet8!V6-(24*365*Sheet8!$F$7*WWTP!M$61)</f>
        <v>-575.36052737999989</v>
      </c>
      <c r="N66" s="78">
        <f>Sheet8!W6-(24*365*Sheet8!$F$7*WWTP!N$61)</f>
        <v>-576.2058761400001</v>
      </c>
      <c r="O66" s="78">
        <f>Sheet8!X6-(24*365*Sheet8!$F$7*WWTP!O$61)</f>
        <v>-585.12506286000007</v>
      </c>
      <c r="P66" s="78">
        <f>Sheet8!Y6-(24*365*Sheet8!$F$7*WWTP!P$61)</f>
        <v>-594.99145961999989</v>
      </c>
      <c r="Q66" s="78">
        <f>Sheet8!Z6-(24*365*Sheet8!$F$7*WWTP!Q$61)</f>
        <v>-603.35049251999999</v>
      </c>
      <c r="R66" s="78">
        <f>Sheet8!AA6-(24*365*Sheet8!$F$7*WWTP!R$61)</f>
        <v>-609.63360252000007</v>
      </c>
      <c r="S66" s="78">
        <f>Sheet8!AB6-(24*365*Sheet8!$F$7*WWTP!S$61)</f>
        <v>-610.46705081999994</v>
      </c>
      <c r="T66" s="78">
        <f>Sheet8!AC6-(24*365*Sheet8!$F$7*WWTP!T$61)</f>
        <v>-616.08198744000015</v>
      </c>
      <c r="U66" s="78">
        <f>Sheet8!AD6-(24*365*Sheet8!$F$7*WWTP!U$61)</f>
        <v>-619.23119868000003</v>
      </c>
      <c r="V66" s="78">
        <f>Sheet8!AE6-(24*365*Sheet8!$F$7*WWTP!V$61)</f>
        <v>-794.61119040000005</v>
      </c>
      <c r="W66" s="78">
        <f>Sheet8!AF6-(24*365*Sheet8!$F$7*WWTP!W$61)</f>
        <v>-804.07055814</v>
      </c>
      <c r="X66" s="78">
        <f>Sheet8!AG6-(24*365*Sheet8!$F$7*WWTP!X$61)</f>
        <v>-811.66521533999992</v>
      </c>
      <c r="Y66" s="78">
        <f>Sheet8!AH6-(24*365*Sheet8!$F$7*WWTP!Y$61)</f>
        <v>-823.44974988000001</v>
      </c>
      <c r="Z66" s="78">
        <f>Sheet8!AI6-(24*365*Sheet8!$F$7*WWTP!Z$61)</f>
        <v>-834.55537565999998</v>
      </c>
      <c r="AA66" s="78">
        <f>Sheet8!AJ6-(24*365*Sheet8!$F$7*WWTP!AA$61)</f>
        <v>-846.56085930000006</v>
      </c>
      <c r="AB66" s="78">
        <f>Sheet8!AK6-(24*365*Sheet8!$F$7*WWTP!AB$61)</f>
        <v>-854.91631373999996</v>
      </c>
      <c r="AC66" s="78">
        <f>Sheet8!AL6-(24*365*Sheet8!$F$7*WWTP!AC$61)</f>
        <v>-861.98743392000006</v>
      </c>
      <c r="AD66" s="78">
        <f>Sheet8!AM6-(24*365*Sheet8!$F$7*WWTP!AD$61)</f>
        <v>-871.65152285999989</v>
      </c>
      <c r="AE66" s="78">
        <f>Sheet8!AN6-(24*365*Sheet8!$F$7*WWTP!AE$61)</f>
        <v>-876.30626712000014</v>
      </c>
      <c r="AF66" s="78">
        <f>Sheet8!AO6-(24*365*Sheet8!$F$7*WWTP!AF$61)</f>
        <v>-876.9557992199999</v>
      </c>
      <c r="AG66" s="78"/>
      <c r="AH66" s="134">
        <f t="shared" si="49"/>
        <v>486318972.24420208</v>
      </c>
      <c r="AI66" s="135" t="s">
        <v>130</v>
      </c>
      <c r="AJ66" s="78">
        <f t="shared" si="54"/>
        <v>26377089.981384996</v>
      </c>
      <c r="AK66" s="78">
        <f t="shared" si="53"/>
        <v>23521392.050000001</v>
      </c>
      <c r="AL66" s="78">
        <f t="shared" si="53"/>
        <v>15473465.021527499</v>
      </c>
      <c r="AM66" s="78">
        <f t="shared" si="53"/>
        <v>19239050.772012502</v>
      </c>
      <c r="AN66" s="78">
        <f t="shared" si="53"/>
        <v>24047857.539094999</v>
      </c>
      <c r="AO66" s="78">
        <f t="shared" si="53"/>
        <v>24865568.686887499</v>
      </c>
      <c r="AP66" s="78">
        <f t="shared" si="53"/>
        <v>30838542.522904996</v>
      </c>
      <c r="AQ66" s="78">
        <f t="shared" si="53"/>
        <v>31875569.966922499</v>
      </c>
      <c r="AR66" s="78">
        <f t="shared" si="53"/>
        <v>33129715.225295</v>
      </c>
      <c r="AS66" s="78">
        <f t="shared" si="53"/>
        <v>32897013.011232499</v>
      </c>
      <c r="AT66" s="78">
        <f t="shared" si="53"/>
        <v>32535894.6343925</v>
      </c>
      <c r="AU66" s="78">
        <f t="shared" si="53"/>
        <v>33088682.806952499</v>
      </c>
      <c r="AV66" s="78">
        <f t="shared" si="53"/>
        <v>34534042.7989375</v>
      </c>
      <c r="AW66" s="78">
        <f t="shared" si="53"/>
        <v>35551248.446740001</v>
      </c>
      <c r="AX66" s="78">
        <f t="shared" si="53"/>
        <v>35973250.587624997</v>
      </c>
      <c r="AY66" s="78">
        <f t="shared" si="53"/>
        <v>36139011.392705001</v>
      </c>
      <c r="AZ66" s="78">
        <f t="shared" si="53"/>
        <v>35836897.432504997</v>
      </c>
      <c r="BA66" s="78">
        <f t="shared" si="53"/>
        <v>35275138.03554</v>
      </c>
      <c r="BB66" s="78">
        <f t="shared" si="53"/>
        <v>35229023.105347499</v>
      </c>
      <c r="BC66" s="78">
        <f t="shared" si="53"/>
        <v>35328303.473450005</v>
      </c>
      <c r="BD66" s="78">
        <f t="shared" si="53"/>
        <v>35327954.789497502</v>
      </c>
      <c r="BE66" s="78">
        <f t="shared" si="53"/>
        <v>35697358.842632502</v>
      </c>
      <c r="BF66" s="78">
        <f t="shared" si="53"/>
        <v>35922129.974249996</v>
      </c>
      <c r="BG66" s="78">
        <f t="shared" si="53"/>
        <v>36612660.127842501</v>
      </c>
      <c r="BH66" s="78">
        <f t="shared" si="53"/>
        <v>38119873.107062496</v>
      </c>
      <c r="BI66" s="78">
        <f t="shared" si="53"/>
        <v>39690345.629122503</v>
      </c>
      <c r="BJ66" s="78">
        <f t="shared" si="53"/>
        <v>40904303.584495001</v>
      </c>
      <c r="BK66" s="78">
        <f t="shared" si="53"/>
        <v>42230165.449029997</v>
      </c>
      <c r="BL66" s="78">
        <f t="shared" si="53"/>
        <v>43749529.177510001</v>
      </c>
      <c r="BM66" s="78">
        <f t="shared" si="53"/>
        <v>44424918.1737075</v>
      </c>
      <c r="BN66" s="78">
        <f t="shared" si="53"/>
        <v>45901334.677055001</v>
      </c>
      <c r="BO66" s="62"/>
      <c r="BP66" s="62"/>
      <c r="BQ66" s="62"/>
    </row>
    <row r="67" spans="1:69" x14ac:dyDescent="0.25">
      <c r="A67" s="56" t="s">
        <v>130</v>
      </c>
      <c r="B67" s="78">
        <f>Sheet8!K6-(24*365*Sheet8!$F$7*WWTP!B$61)</f>
        <v>2791.1515411400001</v>
      </c>
      <c r="C67" s="78">
        <f>Sheet8!L6-(24*365*Sheet8!$F$7*WWTP!C$61)</f>
        <v>-400.76363585999997</v>
      </c>
      <c r="D67" s="78">
        <f>Sheet8!M6-(24*365*Sheet8!$F$7*WWTP!D$61)</f>
        <v>-356.98042877999995</v>
      </c>
      <c r="E67" s="78">
        <f>Sheet8!N6-(24*365*Sheet8!$F$7*WWTP!E$61)</f>
        <v>-349.02135119999997</v>
      </c>
      <c r="F67" s="78">
        <f>Sheet8!O6-(24*365*Sheet8!$F$7*WWTP!F$61)</f>
        <v>-438.46911990000007</v>
      </c>
      <c r="G67" s="78">
        <f>Sheet8!P6-(24*365*Sheet8!$F$7*WWTP!G$61)</f>
        <v>-508.02115032</v>
      </c>
      <c r="H67" s="78">
        <f>Sheet8!Q6-(24*365*Sheet8!$F$7*WWTP!H$61)</f>
        <v>-561.10169580000002</v>
      </c>
      <c r="I67" s="78">
        <f>Sheet8!R6-(24*365*Sheet8!$F$7*WWTP!I$61)</f>
        <v>-581.50990284</v>
      </c>
      <c r="J67" s="78">
        <f>Sheet8!S6-(24*365*Sheet8!$F$7*WWTP!J$61)</f>
        <v>-587.27629985999988</v>
      </c>
      <c r="K67" s="78">
        <f>Sheet8!T6-(24*365*Sheet8!$F$7*WWTP!K$61)</f>
        <v>-587.28029442000002</v>
      </c>
      <c r="L67" s="78">
        <f>Sheet8!U6-(24*365*Sheet8!$F$7*WWTP!L$61)</f>
        <v>-581.21505437999986</v>
      </c>
      <c r="M67" s="78">
        <f>Sheet8!V6-(24*365*Sheet8!$F$7*WWTP!M$61)</f>
        <v>-575.36052737999989</v>
      </c>
      <c r="N67" s="78">
        <f>Sheet8!W6-(24*365*Sheet8!$F$7*WWTP!N$61)</f>
        <v>-576.2058761400001</v>
      </c>
      <c r="O67" s="78">
        <f>Sheet8!X6-(24*365*Sheet8!$F$7*WWTP!O$61)</f>
        <v>-585.12506286000007</v>
      </c>
      <c r="P67" s="78">
        <f>Sheet8!Y6-(24*365*Sheet8!$F$7*WWTP!P$61)</f>
        <v>-594.99145961999989</v>
      </c>
      <c r="Q67" s="78">
        <f>Sheet8!Z6-(24*365*Sheet8!$F$7*WWTP!Q$61)</f>
        <v>-603.35049251999999</v>
      </c>
      <c r="R67" s="78">
        <f>Sheet8!AA6-(24*365*Sheet8!$F$7*WWTP!R$61)</f>
        <v>-609.63360252000007</v>
      </c>
      <c r="S67" s="78">
        <f>Sheet8!AB6-(24*365*Sheet8!$F$7*WWTP!S$61)</f>
        <v>-610.46705081999994</v>
      </c>
      <c r="T67" s="78">
        <f>Sheet8!AC6-(24*365*Sheet8!$F$7*WWTP!T$61)</f>
        <v>-616.08198744000015</v>
      </c>
      <c r="U67" s="78">
        <f>Sheet8!AD6-(24*365*Sheet8!$F$7*WWTP!U$61)</f>
        <v>-619.23119868000003</v>
      </c>
      <c r="V67" s="78">
        <f>Sheet8!AE6-(24*365*Sheet8!$F$7*WWTP!V$61)</f>
        <v>-794.61119040000005</v>
      </c>
      <c r="W67" s="78">
        <f>Sheet8!AF6-(24*365*Sheet8!$F$7*WWTP!W$61)</f>
        <v>-804.07055814</v>
      </c>
      <c r="X67" s="78">
        <f>Sheet8!AG6-(24*365*Sheet8!$F$7*WWTP!X$61)</f>
        <v>-811.66521533999992</v>
      </c>
      <c r="Y67" s="78">
        <f>Sheet8!AH6-(24*365*Sheet8!$F$7*WWTP!Y$61)</f>
        <v>-823.44974988000001</v>
      </c>
      <c r="Z67" s="78">
        <f>Sheet8!AI6-(24*365*Sheet8!$F$7*WWTP!Z$61)</f>
        <v>-834.55537565999998</v>
      </c>
      <c r="AA67" s="78">
        <f>Sheet8!AJ6-(24*365*Sheet8!$F$7*WWTP!AA$61)</f>
        <v>-846.56085930000006</v>
      </c>
      <c r="AB67" s="78">
        <f>Sheet8!AK6-(24*365*Sheet8!$F$7*WWTP!AB$61)</f>
        <v>-854.91631373999996</v>
      </c>
      <c r="AC67" s="78">
        <f>Sheet8!AL6-(24*365*Sheet8!$F$7*WWTP!AC$61)</f>
        <v>-861.98743392000006</v>
      </c>
      <c r="AD67" s="78">
        <f>Sheet8!AM6-(24*365*Sheet8!$F$7*WWTP!AD$61)</f>
        <v>-871.65152285999989</v>
      </c>
      <c r="AE67" s="78">
        <f>Sheet8!AN6-(24*365*Sheet8!$F$7*WWTP!AE$61)</f>
        <v>-876.30626712000014</v>
      </c>
      <c r="AF67" s="78">
        <f>Sheet8!AO6-(24*365*Sheet8!$F$7*WWTP!AF$61)</f>
        <v>-876.9557992199999</v>
      </c>
      <c r="AG67" s="78"/>
      <c r="AH67" s="134">
        <f t="shared" si="49"/>
        <v>382456389.65330863</v>
      </c>
      <c r="AI67" s="135" t="s">
        <v>130</v>
      </c>
      <c r="AJ67" s="78">
        <f t="shared" si="54"/>
        <v>20743765.264364999</v>
      </c>
      <c r="AK67" s="78">
        <f t="shared" si="53"/>
        <v>18497955.449999999</v>
      </c>
      <c r="AL67" s="78">
        <f t="shared" si="53"/>
        <v>12168814.9245975</v>
      </c>
      <c r="AM67" s="78">
        <f t="shared" si="53"/>
        <v>15130188.8648625</v>
      </c>
      <c r="AN67" s="78">
        <f t="shared" si="53"/>
        <v>18911984.311154999</v>
      </c>
      <c r="AO67" s="78">
        <f t="shared" si="53"/>
        <v>19555057.831237499</v>
      </c>
      <c r="AP67" s="78">
        <f t="shared" si="53"/>
        <v>24252390.526844997</v>
      </c>
      <c r="AQ67" s="78">
        <f t="shared" si="53"/>
        <v>25067941.214452498</v>
      </c>
      <c r="AR67" s="78">
        <f t="shared" si="53"/>
        <v>26054240.114955001</v>
      </c>
      <c r="AS67" s="78">
        <f t="shared" si="53"/>
        <v>25871235.844642501</v>
      </c>
      <c r="AT67" s="78">
        <f t="shared" si="53"/>
        <v>25587241.1034825</v>
      </c>
      <c r="AU67" s="78">
        <f t="shared" si="53"/>
        <v>26021970.942922499</v>
      </c>
      <c r="AV67" s="78">
        <f t="shared" si="53"/>
        <v>27158647.066687498</v>
      </c>
      <c r="AW67" s="78">
        <f t="shared" si="53"/>
        <v>27958609.27626</v>
      </c>
      <c r="AX67" s="78">
        <f t="shared" si="53"/>
        <v>28290484.906124998</v>
      </c>
      <c r="AY67" s="78">
        <f t="shared" si="53"/>
        <v>28420844.367045</v>
      </c>
      <c r="AZ67" s="78">
        <f t="shared" si="53"/>
        <v>28183252.537244998</v>
      </c>
      <c r="BA67" s="78">
        <f t="shared" si="53"/>
        <v>27741467.447459999</v>
      </c>
      <c r="BB67" s="78">
        <f t="shared" si="53"/>
        <v>27705201.2297775</v>
      </c>
      <c r="BC67" s="78">
        <f t="shared" si="53"/>
        <v>27783278.40405</v>
      </c>
      <c r="BD67" s="78">
        <f t="shared" si="53"/>
        <v>27783004.188127499</v>
      </c>
      <c r="BE67" s="78">
        <f t="shared" si="53"/>
        <v>28073515.043242499</v>
      </c>
      <c r="BF67" s="78">
        <f t="shared" si="53"/>
        <v>28250282.063249998</v>
      </c>
      <c r="BG67" s="78">
        <f t="shared" si="53"/>
        <v>28793336.4875325</v>
      </c>
      <c r="BH67" s="78">
        <f t="shared" si="53"/>
        <v>29978655.727312498</v>
      </c>
      <c r="BI67" s="78">
        <f t="shared" si="53"/>
        <v>31213724.242252503</v>
      </c>
      <c r="BJ67" s="78">
        <f t="shared" si="53"/>
        <v>32168418.595755</v>
      </c>
      <c r="BK67" s="78">
        <f t="shared" si="53"/>
        <v>33211117.669469997</v>
      </c>
      <c r="BL67" s="78">
        <f t="shared" si="53"/>
        <v>34405992.636990003</v>
      </c>
      <c r="BM67" s="78">
        <f t="shared" si="53"/>
        <v>34937139.583417498</v>
      </c>
      <c r="BN67" s="78">
        <f t="shared" si="53"/>
        <v>36098239.515194997</v>
      </c>
      <c r="BO67" s="62"/>
      <c r="BP67" s="62"/>
      <c r="BQ67" s="62"/>
    </row>
    <row r="68" spans="1:69" x14ac:dyDescent="0.25">
      <c r="A68" s="56" t="s">
        <v>129</v>
      </c>
      <c r="B68" s="78">
        <f>Sheet8!K4-(24*365*Sheet8!$F$7*WWTP!B$61)</f>
        <v>3232.7615411400002</v>
      </c>
      <c r="C68" s="78">
        <f>Sheet8!L4-(24*365*Sheet8!$F$7*WWTP!C$61)</f>
        <v>-359.15363585999995</v>
      </c>
      <c r="D68" s="78">
        <f>Sheet8!M4-(24*365*Sheet8!$F$7*WWTP!D$61)</f>
        <v>-315.37042877999994</v>
      </c>
      <c r="E68" s="78">
        <f>Sheet8!N4-(24*365*Sheet8!$F$7*WWTP!E$61)</f>
        <v>-307.41135119999996</v>
      </c>
      <c r="F68" s="78">
        <f>Sheet8!O4-(24*365*Sheet8!$F$7*WWTP!F$61)</f>
        <v>-396.85911990000005</v>
      </c>
      <c r="G68" s="78">
        <f>Sheet8!P4-(24*365*Sheet8!$F$7*WWTP!G$61)</f>
        <v>-466.41115031999999</v>
      </c>
      <c r="H68" s="78">
        <f>Sheet8!Q4-(24*365*Sheet8!$F$7*WWTP!H$61)</f>
        <v>-519.49169579999989</v>
      </c>
      <c r="I68" s="78">
        <f>Sheet8!R4-(24*365*Sheet8!$F$7*WWTP!I$61)</f>
        <v>-539.8999028400001</v>
      </c>
      <c r="J68" s="78">
        <f>Sheet8!S4-(24*365*Sheet8!$F$7*WWTP!J$61)</f>
        <v>-545.66629985999998</v>
      </c>
      <c r="K68" s="78">
        <f>Sheet8!T4-(24*365*Sheet8!$F$7*WWTP!K$61)</f>
        <v>-545.67029441999989</v>
      </c>
      <c r="L68" s="78">
        <f>Sheet8!U4-(24*365*Sheet8!$F$7*WWTP!L$61)</f>
        <v>-539.60505437999996</v>
      </c>
      <c r="M68" s="78">
        <f>Sheet8!V4-(24*365*Sheet8!$F$7*WWTP!M$61)</f>
        <v>-533.75052737999999</v>
      </c>
      <c r="N68" s="78">
        <f>Sheet8!W4-(24*365*Sheet8!$F$7*WWTP!N$61)</f>
        <v>-534.5958761400002</v>
      </c>
      <c r="O68" s="78">
        <f>Sheet8!X4-(24*365*Sheet8!$F$7*WWTP!O$61)</f>
        <v>-543.51506285999994</v>
      </c>
      <c r="P68" s="78">
        <f>Sheet8!Y4-(24*365*Sheet8!$F$7*WWTP!P$61)</f>
        <v>-553.38145961999999</v>
      </c>
      <c r="Q68" s="78">
        <f>Sheet8!Z4-(24*365*Sheet8!$F$7*WWTP!Q$61)</f>
        <v>-561.74049252000009</v>
      </c>
      <c r="R68" s="78">
        <f>Sheet8!AA4-(24*365*Sheet8!$F$7*WWTP!R$61)</f>
        <v>-568.02360251999994</v>
      </c>
      <c r="S68" s="78">
        <f>Sheet8!AB4-(24*365*Sheet8!$F$7*WWTP!S$61)</f>
        <v>-568.85705082000004</v>
      </c>
      <c r="T68" s="78">
        <f>Sheet8!AC4-(24*365*Sheet8!$F$7*WWTP!T$61)</f>
        <v>-574.47198744000002</v>
      </c>
      <c r="U68" s="78">
        <f>Sheet8!AD4-(24*365*Sheet8!$F$7*WWTP!U$61)</f>
        <v>-577.62119867999991</v>
      </c>
      <c r="V68" s="78">
        <f>Sheet8!AE4-(24*365*Sheet8!$F$7*WWTP!V$61)</f>
        <v>-794.61119040000005</v>
      </c>
      <c r="W68" s="78">
        <f>Sheet8!AF4-(24*365*Sheet8!$F$7*WWTP!W$61)</f>
        <v>-804.07055814</v>
      </c>
      <c r="X68" s="78">
        <f>Sheet8!AG4-(24*365*Sheet8!$F$7*WWTP!X$61)</f>
        <v>-811.66521533999992</v>
      </c>
      <c r="Y68" s="78">
        <f>Sheet8!AH4-(24*365*Sheet8!$F$7*WWTP!Y$61)</f>
        <v>-823.44974988000001</v>
      </c>
      <c r="Z68" s="78">
        <f>Sheet8!AI4-(24*365*Sheet8!$F$7*WWTP!Z$61)</f>
        <v>-834.55537565999998</v>
      </c>
      <c r="AA68" s="78">
        <f>Sheet8!AJ4-(24*365*Sheet8!$F$7*WWTP!AA$61)</f>
        <v>-846.56085930000006</v>
      </c>
      <c r="AB68" s="78">
        <f>Sheet8!AK4-(24*365*Sheet8!$F$7*WWTP!AB$61)</f>
        <v>-854.91631373999996</v>
      </c>
      <c r="AC68" s="78">
        <f>Sheet8!AL4-(24*365*Sheet8!$F$7*WWTP!AC$61)</f>
        <v>-861.98743392000006</v>
      </c>
      <c r="AD68" s="78">
        <f>Sheet8!AM4-(24*365*Sheet8!$F$7*WWTP!AD$61)</f>
        <v>-871.65152285999989</v>
      </c>
      <c r="AE68" s="78">
        <f>Sheet8!AN4-(24*365*Sheet8!$F$7*WWTP!AE$61)</f>
        <v>-876.30626712000014</v>
      </c>
      <c r="AF68" s="78">
        <f>Sheet8!AO4-(24*365*Sheet8!$F$7*WWTP!AF$61)</f>
        <v>-876.9557992199999</v>
      </c>
      <c r="AG68" s="78"/>
      <c r="AH68" s="134">
        <f t="shared" si="49"/>
        <v>318225581.99841404</v>
      </c>
      <c r="AI68" s="135" t="s">
        <v>129</v>
      </c>
      <c r="AJ68" s="78">
        <f t="shared" si="54"/>
        <v>17259998.66305</v>
      </c>
      <c r="AK68" s="78">
        <f t="shared" si="53"/>
        <v>15391356.5</v>
      </c>
      <c r="AL68" s="78">
        <f t="shared" si="53"/>
        <v>10125149.733075</v>
      </c>
      <c r="AM68" s="78">
        <f t="shared" si="53"/>
        <v>12589182.159125</v>
      </c>
      <c r="AN68" s="78">
        <f t="shared" si="53"/>
        <v>15735852.183349999</v>
      </c>
      <c r="AO68" s="78">
        <f t="shared" si="53"/>
        <v>16270926.117875</v>
      </c>
      <c r="AP68" s="78">
        <f t="shared" si="53"/>
        <v>20179375.47665</v>
      </c>
      <c r="AQ68" s="78">
        <f t="shared" si="53"/>
        <v>20857960.275424998</v>
      </c>
      <c r="AR68" s="78">
        <f t="shared" si="53"/>
        <v>21678617.349349998</v>
      </c>
      <c r="AS68" s="78">
        <f t="shared" si="53"/>
        <v>21526347.333725002</v>
      </c>
      <c r="AT68" s="78">
        <f t="shared" si="53"/>
        <v>21290047.472525001</v>
      </c>
      <c r="AU68" s="78">
        <f t="shared" si="53"/>
        <v>21651767.553325001</v>
      </c>
      <c r="AV68" s="78">
        <f t="shared" si="53"/>
        <v>22597547.074375</v>
      </c>
      <c r="AW68" s="78">
        <f t="shared" si="53"/>
        <v>23263161.3682</v>
      </c>
      <c r="AX68" s="78">
        <f t="shared" si="53"/>
        <v>23539300.866250001</v>
      </c>
      <c r="AY68" s="78">
        <f t="shared" si="53"/>
        <v>23647767.39065</v>
      </c>
      <c r="AZ68" s="78">
        <f t="shared" si="53"/>
        <v>23450077.404649999</v>
      </c>
      <c r="BA68" s="78">
        <f t="shared" si="53"/>
        <v>23082486.952199999</v>
      </c>
      <c r="BB68" s="78">
        <f t="shared" si="53"/>
        <v>23052311.385674998</v>
      </c>
      <c r="BC68" s="78">
        <f t="shared" si="53"/>
        <v>23117276.058500003</v>
      </c>
      <c r="BD68" s="78">
        <f t="shared" si="53"/>
        <v>23117047.895174999</v>
      </c>
      <c r="BE68" s="78">
        <f t="shared" si="53"/>
        <v>23358769.535725001</v>
      </c>
      <c r="BF68" s="78">
        <f t="shared" si="53"/>
        <v>23505849.802499998</v>
      </c>
      <c r="BG68" s="78">
        <f t="shared" si="53"/>
        <v>23957702.131024998</v>
      </c>
      <c r="BH68" s="78">
        <f t="shared" si="53"/>
        <v>24943955.505624998</v>
      </c>
      <c r="BI68" s="78">
        <f t="shared" si="53"/>
        <v>25971603.121424999</v>
      </c>
      <c r="BJ68" s="78">
        <f t="shared" si="53"/>
        <v>26765963.40535</v>
      </c>
      <c r="BK68" s="78">
        <f t="shared" si="53"/>
        <v>27633548.6479</v>
      </c>
      <c r="BL68" s="78">
        <f t="shared" si="53"/>
        <v>28627752.934300002</v>
      </c>
      <c r="BM68" s="78">
        <f t="shared" si="53"/>
        <v>29069697.560474999</v>
      </c>
      <c r="BN68" s="78">
        <f t="shared" si="53"/>
        <v>30035799.086150002</v>
      </c>
      <c r="BO68" s="62"/>
      <c r="BP68" s="62"/>
      <c r="BQ68" s="62"/>
    </row>
    <row r="69" spans="1:69" x14ac:dyDescent="0.25">
      <c r="A69" s="56" t="s">
        <v>128</v>
      </c>
      <c r="B69" s="78">
        <f>Sheet8!K3-(24*365*Sheet8!$F$7*WWTP!B$61)</f>
        <v>3632.7615411400002</v>
      </c>
      <c r="C69" s="78">
        <f>Sheet8!L3-(24*365*Sheet8!$F$7*WWTP!C$61)</f>
        <v>-359.15363585999995</v>
      </c>
      <c r="D69" s="78">
        <f>Sheet8!M3-(24*365*Sheet8!$F$7*WWTP!D$61)</f>
        <v>-315.37042877999994</v>
      </c>
      <c r="E69" s="78">
        <f>Sheet8!N3-(24*365*Sheet8!$F$7*WWTP!E$61)</f>
        <v>-307.41135119999996</v>
      </c>
      <c r="F69" s="78">
        <f>Sheet8!O3-(24*365*Sheet8!$F$7*WWTP!F$61)</f>
        <v>-396.85911990000005</v>
      </c>
      <c r="G69" s="78">
        <f>Sheet8!P3-(24*365*Sheet8!$F$7*WWTP!G$61)</f>
        <v>-466.41115031999999</v>
      </c>
      <c r="H69" s="78">
        <f>Sheet8!Q3-(24*365*Sheet8!$F$7*WWTP!H$61)</f>
        <v>-519.49169579999989</v>
      </c>
      <c r="I69" s="78">
        <f>Sheet8!R3-(24*365*Sheet8!$F$7*WWTP!I$61)</f>
        <v>-539.8999028400001</v>
      </c>
      <c r="J69" s="78">
        <f>Sheet8!S3-(24*365*Sheet8!$F$7*WWTP!J$61)</f>
        <v>-545.66629985999998</v>
      </c>
      <c r="K69" s="78">
        <f>Sheet8!T3-(24*365*Sheet8!$F$7*WWTP!K$61)</f>
        <v>-545.67029441999989</v>
      </c>
      <c r="L69" s="78">
        <f>Sheet8!U3-(24*365*Sheet8!$F$7*WWTP!L$61)</f>
        <v>-539.60505437999996</v>
      </c>
      <c r="M69" s="78">
        <f>Sheet8!V3-(24*365*Sheet8!$F$7*WWTP!M$61)</f>
        <v>-533.75052737999999</v>
      </c>
      <c r="N69" s="78">
        <f>Sheet8!W3-(24*365*Sheet8!$F$7*WWTP!N$61)</f>
        <v>-534.5958761400002</v>
      </c>
      <c r="O69" s="78">
        <f>Sheet8!X3-(24*365*Sheet8!$F$7*WWTP!O$61)</f>
        <v>-543.51506285999994</v>
      </c>
      <c r="P69" s="78">
        <f>Sheet8!Y3-(24*365*Sheet8!$F$7*WWTP!P$61)</f>
        <v>-553.38145961999999</v>
      </c>
      <c r="Q69" s="78">
        <f>Sheet8!Z3-(24*365*Sheet8!$F$7*WWTP!Q$61)</f>
        <v>-561.74049252000009</v>
      </c>
      <c r="R69" s="78">
        <f>Sheet8!AA3-(24*365*Sheet8!$F$7*WWTP!R$61)</f>
        <v>-568.02360251999994</v>
      </c>
      <c r="S69" s="78">
        <f>Sheet8!AB3-(24*365*Sheet8!$F$7*WWTP!S$61)</f>
        <v>-568.85705082000004</v>
      </c>
      <c r="T69" s="78">
        <f>Sheet8!AC3-(24*365*Sheet8!$F$7*WWTP!T$61)</f>
        <v>-574.47198744000002</v>
      </c>
      <c r="U69" s="78">
        <f>Sheet8!AD3-(24*365*Sheet8!$F$7*WWTP!U$61)</f>
        <v>-577.62119867999991</v>
      </c>
      <c r="V69" s="78">
        <f>Sheet8!AE3-(24*365*Sheet8!$F$7*WWTP!V$61)</f>
        <v>-794.61119040000005</v>
      </c>
      <c r="W69" s="78">
        <f>Sheet8!AF3-(24*365*Sheet8!$F$7*WWTP!W$61)</f>
        <v>-804.07055814</v>
      </c>
      <c r="X69" s="78">
        <f>Sheet8!AG3-(24*365*Sheet8!$F$7*WWTP!X$61)</f>
        <v>-811.66521533999992</v>
      </c>
      <c r="Y69" s="78">
        <f>Sheet8!AH3-(24*365*Sheet8!$F$7*WWTP!Y$61)</f>
        <v>-823.44974988000001</v>
      </c>
      <c r="Z69" s="78">
        <f>Sheet8!AI3-(24*365*Sheet8!$F$7*WWTP!Z$61)</f>
        <v>-834.55537565999998</v>
      </c>
      <c r="AA69" s="78">
        <f>Sheet8!AJ3-(24*365*Sheet8!$F$7*WWTP!AA$61)</f>
        <v>-846.56085930000006</v>
      </c>
      <c r="AB69" s="78">
        <f>Sheet8!AK3-(24*365*Sheet8!$F$7*WWTP!AB$61)</f>
        <v>-854.91631373999996</v>
      </c>
      <c r="AC69" s="78">
        <f>Sheet8!AL3-(24*365*Sheet8!$F$7*WWTP!AC$61)</f>
        <v>-861.98743392000006</v>
      </c>
      <c r="AD69" s="78">
        <f>Sheet8!AM3-(24*365*Sheet8!$F$7*WWTP!AD$61)</f>
        <v>-871.65152285999989</v>
      </c>
      <c r="AE69" s="78">
        <f>Sheet8!AN3-(24*365*Sheet8!$F$7*WWTP!AE$61)</f>
        <v>-876.30626712000014</v>
      </c>
      <c r="AF69" s="78">
        <f>Sheet8!AO3-(24*365*Sheet8!$F$7*WWTP!AF$61)</f>
        <v>-876.9557992199999</v>
      </c>
      <c r="AG69" s="78"/>
      <c r="AH69" s="134">
        <f t="shared" si="49"/>
        <v>406469731.11699265</v>
      </c>
      <c r="AI69" s="135" t="s">
        <v>128</v>
      </c>
      <c r="AJ69" s="78">
        <f t="shared" si="54"/>
        <v>22046206.881269999</v>
      </c>
      <c r="AK69" s="78">
        <f t="shared" si="53"/>
        <v>19659389.100000001</v>
      </c>
      <c r="AL69" s="78">
        <f t="shared" si="53"/>
        <v>12932859.965805</v>
      </c>
      <c r="AM69" s="78">
        <f t="shared" si="53"/>
        <v>16080170.095275</v>
      </c>
      <c r="AN69" s="78">
        <f t="shared" si="53"/>
        <v>20099413.647689998</v>
      </c>
      <c r="AO69" s="78">
        <f t="shared" si="53"/>
        <v>20782863.912524998</v>
      </c>
      <c r="AP69" s="78">
        <f t="shared" si="53"/>
        <v>25775128.676309999</v>
      </c>
      <c r="AQ69" s="78">
        <f t="shared" si="53"/>
        <v>26641885.456094999</v>
      </c>
      <c r="AR69" s="78">
        <f t="shared" si="53"/>
        <v>27690111.240089998</v>
      </c>
      <c r="AS69" s="78">
        <f t="shared" si="53"/>
        <v>27495616.655715</v>
      </c>
      <c r="AT69" s="78">
        <f t="shared" si="53"/>
        <v>27193790.698034998</v>
      </c>
      <c r="AU69" s="78">
        <f t="shared" si="53"/>
        <v>27655815.979155</v>
      </c>
      <c r="AV69" s="78">
        <f t="shared" si="53"/>
        <v>28863860.741625</v>
      </c>
      <c r="AW69" s="78">
        <f t="shared" si="53"/>
        <v>29714050.28748</v>
      </c>
      <c r="AX69" s="78">
        <f t="shared" si="53"/>
        <v>30066763.437750001</v>
      </c>
      <c r="AY69" s="78">
        <f t="shared" si="53"/>
        <v>30205307.795910001</v>
      </c>
      <c r="AZ69" s="78">
        <f t="shared" si="53"/>
        <v>29952798.255509999</v>
      </c>
      <c r="BA69" s="78">
        <f t="shared" si="53"/>
        <v>29483274.745079998</v>
      </c>
      <c r="BB69" s="78">
        <f t="shared" si="53"/>
        <v>29444731.475444999</v>
      </c>
      <c r="BC69" s="78">
        <f t="shared" si="53"/>
        <v>29527710.891900003</v>
      </c>
      <c r="BD69" s="78">
        <f t="shared" si="53"/>
        <v>29527419.458744999</v>
      </c>
      <c r="BE69" s="78">
        <f t="shared" si="53"/>
        <v>29836170.658514999</v>
      </c>
      <c r="BF69" s="78">
        <f t="shared" si="53"/>
        <v>30024036.373499997</v>
      </c>
      <c r="BG69" s="78">
        <f t="shared" si="53"/>
        <v>30601187.629935</v>
      </c>
      <c r="BH69" s="78">
        <f t="shared" si="53"/>
        <v>31860929.670375001</v>
      </c>
      <c r="BI69" s="78">
        <f t="shared" si="53"/>
        <v>33173544.600494999</v>
      </c>
      <c r="BJ69" s="78">
        <f t="shared" si="53"/>
        <v>34188181.478490002</v>
      </c>
      <c r="BK69" s="78">
        <f t="shared" si="53"/>
        <v>35296348.641060002</v>
      </c>
      <c r="BL69" s="78">
        <f t="shared" si="53"/>
        <v>36566246.386019997</v>
      </c>
      <c r="BM69" s="78">
        <f t="shared" si="53"/>
        <v>37130742.528164998</v>
      </c>
      <c r="BN69" s="78">
        <f t="shared" si="53"/>
        <v>38364744.599610001</v>
      </c>
      <c r="BO69" s="62"/>
      <c r="BP69" s="62"/>
      <c r="BQ69" s="62"/>
    </row>
    <row r="70" spans="1:69" x14ac:dyDescent="0.2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139"/>
      <c r="AI70" s="54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</row>
    <row r="71" spans="1:69" x14ac:dyDescent="0.25">
      <c r="A71" s="52" t="s">
        <v>252</v>
      </c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139"/>
      <c r="AI71" s="140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</row>
    <row r="72" spans="1:69" x14ac:dyDescent="0.25">
      <c r="A72" s="56" t="s">
        <v>131</v>
      </c>
      <c r="B72" s="75">
        <f>365*$N3</f>
        <v>7141225</v>
      </c>
      <c r="C72" s="75">
        <f t="shared" ref="C72:AF79" si="55">365*$N3</f>
        <v>7141225</v>
      </c>
      <c r="D72" s="75">
        <f t="shared" si="55"/>
        <v>7141225</v>
      </c>
      <c r="E72" s="75">
        <f t="shared" si="55"/>
        <v>7141225</v>
      </c>
      <c r="F72" s="75">
        <f t="shared" si="55"/>
        <v>7141225</v>
      </c>
      <c r="G72" s="75">
        <f t="shared" si="55"/>
        <v>7141225</v>
      </c>
      <c r="H72" s="75">
        <f t="shared" si="55"/>
        <v>7141225</v>
      </c>
      <c r="I72" s="75">
        <f t="shared" si="55"/>
        <v>7141225</v>
      </c>
      <c r="J72" s="75">
        <f t="shared" si="55"/>
        <v>7141225</v>
      </c>
      <c r="K72" s="75">
        <f t="shared" si="55"/>
        <v>7141225</v>
      </c>
      <c r="L72" s="75">
        <f t="shared" si="55"/>
        <v>7141225</v>
      </c>
      <c r="M72" s="75">
        <f t="shared" si="55"/>
        <v>7141225</v>
      </c>
      <c r="N72" s="75">
        <f t="shared" si="55"/>
        <v>7141225</v>
      </c>
      <c r="O72" s="75">
        <f t="shared" si="55"/>
        <v>7141225</v>
      </c>
      <c r="P72" s="75">
        <f t="shared" si="55"/>
        <v>7141225</v>
      </c>
      <c r="Q72" s="75">
        <f t="shared" si="55"/>
        <v>7141225</v>
      </c>
      <c r="R72" s="75">
        <f t="shared" si="55"/>
        <v>7141225</v>
      </c>
      <c r="S72" s="75">
        <f t="shared" si="55"/>
        <v>7141225</v>
      </c>
      <c r="T72" s="75">
        <f t="shared" si="55"/>
        <v>7141225</v>
      </c>
      <c r="U72" s="75">
        <f t="shared" si="55"/>
        <v>7141225</v>
      </c>
      <c r="V72" s="75">
        <f t="shared" si="55"/>
        <v>7141225</v>
      </c>
      <c r="W72" s="75">
        <f t="shared" si="55"/>
        <v>7141225</v>
      </c>
      <c r="X72" s="75">
        <f t="shared" si="55"/>
        <v>7141225</v>
      </c>
      <c r="Y72" s="75">
        <f t="shared" si="55"/>
        <v>7141225</v>
      </c>
      <c r="Z72" s="75">
        <f t="shared" si="55"/>
        <v>7141225</v>
      </c>
      <c r="AA72" s="75">
        <f t="shared" si="55"/>
        <v>7141225</v>
      </c>
      <c r="AB72" s="75">
        <f t="shared" si="55"/>
        <v>7141225</v>
      </c>
      <c r="AC72" s="75">
        <f t="shared" si="55"/>
        <v>7141225</v>
      </c>
      <c r="AD72" s="75">
        <f t="shared" si="55"/>
        <v>7141225</v>
      </c>
      <c r="AE72" s="75">
        <f t="shared" si="55"/>
        <v>7141225</v>
      </c>
      <c r="AF72" s="75">
        <f t="shared" si="55"/>
        <v>7141225</v>
      </c>
      <c r="AG72" s="75"/>
      <c r="AH72" s="75"/>
      <c r="AI72" s="135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</row>
    <row r="73" spans="1:69" x14ac:dyDescent="0.25">
      <c r="A73" s="56" t="s">
        <v>130</v>
      </c>
      <c r="B73" s="75">
        <f t="shared" ref="B73:Q79" si="56">365*$N4</f>
        <v>4925310</v>
      </c>
      <c r="C73" s="75">
        <f t="shared" si="56"/>
        <v>4925310</v>
      </c>
      <c r="D73" s="75">
        <f t="shared" si="56"/>
        <v>4925310</v>
      </c>
      <c r="E73" s="75">
        <f t="shared" si="56"/>
        <v>4925310</v>
      </c>
      <c r="F73" s="75">
        <f t="shared" si="56"/>
        <v>4925310</v>
      </c>
      <c r="G73" s="75">
        <f t="shared" si="56"/>
        <v>4925310</v>
      </c>
      <c r="H73" s="75">
        <f t="shared" si="56"/>
        <v>4925310</v>
      </c>
      <c r="I73" s="75">
        <f t="shared" si="56"/>
        <v>4925310</v>
      </c>
      <c r="J73" s="75">
        <f t="shared" si="56"/>
        <v>4925310</v>
      </c>
      <c r="K73" s="75">
        <f t="shared" si="56"/>
        <v>4925310</v>
      </c>
      <c r="L73" s="75">
        <f t="shared" si="56"/>
        <v>4925310</v>
      </c>
      <c r="M73" s="75">
        <f t="shared" si="56"/>
        <v>4925310</v>
      </c>
      <c r="N73" s="75">
        <f t="shared" si="56"/>
        <v>4925310</v>
      </c>
      <c r="O73" s="75">
        <f t="shared" si="56"/>
        <v>4925310</v>
      </c>
      <c r="P73" s="75">
        <f t="shared" si="56"/>
        <v>4925310</v>
      </c>
      <c r="Q73" s="75">
        <f t="shared" si="56"/>
        <v>4925310</v>
      </c>
      <c r="R73" s="75">
        <f t="shared" si="55"/>
        <v>4925310</v>
      </c>
      <c r="S73" s="75">
        <f t="shared" si="55"/>
        <v>4925310</v>
      </c>
      <c r="T73" s="75">
        <f t="shared" si="55"/>
        <v>4925310</v>
      </c>
      <c r="U73" s="75">
        <f t="shared" si="55"/>
        <v>4925310</v>
      </c>
      <c r="V73" s="75">
        <f t="shared" si="55"/>
        <v>4925310</v>
      </c>
      <c r="W73" s="75">
        <f t="shared" si="55"/>
        <v>4925310</v>
      </c>
      <c r="X73" s="75">
        <f t="shared" si="55"/>
        <v>4925310</v>
      </c>
      <c r="Y73" s="75">
        <f t="shared" si="55"/>
        <v>4925310</v>
      </c>
      <c r="Z73" s="75">
        <f t="shared" si="55"/>
        <v>4925310</v>
      </c>
      <c r="AA73" s="75">
        <f t="shared" si="55"/>
        <v>4925310</v>
      </c>
      <c r="AB73" s="75">
        <f t="shared" si="55"/>
        <v>4925310</v>
      </c>
      <c r="AC73" s="75">
        <f t="shared" si="55"/>
        <v>4925310</v>
      </c>
      <c r="AD73" s="75">
        <f t="shared" si="55"/>
        <v>4925310</v>
      </c>
      <c r="AE73" s="75">
        <f t="shared" si="55"/>
        <v>4925310</v>
      </c>
      <c r="AF73" s="75">
        <f t="shared" si="55"/>
        <v>4925310</v>
      </c>
      <c r="AG73" s="75"/>
      <c r="AH73" s="75"/>
      <c r="AI73" s="135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</row>
    <row r="74" spans="1:69" x14ac:dyDescent="0.25">
      <c r="A74" s="56" t="s">
        <v>130</v>
      </c>
      <c r="B74" s="75">
        <f t="shared" si="56"/>
        <v>3485202.5</v>
      </c>
      <c r="C74" s="75">
        <f t="shared" si="55"/>
        <v>3485202.5</v>
      </c>
      <c r="D74" s="75">
        <f t="shared" si="55"/>
        <v>3485202.5</v>
      </c>
      <c r="E74" s="75">
        <f t="shared" si="55"/>
        <v>3485202.5</v>
      </c>
      <c r="F74" s="75">
        <f t="shared" si="55"/>
        <v>3485202.5</v>
      </c>
      <c r="G74" s="75">
        <f t="shared" si="55"/>
        <v>3485202.5</v>
      </c>
      <c r="H74" s="75">
        <f t="shared" si="55"/>
        <v>3485202.5</v>
      </c>
      <c r="I74" s="75">
        <f t="shared" si="55"/>
        <v>3485202.5</v>
      </c>
      <c r="J74" s="75">
        <f t="shared" si="55"/>
        <v>3485202.5</v>
      </c>
      <c r="K74" s="75">
        <f t="shared" si="55"/>
        <v>3485202.5</v>
      </c>
      <c r="L74" s="75">
        <f t="shared" si="55"/>
        <v>3485202.5</v>
      </c>
      <c r="M74" s="75">
        <f t="shared" si="55"/>
        <v>3485202.5</v>
      </c>
      <c r="N74" s="75">
        <f t="shared" si="55"/>
        <v>3485202.5</v>
      </c>
      <c r="O74" s="75">
        <f t="shared" si="55"/>
        <v>3485202.5</v>
      </c>
      <c r="P74" s="75">
        <f t="shared" si="55"/>
        <v>3485202.5</v>
      </c>
      <c r="Q74" s="75">
        <f t="shared" si="55"/>
        <v>3485202.5</v>
      </c>
      <c r="R74" s="75">
        <f t="shared" si="55"/>
        <v>3485202.5</v>
      </c>
      <c r="S74" s="75">
        <f t="shared" si="55"/>
        <v>3485202.5</v>
      </c>
      <c r="T74" s="75">
        <f t="shared" si="55"/>
        <v>3485202.5</v>
      </c>
      <c r="U74" s="75">
        <f t="shared" si="55"/>
        <v>3485202.5</v>
      </c>
      <c r="V74" s="75">
        <f t="shared" si="55"/>
        <v>3485202.5</v>
      </c>
      <c r="W74" s="75">
        <f t="shared" si="55"/>
        <v>3485202.5</v>
      </c>
      <c r="X74" s="75">
        <f t="shared" si="55"/>
        <v>3485202.5</v>
      </c>
      <c r="Y74" s="75">
        <f t="shared" si="55"/>
        <v>3485202.5</v>
      </c>
      <c r="Z74" s="75">
        <f t="shared" si="55"/>
        <v>3485202.5</v>
      </c>
      <c r="AA74" s="75">
        <f t="shared" si="55"/>
        <v>3485202.5</v>
      </c>
      <c r="AB74" s="75">
        <f t="shared" si="55"/>
        <v>3485202.5</v>
      </c>
      <c r="AC74" s="75">
        <f t="shared" si="55"/>
        <v>3485202.5</v>
      </c>
      <c r="AD74" s="75">
        <f t="shared" si="55"/>
        <v>3485202.5</v>
      </c>
      <c r="AE74" s="75">
        <f t="shared" si="55"/>
        <v>3485202.5</v>
      </c>
      <c r="AF74" s="75">
        <f t="shared" si="55"/>
        <v>3485202.5</v>
      </c>
      <c r="AG74" s="75"/>
      <c r="AH74" s="75"/>
      <c r="AI74" s="135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</row>
    <row r="75" spans="1:69" x14ac:dyDescent="0.25">
      <c r="A75" s="56" t="s">
        <v>130</v>
      </c>
      <c r="B75" s="75">
        <f t="shared" si="56"/>
        <v>2557555</v>
      </c>
      <c r="C75" s="75">
        <f t="shared" si="55"/>
        <v>2557555</v>
      </c>
      <c r="D75" s="75">
        <f t="shared" si="55"/>
        <v>2557555</v>
      </c>
      <c r="E75" s="75">
        <f t="shared" si="55"/>
        <v>2557555</v>
      </c>
      <c r="F75" s="75">
        <f t="shared" si="55"/>
        <v>2557555</v>
      </c>
      <c r="G75" s="75">
        <f t="shared" si="55"/>
        <v>2557555</v>
      </c>
      <c r="H75" s="75">
        <f t="shared" si="55"/>
        <v>2557555</v>
      </c>
      <c r="I75" s="75">
        <f t="shared" si="55"/>
        <v>2557555</v>
      </c>
      <c r="J75" s="75">
        <f t="shared" si="55"/>
        <v>2557555</v>
      </c>
      <c r="K75" s="75">
        <f t="shared" si="55"/>
        <v>2557555</v>
      </c>
      <c r="L75" s="75">
        <f t="shared" si="55"/>
        <v>2557555</v>
      </c>
      <c r="M75" s="75">
        <f t="shared" si="55"/>
        <v>2557555</v>
      </c>
      <c r="N75" s="75">
        <f t="shared" si="55"/>
        <v>2557555</v>
      </c>
      <c r="O75" s="75">
        <f t="shared" si="55"/>
        <v>2557555</v>
      </c>
      <c r="P75" s="75">
        <f t="shared" si="55"/>
        <v>2557555</v>
      </c>
      <c r="Q75" s="75">
        <f t="shared" si="55"/>
        <v>2557555</v>
      </c>
      <c r="R75" s="75">
        <f t="shared" si="55"/>
        <v>2557555</v>
      </c>
      <c r="S75" s="75">
        <f t="shared" si="55"/>
        <v>2557555</v>
      </c>
      <c r="T75" s="75">
        <f t="shared" si="55"/>
        <v>2557555</v>
      </c>
      <c r="U75" s="75">
        <f t="shared" si="55"/>
        <v>2557555</v>
      </c>
      <c r="V75" s="75">
        <f t="shared" si="55"/>
        <v>2557555</v>
      </c>
      <c r="W75" s="75">
        <f t="shared" si="55"/>
        <v>2557555</v>
      </c>
      <c r="X75" s="75">
        <f t="shared" si="55"/>
        <v>2557555</v>
      </c>
      <c r="Y75" s="75">
        <f t="shared" si="55"/>
        <v>2557555</v>
      </c>
      <c r="Z75" s="75">
        <f t="shared" si="55"/>
        <v>2557555</v>
      </c>
      <c r="AA75" s="75">
        <f t="shared" si="55"/>
        <v>2557555</v>
      </c>
      <c r="AB75" s="75">
        <f t="shared" si="55"/>
        <v>2557555</v>
      </c>
      <c r="AC75" s="75">
        <f t="shared" si="55"/>
        <v>2557555</v>
      </c>
      <c r="AD75" s="75">
        <f t="shared" si="55"/>
        <v>2557555</v>
      </c>
      <c r="AE75" s="75">
        <f t="shared" si="55"/>
        <v>2557555</v>
      </c>
      <c r="AF75" s="75">
        <f t="shared" si="55"/>
        <v>2557555</v>
      </c>
      <c r="AG75" s="75"/>
      <c r="AH75" s="75"/>
      <c r="AI75" s="135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</row>
    <row r="76" spans="1:69" x14ac:dyDescent="0.25">
      <c r="A76" s="56" t="s">
        <v>130</v>
      </c>
      <c r="B76" s="75">
        <f t="shared" si="56"/>
        <v>5909897.5</v>
      </c>
      <c r="C76" s="75">
        <f t="shared" si="55"/>
        <v>5909897.5</v>
      </c>
      <c r="D76" s="75">
        <f t="shared" si="55"/>
        <v>5909897.5</v>
      </c>
      <c r="E76" s="75">
        <f t="shared" si="55"/>
        <v>5909897.5</v>
      </c>
      <c r="F76" s="75">
        <f t="shared" si="55"/>
        <v>5909897.5</v>
      </c>
      <c r="G76" s="75">
        <f t="shared" si="55"/>
        <v>5909897.5</v>
      </c>
      <c r="H76" s="75">
        <f t="shared" si="55"/>
        <v>5909897.5</v>
      </c>
      <c r="I76" s="75">
        <f t="shared" si="55"/>
        <v>5909897.5</v>
      </c>
      <c r="J76" s="75">
        <f t="shared" si="55"/>
        <v>5909897.5</v>
      </c>
      <c r="K76" s="75">
        <f t="shared" si="55"/>
        <v>5909897.5</v>
      </c>
      <c r="L76" s="75">
        <f t="shared" si="55"/>
        <v>5909897.5</v>
      </c>
      <c r="M76" s="75">
        <f t="shared" si="55"/>
        <v>5909897.5</v>
      </c>
      <c r="N76" s="75">
        <f t="shared" si="55"/>
        <v>5909897.5</v>
      </c>
      <c r="O76" s="75">
        <f t="shared" si="55"/>
        <v>5909897.5</v>
      </c>
      <c r="P76" s="75">
        <f t="shared" si="55"/>
        <v>5909897.5</v>
      </c>
      <c r="Q76" s="75">
        <f t="shared" si="55"/>
        <v>5909897.5</v>
      </c>
      <c r="R76" s="75">
        <f t="shared" si="55"/>
        <v>5909897.5</v>
      </c>
      <c r="S76" s="75">
        <f t="shared" si="55"/>
        <v>5909897.5</v>
      </c>
      <c r="T76" s="75">
        <f t="shared" si="55"/>
        <v>5909897.5</v>
      </c>
      <c r="U76" s="75">
        <f t="shared" si="55"/>
        <v>5909897.5</v>
      </c>
      <c r="V76" s="75">
        <f t="shared" si="55"/>
        <v>5909897.5</v>
      </c>
      <c r="W76" s="75">
        <f t="shared" si="55"/>
        <v>5909897.5</v>
      </c>
      <c r="X76" s="75">
        <f t="shared" si="55"/>
        <v>5909897.5</v>
      </c>
      <c r="Y76" s="75">
        <f t="shared" si="55"/>
        <v>5909897.5</v>
      </c>
      <c r="Z76" s="75">
        <f t="shared" si="55"/>
        <v>5909897.5</v>
      </c>
      <c r="AA76" s="75">
        <f t="shared" si="55"/>
        <v>5909897.5</v>
      </c>
      <c r="AB76" s="75">
        <f t="shared" si="55"/>
        <v>5909897.5</v>
      </c>
      <c r="AC76" s="75">
        <f t="shared" si="55"/>
        <v>5909897.5</v>
      </c>
      <c r="AD76" s="75">
        <f t="shared" si="55"/>
        <v>5909897.5</v>
      </c>
      <c r="AE76" s="75">
        <f t="shared" si="55"/>
        <v>5909897.5</v>
      </c>
      <c r="AF76" s="75">
        <f t="shared" si="55"/>
        <v>5909897.5</v>
      </c>
      <c r="AG76" s="75"/>
      <c r="AH76" s="75"/>
      <c r="AI76" s="135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</row>
    <row r="77" spans="1:69" x14ac:dyDescent="0.25">
      <c r="A77" s="56" t="s">
        <v>130</v>
      </c>
      <c r="B77" s="75">
        <f t="shared" si="56"/>
        <v>4647727.5</v>
      </c>
      <c r="C77" s="75">
        <f t="shared" si="55"/>
        <v>4647727.5</v>
      </c>
      <c r="D77" s="75">
        <f t="shared" si="55"/>
        <v>4647727.5</v>
      </c>
      <c r="E77" s="75">
        <f t="shared" si="55"/>
        <v>4647727.5</v>
      </c>
      <c r="F77" s="75">
        <f t="shared" si="55"/>
        <v>4647727.5</v>
      </c>
      <c r="G77" s="75">
        <f t="shared" si="55"/>
        <v>4647727.5</v>
      </c>
      <c r="H77" s="75">
        <f t="shared" si="55"/>
        <v>4647727.5</v>
      </c>
      <c r="I77" s="75">
        <f t="shared" si="55"/>
        <v>4647727.5</v>
      </c>
      <c r="J77" s="75">
        <f t="shared" si="55"/>
        <v>4647727.5</v>
      </c>
      <c r="K77" s="75">
        <f t="shared" si="55"/>
        <v>4647727.5</v>
      </c>
      <c r="L77" s="75">
        <f t="shared" si="55"/>
        <v>4647727.5</v>
      </c>
      <c r="M77" s="75">
        <f t="shared" si="55"/>
        <v>4647727.5</v>
      </c>
      <c r="N77" s="75">
        <f t="shared" si="55"/>
        <v>4647727.5</v>
      </c>
      <c r="O77" s="75">
        <f t="shared" si="55"/>
        <v>4647727.5</v>
      </c>
      <c r="P77" s="75">
        <f t="shared" si="55"/>
        <v>4647727.5</v>
      </c>
      <c r="Q77" s="75">
        <f t="shared" si="55"/>
        <v>4647727.5</v>
      </c>
      <c r="R77" s="75">
        <f t="shared" si="55"/>
        <v>4647727.5</v>
      </c>
      <c r="S77" s="75">
        <f t="shared" si="55"/>
        <v>4647727.5</v>
      </c>
      <c r="T77" s="75">
        <f t="shared" si="55"/>
        <v>4647727.5</v>
      </c>
      <c r="U77" s="75">
        <f t="shared" si="55"/>
        <v>4647727.5</v>
      </c>
      <c r="V77" s="75">
        <f t="shared" si="55"/>
        <v>4647727.5</v>
      </c>
      <c r="W77" s="75">
        <f t="shared" si="55"/>
        <v>4647727.5</v>
      </c>
      <c r="X77" s="75">
        <f t="shared" si="55"/>
        <v>4647727.5</v>
      </c>
      <c r="Y77" s="75">
        <f t="shared" si="55"/>
        <v>4647727.5</v>
      </c>
      <c r="Z77" s="75">
        <f t="shared" si="55"/>
        <v>4647727.5</v>
      </c>
      <c r="AA77" s="75">
        <f t="shared" si="55"/>
        <v>4647727.5</v>
      </c>
      <c r="AB77" s="75">
        <f t="shared" si="55"/>
        <v>4647727.5</v>
      </c>
      <c r="AC77" s="75">
        <f t="shared" si="55"/>
        <v>4647727.5</v>
      </c>
      <c r="AD77" s="75">
        <f t="shared" si="55"/>
        <v>4647727.5</v>
      </c>
      <c r="AE77" s="75">
        <f t="shared" si="55"/>
        <v>4647727.5</v>
      </c>
      <c r="AF77" s="75">
        <f t="shared" si="55"/>
        <v>4647727.5</v>
      </c>
      <c r="AG77" s="75"/>
      <c r="AH77" s="75"/>
      <c r="AI77" s="135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</row>
    <row r="78" spans="1:69" x14ac:dyDescent="0.25">
      <c r="A78" s="56" t="s">
        <v>129</v>
      </c>
      <c r="B78" s="75">
        <f t="shared" si="56"/>
        <v>3867175</v>
      </c>
      <c r="C78" s="75">
        <f t="shared" si="55"/>
        <v>3867175</v>
      </c>
      <c r="D78" s="75">
        <f t="shared" si="55"/>
        <v>3867175</v>
      </c>
      <c r="E78" s="75">
        <f t="shared" si="55"/>
        <v>3867175</v>
      </c>
      <c r="F78" s="75">
        <f t="shared" si="55"/>
        <v>3867175</v>
      </c>
      <c r="G78" s="75">
        <f t="shared" si="55"/>
        <v>3867175</v>
      </c>
      <c r="H78" s="75">
        <f t="shared" si="55"/>
        <v>3867175</v>
      </c>
      <c r="I78" s="75">
        <f t="shared" si="55"/>
        <v>3867175</v>
      </c>
      <c r="J78" s="75">
        <f t="shared" si="55"/>
        <v>3867175</v>
      </c>
      <c r="K78" s="75">
        <f t="shared" si="55"/>
        <v>3867175</v>
      </c>
      <c r="L78" s="75">
        <f t="shared" si="55"/>
        <v>3867175</v>
      </c>
      <c r="M78" s="75">
        <f t="shared" si="55"/>
        <v>3867175</v>
      </c>
      <c r="N78" s="75">
        <f t="shared" si="55"/>
        <v>3867175</v>
      </c>
      <c r="O78" s="75">
        <f t="shared" si="55"/>
        <v>3867175</v>
      </c>
      <c r="P78" s="75">
        <f t="shared" si="55"/>
        <v>3867175</v>
      </c>
      <c r="Q78" s="75">
        <f t="shared" si="55"/>
        <v>3867175</v>
      </c>
      <c r="R78" s="75">
        <f t="shared" si="55"/>
        <v>3867175</v>
      </c>
      <c r="S78" s="75">
        <f t="shared" si="55"/>
        <v>3867175</v>
      </c>
      <c r="T78" s="75">
        <f t="shared" si="55"/>
        <v>3867175</v>
      </c>
      <c r="U78" s="75">
        <f t="shared" si="55"/>
        <v>3867175</v>
      </c>
      <c r="V78" s="75">
        <f t="shared" si="55"/>
        <v>3867175</v>
      </c>
      <c r="W78" s="75">
        <f t="shared" si="55"/>
        <v>3867175</v>
      </c>
      <c r="X78" s="75">
        <f t="shared" si="55"/>
        <v>3867175</v>
      </c>
      <c r="Y78" s="75">
        <f t="shared" si="55"/>
        <v>3867175</v>
      </c>
      <c r="Z78" s="75">
        <f t="shared" si="55"/>
        <v>3867175</v>
      </c>
      <c r="AA78" s="75">
        <f t="shared" si="55"/>
        <v>3867175</v>
      </c>
      <c r="AB78" s="75">
        <f t="shared" si="55"/>
        <v>3867175</v>
      </c>
      <c r="AC78" s="75">
        <f t="shared" si="55"/>
        <v>3867175</v>
      </c>
      <c r="AD78" s="75">
        <f t="shared" si="55"/>
        <v>3867175</v>
      </c>
      <c r="AE78" s="75">
        <f t="shared" si="55"/>
        <v>3867175</v>
      </c>
      <c r="AF78" s="75">
        <f t="shared" si="55"/>
        <v>3867175</v>
      </c>
      <c r="AG78" s="75"/>
      <c r="AH78" s="75"/>
      <c r="AI78" s="135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</row>
    <row r="79" spans="1:69" x14ac:dyDescent="0.25">
      <c r="A79" s="56" t="s">
        <v>128</v>
      </c>
      <c r="B79" s="75">
        <f t="shared" si="56"/>
        <v>4939545</v>
      </c>
      <c r="C79" s="75">
        <f t="shared" si="55"/>
        <v>4939545</v>
      </c>
      <c r="D79" s="75">
        <f t="shared" si="55"/>
        <v>4939545</v>
      </c>
      <c r="E79" s="75">
        <f t="shared" si="55"/>
        <v>4939545</v>
      </c>
      <c r="F79" s="75">
        <f t="shared" si="55"/>
        <v>4939545</v>
      </c>
      <c r="G79" s="75">
        <f t="shared" si="55"/>
        <v>4939545</v>
      </c>
      <c r="H79" s="75">
        <f t="shared" si="55"/>
        <v>4939545</v>
      </c>
      <c r="I79" s="75">
        <f t="shared" si="55"/>
        <v>4939545</v>
      </c>
      <c r="J79" s="75">
        <f t="shared" si="55"/>
        <v>4939545</v>
      </c>
      <c r="K79" s="75">
        <f t="shared" si="55"/>
        <v>4939545</v>
      </c>
      <c r="L79" s="75">
        <f t="shared" si="55"/>
        <v>4939545</v>
      </c>
      <c r="M79" s="75">
        <f t="shared" si="55"/>
        <v>4939545</v>
      </c>
      <c r="N79" s="75">
        <f t="shared" si="55"/>
        <v>4939545</v>
      </c>
      <c r="O79" s="75">
        <f t="shared" si="55"/>
        <v>4939545</v>
      </c>
      <c r="P79" s="75">
        <f t="shared" si="55"/>
        <v>4939545</v>
      </c>
      <c r="Q79" s="75">
        <f t="shared" si="55"/>
        <v>4939545</v>
      </c>
      <c r="R79" s="75">
        <f t="shared" si="55"/>
        <v>4939545</v>
      </c>
      <c r="S79" s="75">
        <f t="shared" si="55"/>
        <v>4939545</v>
      </c>
      <c r="T79" s="75">
        <f t="shared" si="55"/>
        <v>4939545</v>
      </c>
      <c r="U79" s="75">
        <f t="shared" si="55"/>
        <v>4939545</v>
      </c>
      <c r="V79" s="75">
        <f t="shared" si="55"/>
        <v>4939545</v>
      </c>
      <c r="W79" s="75">
        <f t="shared" si="55"/>
        <v>4939545</v>
      </c>
      <c r="X79" s="75">
        <f t="shared" si="55"/>
        <v>4939545</v>
      </c>
      <c r="Y79" s="75">
        <f t="shared" si="55"/>
        <v>4939545</v>
      </c>
      <c r="Z79" s="75">
        <f t="shared" si="55"/>
        <v>4939545</v>
      </c>
      <c r="AA79" s="75">
        <f t="shared" si="55"/>
        <v>4939545</v>
      </c>
      <c r="AB79" s="75">
        <f t="shared" si="55"/>
        <v>4939545</v>
      </c>
      <c r="AC79" s="75">
        <f t="shared" si="55"/>
        <v>4939545</v>
      </c>
      <c r="AD79" s="75">
        <f t="shared" si="55"/>
        <v>4939545</v>
      </c>
      <c r="AE79" s="75">
        <f t="shared" si="55"/>
        <v>4939545</v>
      </c>
      <c r="AF79" s="75">
        <f t="shared" si="55"/>
        <v>4939545</v>
      </c>
      <c r="AG79" s="75"/>
      <c r="AH79" s="75"/>
      <c r="AI79" s="135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</row>
    <row r="80" spans="1:69" x14ac:dyDescent="0.25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</row>
    <row r="81" spans="1:69" x14ac:dyDescent="0.25">
      <c r="A81" s="63"/>
      <c r="B81" s="75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</row>
    <row r="82" spans="1:69" x14ac:dyDescent="0.25">
      <c r="A82" s="63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</row>
    <row r="83" spans="1:69" x14ac:dyDescent="0.25">
      <c r="A83" s="132" t="s">
        <v>264</v>
      </c>
      <c r="B83" s="62"/>
      <c r="C83" s="62"/>
      <c r="D83" s="52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</row>
    <row r="84" spans="1:69" x14ac:dyDescent="0.25">
      <c r="A84" s="141" t="str">
        <f>A41</f>
        <v>Industrial delivered Price</v>
      </c>
      <c r="B84" s="62"/>
      <c r="C84" s="62"/>
      <c r="D84" s="132" t="s">
        <v>259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</row>
    <row r="85" spans="1:69" x14ac:dyDescent="0.25">
      <c r="A85" s="142" t="str">
        <f t="shared" ref="A85:A112" si="57">A42</f>
        <v>turbine</v>
      </c>
      <c r="B85" s="124">
        <f>NPV(0.05,B42:AF42)/Sheet8!J11</f>
        <v>-5.1731666123896729E-2</v>
      </c>
      <c r="C85" s="143" t="s">
        <v>131</v>
      </c>
      <c r="D85" s="124">
        <f>(X23*I3+X32*I3-AH42)/O3</f>
        <v>-2.6519755644539522</v>
      </c>
      <c r="E85" s="124">
        <f>D85*(3413/Sheet8!$D$8)/1000000</f>
        <v>-2.5860550289946684E-2</v>
      </c>
      <c r="F85" s="124">
        <f>D86</f>
        <v>-2.6970178141840697</v>
      </c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</row>
    <row r="86" spans="1:69" x14ac:dyDescent="0.25">
      <c r="A86" s="142" t="str">
        <f t="shared" si="57"/>
        <v>lean-burn engine</v>
      </c>
      <c r="B86" s="124">
        <f>NPV(0.05,B43:AF43)/Sheet8!J10</f>
        <v>-4.3468097738325037E-2</v>
      </c>
      <c r="C86" s="143" t="s">
        <v>130</v>
      </c>
      <c r="D86" s="124">
        <f t="shared" ref="D86:D91" si="58">(X24*I4+X33*I4-AH43)/O4</f>
        <v>-2.6970178141840697</v>
      </c>
      <c r="E86" s="124">
        <f>D86*(3413/Sheet8!$D$7)/1000000</f>
        <v>-2.4223478420553238E-2</v>
      </c>
      <c r="F86" s="124">
        <f>D85</f>
        <v>-2.6519755644539522</v>
      </c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</row>
    <row r="87" spans="1:69" x14ac:dyDescent="0.25">
      <c r="A87" s="142" t="str">
        <f t="shared" si="57"/>
        <v>lean-burn engine</v>
      </c>
      <c r="B87" s="124">
        <f>NPV(0.05,B44:AF44)/Sheet8!J10</f>
        <v>-4.3468097738325037E-2</v>
      </c>
      <c r="C87" s="143" t="s">
        <v>130</v>
      </c>
      <c r="D87" s="124">
        <f t="shared" si="58"/>
        <v>-2.2526819343858748</v>
      </c>
      <c r="E87" s="124">
        <f>D87*(3413/Sheet8!$D$7)/1000000</f>
        <v>-2.0232640636997343E-2</v>
      </c>
      <c r="F87" s="124">
        <f>D87</f>
        <v>-2.2526819343858748</v>
      </c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</row>
    <row r="88" spans="1:69" x14ac:dyDescent="0.25">
      <c r="A88" s="142" t="str">
        <f t="shared" si="57"/>
        <v>lean-burn engine</v>
      </c>
      <c r="B88" s="124">
        <f>NPV(0.05,B45:AF45)/Sheet8!J10</f>
        <v>-4.3468097738325037E-2</v>
      </c>
      <c r="C88" s="143" t="s">
        <v>130</v>
      </c>
      <c r="D88" s="124">
        <f t="shared" si="58"/>
        <v>-1.4425319656557132</v>
      </c>
      <c r="E88" s="124">
        <f>D88*(3413/Sheet8!$D$7)/1000000</f>
        <v>-1.2956214733639341E-2</v>
      </c>
      <c r="F88" s="124">
        <f t="shared" ref="F88:F92" si="59">D88</f>
        <v>-1.4425319656557132</v>
      </c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</row>
    <row r="89" spans="1:69" x14ac:dyDescent="0.25">
      <c r="A89" s="142" t="str">
        <f t="shared" si="57"/>
        <v>lean-burn engine</v>
      </c>
      <c r="B89" s="124">
        <f>NPV(0.05,B46:AF46)/Sheet8!J10</f>
        <v>-3.3039948480078525E-2</v>
      </c>
      <c r="C89" s="143" t="s">
        <v>130</v>
      </c>
      <c r="D89" s="124">
        <f t="shared" si="58"/>
        <v>0.74521379391881781</v>
      </c>
      <c r="E89" s="124">
        <f>D89*(3413/Sheet8!$D$6)/1000000</f>
        <v>7.9481708707653913E-3</v>
      </c>
      <c r="F89" s="124">
        <f t="shared" si="59"/>
        <v>0.74521379391881781</v>
      </c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</row>
    <row r="90" spans="1:69" x14ac:dyDescent="0.25">
      <c r="A90" s="142" t="str">
        <f t="shared" si="57"/>
        <v>lean-burn engine</v>
      </c>
      <c r="B90" s="124">
        <f>NPV(0.05,B47:AF47)/Sheet8!J10</f>
        <v>-3.3039948480078525E-2</v>
      </c>
      <c r="C90" s="143" t="s">
        <v>130</v>
      </c>
      <c r="D90" s="124">
        <f t="shared" si="58"/>
        <v>2.7529716096575871</v>
      </c>
      <c r="E90" s="124">
        <f>D90*(3413/Sheet8!$D$6)/1000000</f>
        <v>2.9362162824254204E-2</v>
      </c>
      <c r="F90" s="124">
        <f t="shared" si="59"/>
        <v>2.7529716096575871</v>
      </c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</row>
    <row r="91" spans="1:69" x14ac:dyDescent="0.25">
      <c r="A91" s="142" t="str">
        <f t="shared" si="57"/>
        <v>rich-burn engine</v>
      </c>
      <c r="B91" s="124">
        <f>NPV(0.05,B48:AF48)/Sheet8!J10</f>
        <v>-2.4366720332509077E-2</v>
      </c>
      <c r="C91" s="143" t="s">
        <v>129</v>
      </c>
      <c r="D91" s="124">
        <f t="shared" si="58"/>
        <v>9.8072885385577617</v>
      </c>
      <c r="E91" s="124">
        <f>D91*(3413/Sheet8!$D$4)/1000000</f>
        <v>0.11542164062792291</v>
      </c>
      <c r="F91" s="124">
        <f t="shared" si="59"/>
        <v>9.8072885385577617</v>
      </c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</row>
    <row r="92" spans="1:69" x14ac:dyDescent="0.25">
      <c r="A92" s="142" t="str">
        <f t="shared" si="57"/>
        <v>microturbine</v>
      </c>
      <c r="B92" s="124">
        <f>NPV(0.05,B49:AF49)/Sheet8!J10</f>
        <v>-2.0693492184939637E-2</v>
      </c>
      <c r="C92" s="143" t="s">
        <v>128</v>
      </c>
      <c r="D92" s="124">
        <f>(X30*I10+X39*I10-AH49)/O10</f>
        <v>36.626483038580567</v>
      </c>
      <c r="E92" s="124">
        <f>D92*(3413/Sheet8!$D$3)/1000000</f>
        <v>0.48079302542567487</v>
      </c>
      <c r="F92" s="124">
        <f t="shared" si="59"/>
        <v>36.626483038580567</v>
      </c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</row>
    <row r="93" spans="1:69" x14ac:dyDescent="0.25">
      <c r="A93" s="142"/>
      <c r="B93" s="124"/>
      <c r="C93" s="143"/>
      <c r="D93" s="62"/>
      <c r="E93" s="124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</row>
    <row r="94" spans="1:69" x14ac:dyDescent="0.25">
      <c r="A94" s="144" t="str">
        <f t="shared" si="57"/>
        <v>high resource</v>
      </c>
      <c r="B94" s="124"/>
      <c r="C94" s="143" t="s">
        <v>216</v>
      </c>
      <c r="D94" s="52" t="str">
        <f>CONCATENATE("Spot Price ","(",A94,")")</f>
        <v>Spot Price (high resource)</v>
      </c>
      <c r="E94" s="124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</row>
    <row r="95" spans="1:69" x14ac:dyDescent="0.25">
      <c r="A95" s="142" t="str">
        <f t="shared" si="57"/>
        <v>turbine</v>
      </c>
      <c r="B95" s="124">
        <f>NPV(0.05,B52:AF52)/Sheet8!J11</f>
        <v>-4.6199531140893757E-2</v>
      </c>
      <c r="C95" s="143" t="s">
        <v>131</v>
      </c>
      <c r="D95" s="124">
        <f>(X23*I3+X32*I3-AH52)/O3</f>
        <v>-1.2862634429897513</v>
      </c>
      <c r="E95" s="124">
        <f>D95*(3413/Sheet8!$D$3)/1000000</f>
        <v>-1.6884681272784696E-2</v>
      </c>
      <c r="F95" s="124">
        <f>D96</f>
        <v>-1.3313056927198696</v>
      </c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</row>
    <row r="96" spans="1:69" x14ac:dyDescent="0.25">
      <c r="A96" s="142" t="str">
        <f t="shared" si="57"/>
        <v>lean-burn engine</v>
      </c>
      <c r="B96" s="124">
        <f>NPV(0.05,B53:AF53)/Sheet8!J10</f>
        <v>-3.79359627553221E-2</v>
      </c>
      <c r="C96" s="143" t="s">
        <v>130</v>
      </c>
      <c r="D96" s="124">
        <f t="shared" ref="D96:D102" si="60">(X24*I4+X33*I4-AH53)/O4</f>
        <v>-1.3313056927198696</v>
      </c>
      <c r="E96" s="124">
        <f>D96*(3413/Sheet8!$D$3)/1000000</f>
        <v>-1.747594742020352E-2</v>
      </c>
      <c r="F96" s="124">
        <f>D95</f>
        <v>-1.2862634429897513</v>
      </c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</row>
    <row r="97" spans="1:69" x14ac:dyDescent="0.25">
      <c r="A97" s="142" t="str">
        <f t="shared" si="57"/>
        <v>lean-burn engine</v>
      </c>
      <c r="B97" s="124">
        <f>NPV(0.05,B54:AF54)/Sheet8!J10</f>
        <v>-3.79359627553221E-2</v>
      </c>
      <c r="C97" s="143" t="s">
        <v>130</v>
      </c>
      <c r="D97" s="124">
        <f t="shared" si="60"/>
        <v>-0.8869698129216752</v>
      </c>
      <c r="E97" s="124">
        <f>D97*(3413/Sheet8!$D$3)/1000000</f>
        <v>-1.1643184505775683E-2</v>
      </c>
      <c r="F97" s="124">
        <f>D97</f>
        <v>-0.8869698129216752</v>
      </c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</row>
    <row r="98" spans="1:69" x14ac:dyDescent="0.25">
      <c r="A98" s="142" t="str">
        <f t="shared" si="57"/>
        <v>lean-burn engine</v>
      </c>
      <c r="B98" s="124">
        <f>NPV(0.05,B55:AF55)/Sheet8!J10</f>
        <v>-3.79359627553221E-2</v>
      </c>
      <c r="C98" s="143" t="s">
        <v>130</v>
      </c>
      <c r="D98" s="124">
        <f t="shared" si="60"/>
        <v>-7.6819844191512554E-2</v>
      </c>
      <c r="E98" s="124">
        <f>D98*(3413/Sheet8!$D$3)/1000000</f>
        <v>-1.0084081854832012E-3</v>
      </c>
      <c r="F98" s="124">
        <f t="shared" ref="F98:F102" si="61">D98</f>
        <v>-7.6819844191512554E-2</v>
      </c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</row>
    <row r="99" spans="1:69" x14ac:dyDescent="0.25">
      <c r="A99" s="142" t="str">
        <f t="shared" si="57"/>
        <v>lean-burn engine</v>
      </c>
      <c r="B99" s="124">
        <f>NPV(0.05,B56:AF56)/Sheet8!J10</f>
        <v>-2.7507813497075564E-2</v>
      </c>
      <c r="C99" s="143" t="s">
        <v>130</v>
      </c>
      <c r="D99" s="124">
        <f t="shared" si="60"/>
        <v>2.1109259153830187</v>
      </c>
      <c r="E99" s="124">
        <f>D99*(3413/Sheet8!$D$3)/1000000</f>
        <v>2.7709962112316317E-2</v>
      </c>
      <c r="F99" s="124">
        <f t="shared" si="61"/>
        <v>2.1109259153830187</v>
      </c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</row>
    <row r="100" spans="1:69" x14ac:dyDescent="0.25">
      <c r="A100" s="142" t="str">
        <f t="shared" si="57"/>
        <v>lean-burn engine</v>
      </c>
      <c r="B100" s="124">
        <f>NPV(0.05,B57:AF57)/Sheet8!J10</f>
        <v>-2.7507813497075564E-2</v>
      </c>
      <c r="C100" s="143" t="s">
        <v>130</v>
      </c>
      <c r="D100" s="124">
        <f t="shared" si="60"/>
        <v>4.1186837311217861</v>
      </c>
      <c r="E100" s="124">
        <f>D100*(3413/Sheet8!$D$3)/1000000</f>
        <v>5.4065644516610216E-2</v>
      </c>
      <c r="F100" s="124">
        <f t="shared" si="61"/>
        <v>4.1186837311217861</v>
      </c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</row>
    <row r="101" spans="1:69" x14ac:dyDescent="0.25">
      <c r="A101" s="142" t="str">
        <f t="shared" si="57"/>
        <v>rich-burn engine</v>
      </c>
      <c r="B101" s="124">
        <f>NPV(0.05,B58:AF58)/Sheet8!J10</f>
        <v>-1.8834585349506126E-2</v>
      </c>
      <c r="C101" s="143" t="s">
        <v>129</v>
      </c>
      <c r="D101" s="124">
        <f t="shared" si="60"/>
        <v>11.173000660021961</v>
      </c>
      <c r="E101" s="124">
        <f>D101*(3413/Sheet8!$D$3)/1000000</f>
        <v>0.14666712020251904</v>
      </c>
      <c r="F101" s="124">
        <f t="shared" si="61"/>
        <v>11.173000660021961</v>
      </c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</row>
    <row r="102" spans="1:69" x14ac:dyDescent="0.25">
      <c r="A102" s="142" t="str">
        <f t="shared" si="57"/>
        <v>microturbine</v>
      </c>
      <c r="B102" s="124">
        <f>NPV(0.05,B59:AF59)/Sheet8!J10</f>
        <v>-1.5161357201936685E-2</v>
      </c>
      <c r="C102" s="143" t="s">
        <v>128</v>
      </c>
      <c r="D102" s="124">
        <f t="shared" si="60"/>
        <v>37.992195160044773</v>
      </c>
      <c r="E102" s="124">
        <f>D102*(3413/Sheet8!$D$3)/1000000</f>
        <v>0.49872062338935697</v>
      </c>
      <c r="F102" s="124">
        <f t="shared" si="61"/>
        <v>37.992195160044773</v>
      </c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</row>
    <row r="103" spans="1:69" x14ac:dyDescent="0.25">
      <c r="A103" s="142"/>
      <c r="B103" s="124"/>
      <c r="C103" s="143"/>
      <c r="D103" s="112"/>
      <c r="E103" s="124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</row>
    <row r="104" spans="1:69" x14ac:dyDescent="0.25">
      <c r="A104" s="144" t="str">
        <f t="shared" si="57"/>
        <v>GHG25</v>
      </c>
      <c r="B104" s="124"/>
      <c r="C104" s="143" t="s">
        <v>92</v>
      </c>
      <c r="D104" s="52" t="str">
        <f>CONCATENATE("Spot Price ","(",A104,")")</f>
        <v>Spot Price (GHG25)</v>
      </c>
      <c r="E104" s="124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</row>
    <row r="105" spans="1:69" x14ac:dyDescent="0.25">
      <c r="A105" s="142" t="str">
        <f t="shared" si="57"/>
        <v>turbine</v>
      </c>
      <c r="B105" s="124">
        <f>NPV(0.05,B62:AF62)/Sheet8!J11</f>
        <v>-7.6511013555199542E-2</v>
      </c>
      <c r="C105" s="143" t="s">
        <v>131</v>
      </c>
      <c r="D105" s="124">
        <f>(X23*I3+X32*I3-AH62)/O3</f>
        <v>-3.4430449554767839</v>
      </c>
      <c r="E105" s="124">
        <f>D105*(3413/Sheet8!$D$3)/1000000</f>
        <v>-4.5196586280931775E-2</v>
      </c>
      <c r="F105" s="124">
        <f>D106</f>
        <v>-3.4880872052069023</v>
      </c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</row>
    <row r="106" spans="1:69" x14ac:dyDescent="0.25">
      <c r="A106" s="142" t="str">
        <f t="shared" si="57"/>
        <v>lean-burn engine</v>
      </c>
      <c r="B106" s="124">
        <f>NPV(0.05,B63:AF63)/Sheet8!J10</f>
        <v>-6.8247445169627857E-2</v>
      </c>
      <c r="C106" s="143" t="s">
        <v>130</v>
      </c>
      <c r="D106" s="124">
        <f t="shared" ref="D106:D112" si="62">(X24*I4+X33*I4-AH63)/O4</f>
        <v>-3.4880872052069023</v>
      </c>
      <c r="E106" s="124">
        <f>D106*(3413/Sheet8!$D$3)/1000000</f>
        <v>-4.5787852428350602E-2</v>
      </c>
      <c r="F106" s="124">
        <f>D105</f>
        <v>-3.4430449554767839</v>
      </c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</row>
    <row r="107" spans="1:69" x14ac:dyDescent="0.25">
      <c r="A107" s="142" t="str">
        <f t="shared" si="57"/>
        <v>lean-burn engine</v>
      </c>
      <c r="B107" s="124">
        <f>NPV(0.05,B64:AF64)/Sheet8!J10</f>
        <v>-6.8247445169627857E-2</v>
      </c>
      <c r="C107" s="143" t="s">
        <v>130</v>
      </c>
      <c r="D107" s="124">
        <f t="shared" si="62"/>
        <v>-3.0437513254087079</v>
      </c>
      <c r="E107" s="124">
        <f>D107*(3413/Sheet8!$D$3)/1000000</f>
        <v>-3.9955089513922765E-2</v>
      </c>
      <c r="F107" s="124">
        <f>D107</f>
        <v>-3.0437513254087079</v>
      </c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</row>
    <row r="108" spans="1:69" x14ac:dyDescent="0.25">
      <c r="A108" s="142" t="str">
        <f t="shared" si="57"/>
        <v>lean-burn engine</v>
      </c>
      <c r="B108" s="124">
        <f>NPV(0.05,B65:AF65)/Sheet8!J10</f>
        <v>-6.8247445169627857E-2</v>
      </c>
      <c r="C108" s="143" t="s">
        <v>130</v>
      </c>
      <c r="D108" s="124">
        <f t="shared" si="62"/>
        <v>-2.2336013566785455</v>
      </c>
      <c r="E108" s="124">
        <f>D108*(3413/Sheet8!$D$3)/1000000</f>
        <v>-2.932031319363029E-2</v>
      </c>
      <c r="F108" s="124">
        <f t="shared" ref="F108:F112" si="63">D108</f>
        <v>-2.2336013566785455</v>
      </c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</row>
    <row r="109" spans="1:69" x14ac:dyDescent="0.25">
      <c r="A109" s="142" t="str">
        <f t="shared" si="57"/>
        <v>lean-burn engine</v>
      </c>
      <c r="B109" s="124">
        <f>NPV(0.05,B66:AF66)/Sheet8!J10</f>
        <v>-5.7819295911381338E-2</v>
      </c>
      <c r="C109" s="143" t="s">
        <v>130</v>
      </c>
      <c r="D109" s="124">
        <f t="shared" si="62"/>
        <v>-4.585559710401528E-2</v>
      </c>
      <c r="E109" s="124">
        <f>D109*(3413/Sheet8!$D$3)/1000000</f>
        <v>-6.0194289583078515E-4</v>
      </c>
      <c r="F109" s="124">
        <f t="shared" si="63"/>
        <v>-4.585559710401528E-2</v>
      </c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  <c r="BO109" s="62"/>
      <c r="BP109" s="62"/>
      <c r="BQ109" s="62"/>
    </row>
    <row r="110" spans="1:69" x14ac:dyDescent="0.25">
      <c r="A110" s="142" t="str">
        <f t="shared" si="57"/>
        <v>lean-burn engine</v>
      </c>
      <c r="B110" s="124">
        <f>NPV(0.05,B67:AF67)/Sheet8!J10</f>
        <v>-5.7819295911381338E-2</v>
      </c>
      <c r="C110" s="143" t="s">
        <v>130</v>
      </c>
      <c r="D110" s="124">
        <f t="shared" si="62"/>
        <v>1.9619022186347546</v>
      </c>
      <c r="E110" s="124">
        <f>D110*(3413/Sheet8!$D$3)/1000000</f>
        <v>2.5753739508463141E-2</v>
      </c>
      <c r="F110" s="124">
        <f t="shared" si="63"/>
        <v>1.9619022186347546</v>
      </c>
      <c r="G110" s="62"/>
      <c r="H110" s="62"/>
      <c r="I110" s="62"/>
      <c r="J110" s="62"/>
      <c r="K110" s="62"/>
      <c r="L110" s="62" t="s">
        <v>238</v>
      </c>
      <c r="M110" s="62" t="s">
        <v>239</v>
      </c>
      <c r="N110" s="59" t="s">
        <v>258</v>
      </c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</row>
    <row r="111" spans="1:69" x14ac:dyDescent="0.25">
      <c r="A111" s="142" t="str">
        <f t="shared" si="57"/>
        <v>rich-burn engine</v>
      </c>
      <c r="B111" s="124">
        <f>NPV(0.05,B68:AF68)/Sheet8!J10</f>
        <v>-4.9146067763811911E-2</v>
      </c>
      <c r="C111" s="143" t="s">
        <v>129</v>
      </c>
      <c r="D111" s="124">
        <f t="shared" si="62"/>
        <v>9.0162191475349278</v>
      </c>
      <c r="E111" s="124">
        <f>D111*(3413/Sheet8!$D$3)/1000000</f>
        <v>0.11835521519437195</v>
      </c>
      <c r="F111" s="124">
        <f t="shared" si="63"/>
        <v>9.0162191475349278</v>
      </c>
      <c r="G111" s="62"/>
      <c r="H111" s="62"/>
      <c r="I111" s="62"/>
      <c r="J111" s="62"/>
      <c r="K111" s="62"/>
      <c r="L111" s="62">
        <v>1.4095637080975494</v>
      </c>
      <c r="M111" s="62">
        <v>13494</v>
      </c>
      <c r="N111" s="62">
        <f>M111</f>
        <v>13494</v>
      </c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</row>
    <row r="112" spans="1:69" x14ac:dyDescent="0.25">
      <c r="A112" s="142" t="str">
        <f t="shared" si="57"/>
        <v>microturbine</v>
      </c>
      <c r="B112" s="124">
        <f>NPV(0.05,B69:AF69)/Sheet8!J10</f>
        <v>-4.5472839616242461E-2</v>
      </c>
      <c r="C112" s="143" t="s">
        <v>128</v>
      </c>
      <c r="D112" s="124">
        <f t="shared" si="62"/>
        <v>35.835413647557736</v>
      </c>
      <c r="E112" s="124">
        <f>D112*(3413/Sheet8!$D$3)/1000000</f>
        <v>0.47040871838120984</v>
      </c>
      <c r="F112" s="124">
        <f t="shared" si="63"/>
        <v>35.835413647557736</v>
      </c>
      <c r="G112" s="62"/>
      <c r="H112" s="62"/>
      <c r="I112" s="62"/>
      <c r="J112" s="62"/>
      <c r="K112" s="62"/>
      <c r="L112" s="62">
        <v>1.5318900263144219</v>
      </c>
      <c r="M112" s="62">
        <v>9548.5</v>
      </c>
      <c r="N112" s="62">
        <f>M112+N111</f>
        <v>23042.5</v>
      </c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  <c r="BF112" s="62"/>
      <c r="BG112" s="62"/>
      <c r="BH112" s="62"/>
      <c r="BI112" s="62"/>
      <c r="BJ112" s="62"/>
      <c r="BK112" s="62"/>
      <c r="BL112" s="62"/>
      <c r="BM112" s="62"/>
      <c r="BN112" s="62"/>
      <c r="BO112" s="62"/>
      <c r="BP112" s="62"/>
      <c r="BQ112" s="62"/>
    </row>
    <row r="113" spans="1:69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>
        <v>1.6933007329181475</v>
      </c>
      <c r="M113" s="62">
        <v>19565</v>
      </c>
      <c r="N113" s="62">
        <f t="shared" ref="N113:N118" si="64">M113+N112</f>
        <v>42607.5</v>
      </c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  <c r="BF113" s="62"/>
      <c r="BG113" s="62"/>
      <c r="BH113" s="62"/>
      <c r="BI113" s="62"/>
      <c r="BJ113" s="62"/>
      <c r="BK113" s="62"/>
      <c r="BL113" s="62"/>
      <c r="BM113" s="62"/>
      <c r="BN113" s="62"/>
      <c r="BO113" s="62"/>
      <c r="BP113" s="62"/>
      <c r="BQ113" s="62"/>
    </row>
    <row r="114" spans="1:69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>
        <v>2.0875198967123247</v>
      </c>
      <c r="M114" s="62">
        <v>7007</v>
      </c>
      <c r="N114" s="62">
        <f t="shared" si="64"/>
        <v>49614.5</v>
      </c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  <c r="BF114" s="62"/>
      <c r="BG114" s="62"/>
      <c r="BH114" s="62"/>
      <c r="BI114" s="62"/>
      <c r="BJ114" s="62"/>
      <c r="BK114" s="62"/>
      <c r="BL114" s="62"/>
      <c r="BM114" s="62"/>
      <c r="BN114" s="62"/>
      <c r="BO114" s="62"/>
      <c r="BP114" s="62"/>
      <c r="BQ114" s="62"/>
    </row>
    <row r="115" spans="1:69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>
        <v>2.905846173747149</v>
      </c>
      <c r="M115" s="62">
        <v>12733.5</v>
      </c>
      <c r="N115" s="62">
        <f t="shared" si="64"/>
        <v>62348</v>
      </c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  <c r="BF115" s="62"/>
      <c r="BG115" s="62"/>
      <c r="BH115" s="62"/>
      <c r="BI115" s="62"/>
      <c r="BJ115" s="62"/>
      <c r="BK115" s="62"/>
      <c r="BL115" s="62"/>
      <c r="BM115" s="62"/>
      <c r="BN115" s="62"/>
      <c r="BO115" s="62"/>
      <c r="BP115" s="62"/>
      <c r="BQ115" s="62"/>
    </row>
    <row r="116" spans="1:69" x14ac:dyDescent="0.25">
      <c r="A116" s="52" t="s">
        <v>264</v>
      </c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>
        <v>3.2354300721102738</v>
      </c>
      <c r="M116" s="62">
        <v>16191.5</v>
      </c>
      <c r="N116" s="62">
        <f t="shared" si="64"/>
        <v>78539.5</v>
      </c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  <c r="BF116" s="62"/>
      <c r="BG116" s="62"/>
      <c r="BH116" s="62"/>
      <c r="BI116" s="62"/>
      <c r="BJ116" s="62"/>
      <c r="BK116" s="62"/>
      <c r="BL116" s="62"/>
      <c r="BM116" s="62"/>
      <c r="BN116" s="62"/>
      <c r="BO116" s="62"/>
      <c r="BP116" s="62"/>
      <c r="BQ116" s="62"/>
    </row>
    <row r="117" spans="1:69" x14ac:dyDescent="0.25">
      <c r="A117" s="52" t="s">
        <v>215</v>
      </c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>
        <v>5.7374544719774452</v>
      </c>
      <c r="M117" s="62">
        <v>10595</v>
      </c>
      <c r="N117" s="62">
        <f t="shared" si="64"/>
        <v>89134.5</v>
      </c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  <c r="BO117" s="62"/>
      <c r="BP117" s="62"/>
      <c r="BQ117" s="62"/>
    </row>
    <row r="118" spans="1:69" x14ac:dyDescent="0.25">
      <c r="A118" s="62" t="s">
        <v>131</v>
      </c>
      <c r="B118" s="112">
        <f>(B85/3412)*Sheet8!D8*1000000</f>
        <v>-5.3065894324044125</v>
      </c>
      <c r="C118" s="62">
        <f>G3*(3413/Sheet8!D8)/1000000</f>
        <v>16483.970880000001</v>
      </c>
      <c r="D118" s="62"/>
      <c r="E118" s="62"/>
      <c r="F118" s="62"/>
      <c r="G118" s="62"/>
      <c r="H118" s="62"/>
      <c r="I118" s="62"/>
      <c r="J118" s="62"/>
      <c r="K118" s="62"/>
      <c r="L118" s="62">
        <v>16.50269998951288</v>
      </c>
      <c r="M118" s="62">
        <v>13533</v>
      </c>
      <c r="N118" s="62">
        <f t="shared" si="64"/>
        <v>102667.5</v>
      </c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  <c r="BF118" s="62"/>
      <c r="BG118" s="62"/>
      <c r="BH118" s="62"/>
      <c r="BI118" s="62"/>
      <c r="BJ118" s="62"/>
      <c r="BK118" s="62"/>
      <c r="BL118" s="62"/>
      <c r="BM118" s="62"/>
      <c r="BN118" s="62"/>
      <c r="BO118" s="62"/>
      <c r="BP118" s="62"/>
      <c r="BQ118" s="62"/>
    </row>
    <row r="119" spans="1:69" x14ac:dyDescent="0.25">
      <c r="A119" s="62" t="s">
        <v>130</v>
      </c>
      <c r="B119" s="112">
        <f>(B86/3412)*Sheet8!D7*1000000</f>
        <v>-4.8411128782425301</v>
      </c>
      <c r="C119" s="62">
        <f>G4*(3413/Sheet8!D7)/1000000+C118</f>
        <v>26955.428513684212</v>
      </c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  <c r="BF119" s="62"/>
      <c r="BG119" s="62"/>
      <c r="BH119" s="62"/>
      <c r="BI119" s="62"/>
      <c r="BJ119" s="62"/>
      <c r="BK119" s="62"/>
      <c r="BL119" s="62"/>
      <c r="BM119" s="62"/>
      <c r="BN119" s="62"/>
      <c r="BO119" s="62"/>
      <c r="BP119" s="62"/>
      <c r="BQ119" s="62"/>
    </row>
    <row r="120" spans="1:69" x14ac:dyDescent="0.25">
      <c r="A120" s="62" t="s">
        <v>130</v>
      </c>
      <c r="B120" s="112">
        <f>(B87/3412)*Sheet8!D7*1000000</f>
        <v>-4.8411128782425301</v>
      </c>
      <c r="C120" s="62">
        <f>G5*(3413/Sheet8!D7)/1000000+C119</f>
        <v>34365.144922105261</v>
      </c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  <c r="BO120" s="62"/>
      <c r="BP120" s="62"/>
      <c r="BQ120" s="62"/>
    </row>
    <row r="121" spans="1:69" x14ac:dyDescent="0.25">
      <c r="A121" s="62" t="s">
        <v>130</v>
      </c>
      <c r="B121" s="112">
        <f>(B88/3412)*Sheet8!D7*1000000</f>
        <v>-4.8411128782425301</v>
      </c>
      <c r="C121" s="62">
        <f>G6*(3413/Sheet8!D7)/1000000+C120</f>
        <v>39802.635928421048</v>
      </c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  <c r="BF121" s="62"/>
      <c r="BG121" s="62"/>
      <c r="BH121" s="62"/>
      <c r="BI121" s="62"/>
      <c r="BJ121" s="62"/>
      <c r="BK121" s="62"/>
      <c r="BL121" s="62"/>
      <c r="BM121" s="62"/>
      <c r="BN121" s="62"/>
      <c r="BO121" s="62"/>
      <c r="BP121" s="62"/>
      <c r="BQ121" s="62"/>
    </row>
    <row r="122" spans="1:69" x14ac:dyDescent="0.25">
      <c r="A122" s="62" t="s">
        <v>130</v>
      </c>
      <c r="B122" s="112">
        <f>(B89/3412)*Sheet8!D6*1000000</f>
        <v>-3.098705601883097</v>
      </c>
      <c r="C122" s="62">
        <f>G7*(3413/Sheet8!D6)/1000000+C121</f>
        <v>54723.265093421054</v>
      </c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  <c r="BO122" s="62"/>
      <c r="BP122" s="62"/>
      <c r="BQ122" s="62"/>
    </row>
    <row r="123" spans="1:69" x14ac:dyDescent="0.25">
      <c r="A123" s="62" t="s">
        <v>130</v>
      </c>
      <c r="B123" s="112">
        <f>(B90/3412)*Sheet8!D6*1000000</f>
        <v>-3.098705601883097</v>
      </c>
      <c r="C123" s="62">
        <f>G8*(3413/Sheet8!D6)/1000000+C122</f>
        <v>66457.312678421062</v>
      </c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  <c r="BO123" s="62"/>
      <c r="BP123" s="62"/>
      <c r="BQ123" s="62"/>
    </row>
    <row r="124" spans="1:69" x14ac:dyDescent="0.25">
      <c r="A124" s="62" t="s">
        <v>129</v>
      </c>
      <c r="B124" s="112">
        <f>(B91/3412)*Sheet8!D4*1000000</f>
        <v>-2.0710283987185321</v>
      </c>
      <c r="C124" s="62">
        <f>G9*(3413/Sheet8!D4)/1000000+C123</f>
        <v>77230.717864627964</v>
      </c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</row>
    <row r="125" spans="1:69" x14ac:dyDescent="0.25">
      <c r="A125" s="62" t="s">
        <v>128</v>
      </c>
      <c r="B125" s="112">
        <f>(B92/3412)*Sheet8!D3*1000000</f>
        <v>-1.5768780680200194</v>
      </c>
      <c r="C125" s="62">
        <f>G10*(3413/Sheet8!D3)/1000000+C124</f>
        <v>92579.388424627963</v>
      </c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  <c r="BF125" s="62"/>
      <c r="BG125" s="62"/>
      <c r="BH125" s="62"/>
      <c r="BI125" s="62"/>
      <c r="BJ125" s="62"/>
      <c r="BK125" s="62"/>
      <c r="BL125" s="62"/>
      <c r="BM125" s="62"/>
      <c r="BN125" s="62"/>
      <c r="BO125" s="62"/>
      <c r="BP125" s="62"/>
      <c r="BQ125" s="62"/>
    </row>
    <row r="126" spans="1:69" x14ac:dyDescent="0.25">
      <c r="A126" s="62"/>
      <c r="B126" s="11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  <c r="BF126" s="62"/>
      <c r="BG126" s="62"/>
      <c r="BH126" s="62"/>
      <c r="BI126" s="62"/>
      <c r="BJ126" s="62"/>
      <c r="BK126" s="62"/>
      <c r="BL126" s="62"/>
      <c r="BM126" s="62"/>
      <c r="BN126" s="62"/>
      <c r="BO126" s="62"/>
      <c r="BP126" s="62"/>
      <c r="BQ126" s="62"/>
    </row>
    <row r="127" spans="1:69" x14ac:dyDescent="0.25">
      <c r="A127" s="52" t="s">
        <v>216</v>
      </c>
      <c r="B127" s="11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  <c r="BF127" s="62"/>
      <c r="BG127" s="62"/>
      <c r="BH127" s="62"/>
      <c r="BI127" s="62"/>
      <c r="BJ127" s="62"/>
      <c r="BK127" s="62"/>
      <c r="BL127" s="62"/>
      <c r="BM127" s="62"/>
      <c r="BN127" s="62"/>
      <c r="BO127" s="62"/>
      <c r="BP127" s="62"/>
      <c r="BQ127" s="62"/>
    </row>
    <row r="128" spans="1:69" x14ac:dyDescent="0.25">
      <c r="A128" s="62" t="s">
        <v>131</v>
      </c>
      <c r="B128" s="112">
        <f>(B95/3412)*Sheet8!D8*1000000</f>
        <v>-4.739107825120989</v>
      </c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  <c r="BF128" s="62"/>
      <c r="BG128" s="62"/>
      <c r="BH128" s="62"/>
      <c r="BI128" s="62"/>
      <c r="BJ128" s="62"/>
      <c r="BK128" s="62"/>
      <c r="BL128" s="62"/>
      <c r="BM128" s="62"/>
      <c r="BN128" s="62"/>
      <c r="BO128" s="62"/>
      <c r="BP128" s="62"/>
      <c r="BQ128" s="62"/>
    </row>
    <row r="129" spans="1:69" x14ac:dyDescent="0.25">
      <c r="A129" s="62" t="s">
        <v>130</v>
      </c>
      <c r="B129" s="112">
        <f>(B96/3412)*Sheet8!D7*1000000</f>
        <v>-4.2249899903348176</v>
      </c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  <c r="BF129" s="62"/>
      <c r="BG129" s="62"/>
      <c r="BH129" s="62"/>
      <c r="BI129" s="62"/>
      <c r="BJ129" s="62"/>
      <c r="BK129" s="62"/>
      <c r="BL129" s="62"/>
      <c r="BM129" s="62"/>
      <c r="BN129" s="62"/>
      <c r="BO129" s="62"/>
      <c r="BP129" s="62"/>
      <c r="BQ129" s="62"/>
    </row>
    <row r="130" spans="1:69" x14ac:dyDescent="0.25">
      <c r="A130" s="62" t="s">
        <v>130</v>
      </c>
      <c r="B130" s="112">
        <f>(B97/3412)*Sheet8!D7*1000000</f>
        <v>-4.2249899903348176</v>
      </c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  <c r="BF130" s="62"/>
      <c r="BG130" s="62"/>
      <c r="BH130" s="62"/>
      <c r="BI130" s="62"/>
      <c r="BJ130" s="62"/>
      <c r="BK130" s="62"/>
      <c r="BL130" s="62"/>
      <c r="BM130" s="62"/>
      <c r="BN130" s="62"/>
      <c r="BO130" s="62"/>
      <c r="BP130" s="62"/>
      <c r="BQ130" s="62"/>
    </row>
    <row r="131" spans="1:69" x14ac:dyDescent="0.25">
      <c r="A131" s="62" t="s">
        <v>130</v>
      </c>
      <c r="B131" s="112">
        <f>(B98/3412)*Sheet8!D7*1000000</f>
        <v>-4.2249899903348176</v>
      </c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  <c r="BF131" s="62"/>
      <c r="BG131" s="62"/>
      <c r="BH131" s="62"/>
      <c r="BI131" s="62"/>
      <c r="BJ131" s="62"/>
      <c r="BK131" s="62"/>
      <c r="BL131" s="62"/>
      <c r="BM131" s="62"/>
      <c r="BN131" s="62"/>
      <c r="BO131" s="62"/>
      <c r="BP131" s="62"/>
      <c r="BQ131" s="62"/>
    </row>
    <row r="132" spans="1:69" x14ac:dyDescent="0.25">
      <c r="A132" s="62" t="s">
        <v>130</v>
      </c>
      <c r="B132" s="112">
        <f>(B99/3412)*Sheet8!D6*1000000</f>
        <v>-2.5798652752239688</v>
      </c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  <c r="BF132" s="62"/>
      <c r="BG132" s="62"/>
      <c r="BH132" s="62"/>
      <c r="BI132" s="62"/>
      <c r="BJ132" s="62"/>
      <c r="BK132" s="62"/>
      <c r="BL132" s="62"/>
      <c r="BM132" s="62"/>
      <c r="BN132" s="62"/>
      <c r="BO132" s="62"/>
      <c r="BP132" s="62"/>
      <c r="BQ132" s="62"/>
    </row>
    <row r="133" spans="1:69" x14ac:dyDescent="0.25">
      <c r="A133" s="62" t="s">
        <v>130</v>
      </c>
      <c r="B133" s="112">
        <f>(B100/3412)*Sheet8!D6*1000000</f>
        <v>-2.5798652752239688</v>
      </c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  <c r="BF133" s="62"/>
      <c r="BG133" s="62"/>
      <c r="BH133" s="62"/>
      <c r="BI133" s="62"/>
      <c r="BJ133" s="62"/>
      <c r="BK133" s="62"/>
      <c r="BL133" s="62"/>
      <c r="BM133" s="62"/>
      <c r="BN133" s="62"/>
      <c r="BO133" s="62"/>
      <c r="BP133" s="62"/>
      <c r="BQ133" s="62"/>
    </row>
    <row r="134" spans="1:69" x14ac:dyDescent="0.25">
      <c r="A134" s="62" t="s">
        <v>129</v>
      </c>
      <c r="B134" s="112">
        <f>(B101/3412)*Sheet8!D4*1000000</f>
        <v>-1.6008293526836976</v>
      </c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  <c r="BF134" s="62"/>
      <c r="BG134" s="62"/>
      <c r="BH134" s="62"/>
      <c r="BI134" s="62"/>
      <c r="BJ134" s="62"/>
      <c r="BK134" s="62"/>
      <c r="BL134" s="62"/>
      <c r="BM134" s="62"/>
      <c r="BN134" s="62"/>
      <c r="BO134" s="62"/>
      <c r="BP134" s="62"/>
      <c r="BQ134" s="62"/>
    </row>
    <row r="135" spans="1:69" x14ac:dyDescent="0.25">
      <c r="A135" s="62" t="s">
        <v>128</v>
      </c>
      <c r="B135" s="112">
        <f>(B102/3412)*Sheet8!D3*1000000</f>
        <v>-1.1553203026094778</v>
      </c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  <c r="BF135" s="62"/>
      <c r="BG135" s="62"/>
      <c r="BH135" s="62"/>
      <c r="BI135" s="62"/>
      <c r="BJ135" s="62"/>
      <c r="BK135" s="62"/>
      <c r="BL135" s="62"/>
      <c r="BM135" s="62"/>
      <c r="BN135" s="62"/>
      <c r="BO135" s="62"/>
      <c r="BP135" s="62"/>
      <c r="BQ135" s="62"/>
    </row>
    <row r="136" spans="1:69" x14ac:dyDescent="0.25">
      <c r="A136" s="62"/>
      <c r="B136" s="11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  <c r="BF136" s="62"/>
      <c r="BG136" s="62"/>
      <c r="BH136" s="62"/>
      <c r="BI136" s="62"/>
      <c r="BJ136" s="62"/>
      <c r="BK136" s="62"/>
      <c r="BL136" s="62"/>
      <c r="BM136" s="62"/>
      <c r="BN136" s="62"/>
      <c r="BO136" s="62"/>
      <c r="BP136" s="62"/>
      <c r="BQ136" s="62"/>
    </row>
    <row r="137" spans="1:69" x14ac:dyDescent="0.25">
      <c r="A137" s="52" t="s">
        <v>92</v>
      </c>
      <c r="B137" s="11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  <c r="BF137" s="62"/>
      <c r="BG137" s="62"/>
      <c r="BH137" s="62"/>
      <c r="BI137" s="62"/>
      <c r="BJ137" s="62"/>
      <c r="BK137" s="62"/>
      <c r="BL137" s="62"/>
      <c r="BM137" s="62"/>
      <c r="BN137" s="62"/>
      <c r="BO137" s="62"/>
      <c r="BP137" s="62"/>
      <c r="BQ137" s="62"/>
    </row>
    <row r="138" spans="1:69" x14ac:dyDescent="0.25">
      <c r="A138" s="62" t="s">
        <v>131</v>
      </c>
      <c r="B138" s="112">
        <f>(B105/3412)*Sheet8!D8*1000000</f>
        <v>-7.8484333951699412</v>
      </c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</row>
    <row r="139" spans="1:69" x14ac:dyDescent="0.25">
      <c r="A139" s="62" t="s">
        <v>130</v>
      </c>
      <c r="B139" s="112">
        <f>(B106/3412)*Sheet8!D7*1000000</f>
        <v>-7.6008291806736761</v>
      </c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  <c r="BF139" s="62"/>
      <c r="BG139" s="62"/>
      <c r="BH139" s="62"/>
      <c r="BI139" s="62"/>
      <c r="BJ139" s="62"/>
      <c r="BK139" s="62"/>
      <c r="BL139" s="62"/>
      <c r="BM139" s="62"/>
      <c r="BN139" s="62"/>
      <c r="BO139" s="62"/>
      <c r="BP139" s="62"/>
      <c r="BQ139" s="62"/>
    </row>
    <row r="140" spans="1:69" x14ac:dyDescent="0.25">
      <c r="A140" s="62" t="s">
        <v>130</v>
      </c>
      <c r="B140" s="112">
        <f>(B107/3412)*Sheet8!D7*1000000</f>
        <v>-7.6008291806736761</v>
      </c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  <c r="BF140" s="62"/>
      <c r="BG140" s="62"/>
      <c r="BH140" s="62"/>
      <c r="BI140" s="62"/>
      <c r="BJ140" s="62"/>
      <c r="BK140" s="62"/>
      <c r="BL140" s="62"/>
      <c r="BM140" s="62"/>
      <c r="BN140" s="62"/>
      <c r="BO140" s="62"/>
      <c r="BP140" s="62"/>
      <c r="BQ140" s="62"/>
    </row>
    <row r="141" spans="1:69" x14ac:dyDescent="0.25">
      <c r="A141" s="62" t="s">
        <v>130</v>
      </c>
      <c r="B141" s="112">
        <f>(B108/3412)*Sheet8!D7*1000000</f>
        <v>-7.6008291806736761</v>
      </c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  <c r="BF141" s="62"/>
      <c r="BG141" s="62"/>
      <c r="BH141" s="62"/>
      <c r="BI141" s="62"/>
      <c r="BJ141" s="62"/>
      <c r="BK141" s="62"/>
      <c r="BL141" s="62"/>
      <c r="BM141" s="62"/>
      <c r="BN141" s="62"/>
      <c r="BO141" s="62"/>
      <c r="BP141" s="62"/>
      <c r="BQ141" s="62"/>
    </row>
    <row r="142" spans="1:69" x14ac:dyDescent="0.25">
      <c r="A142" s="62" t="s">
        <v>130</v>
      </c>
      <c r="B142" s="112">
        <f>(B109/3412)*Sheet8!D6*1000000</f>
        <v>-5.4226772249830093</v>
      </c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  <c r="BF142" s="62"/>
      <c r="BG142" s="62"/>
      <c r="BH142" s="62"/>
      <c r="BI142" s="62"/>
      <c r="BJ142" s="62"/>
      <c r="BK142" s="62"/>
      <c r="BL142" s="62"/>
      <c r="BM142" s="62"/>
      <c r="BN142" s="62"/>
      <c r="BO142" s="62"/>
      <c r="BP142" s="62"/>
      <c r="BQ142" s="62"/>
    </row>
    <row r="143" spans="1:69" x14ac:dyDescent="0.25">
      <c r="A143" s="62" t="s">
        <v>130</v>
      </c>
      <c r="B143" s="112">
        <f>(B110/3412)*Sheet8!D6*1000000</f>
        <v>-5.4226772249830093</v>
      </c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  <c r="BF143" s="62"/>
      <c r="BG143" s="62"/>
      <c r="BH143" s="62"/>
      <c r="BI143" s="62"/>
      <c r="BJ143" s="62"/>
      <c r="BK143" s="62"/>
      <c r="BL143" s="62"/>
      <c r="BM143" s="62"/>
      <c r="BN143" s="62"/>
      <c r="BO143" s="62"/>
      <c r="BP143" s="62"/>
      <c r="BQ143" s="62"/>
    </row>
    <row r="144" spans="1:69" x14ac:dyDescent="0.25">
      <c r="A144" s="62" t="s">
        <v>129</v>
      </c>
      <c r="B144" s="112">
        <f>(B111/3412)*Sheet8!D4*1000000</f>
        <v>-4.1771276821528298</v>
      </c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  <c r="BF144" s="62"/>
      <c r="BG144" s="62"/>
      <c r="BH144" s="62"/>
      <c r="BI144" s="62"/>
      <c r="BJ144" s="62"/>
      <c r="BK144" s="62"/>
      <c r="BL144" s="62"/>
      <c r="BM144" s="62"/>
      <c r="BN144" s="62"/>
      <c r="BO144" s="62"/>
      <c r="BP144" s="62"/>
      <c r="BQ144" s="62"/>
    </row>
    <row r="145" spans="1:69" x14ac:dyDescent="0.25">
      <c r="A145" s="62" t="s">
        <v>128</v>
      </c>
      <c r="B145" s="112">
        <f>(B112/3412)*Sheet8!D3*1000000</f>
        <v>-3.4651050117886988</v>
      </c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</row>
    <row r="146" spans="1:69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  <c r="BF146" s="62"/>
      <c r="BG146" s="62"/>
      <c r="BH146" s="62"/>
      <c r="BI146" s="62"/>
      <c r="BJ146" s="62"/>
      <c r="BK146" s="62"/>
      <c r="BL146" s="62"/>
      <c r="BM146" s="62"/>
      <c r="BN146" s="62"/>
      <c r="BO146" s="62"/>
      <c r="BP146" s="62"/>
      <c r="BQ146" s="62"/>
    </row>
    <row r="147" spans="1:69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  <c r="BF147" s="62"/>
      <c r="BG147" s="62"/>
      <c r="BH147" s="62"/>
      <c r="BI147" s="62"/>
      <c r="BJ147" s="62"/>
      <c r="BK147" s="62"/>
      <c r="BL147" s="62"/>
      <c r="BM147" s="62"/>
      <c r="BN147" s="62"/>
      <c r="BO147" s="62"/>
      <c r="BP147" s="62"/>
      <c r="BQ147" s="62"/>
    </row>
    <row r="148" spans="1:69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  <c r="BF148" s="62"/>
      <c r="BG148" s="62"/>
      <c r="BH148" s="62"/>
      <c r="BI148" s="62"/>
      <c r="BJ148" s="62"/>
      <c r="BK148" s="62"/>
      <c r="BL148" s="62"/>
      <c r="BM148" s="62"/>
      <c r="BN148" s="62"/>
      <c r="BO148" s="62"/>
      <c r="BP148" s="62"/>
      <c r="BQ148" s="62"/>
    </row>
    <row r="149" spans="1:69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  <c r="BF149" s="62"/>
      <c r="BG149" s="62"/>
      <c r="BH149" s="62"/>
      <c r="BI149" s="62"/>
      <c r="BJ149" s="62"/>
      <c r="BK149" s="62"/>
      <c r="BL149" s="62"/>
      <c r="BM149" s="62"/>
      <c r="BN149" s="62"/>
      <c r="BO149" s="62"/>
      <c r="BP149" s="62"/>
      <c r="BQ149" s="62"/>
    </row>
    <row r="150" spans="1:69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  <c r="BF150" s="62"/>
      <c r="BG150" s="62"/>
      <c r="BH150" s="62"/>
      <c r="BI150" s="62"/>
      <c r="BJ150" s="62"/>
      <c r="BK150" s="62"/>
      <c r="BL150" s="62"/>
      <c r="BM150" s="62"/>
      <c r="BN150" s="62"/>
      <c r="BO150" s="62"/>
      <c r="BP150" s="62"/>
      <c r="BQ150" s="62"/>
    </row>
    <row r="151" spans="1:69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  <c r="BF151" s="62"/>
      <c r="BG151" s="62"/>
      <c r="BH151" s="62"/>
      <c r="BI151" s="62"/>
      <c r="BJ151" s="62"/>
      <c r="BK151" s="62"/>
      <c r="BL151" s="62"/>
      <c r="BM151" s="62"/>
      <c r="BN151" s="62"/>
      <c r="BO151" s="62"/>
      <c r="BP151" s="62"/>
      <c r="BQ151" s="62"/>
    </row>
    <row r="152" spans="1:69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</row>
    <row r="153" spans="1:69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</row>
    <row r="154" spans="1:69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</row>
    <row r="155" spans="1:69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</row>
    <row r="156" spans="1:69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</row>
    <row r="157" spans="1:69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</row>
    <row r="158" spans="1:69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</row>
    <row r="159" spans="1:69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</row>
    <row r="160" spans="1:69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</row>
    <row r="161" spans="1:69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</row>
    <row r="162" spans="1:69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</row>
    <row r="163" spans="1:69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</row>
    <row r="164" spans="1:69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</row>
    <row r="165" spans="1:69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</row>
    <row r="166" spans="1:69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</row>
    <row r="167" spans="1:69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</row>
    <row r="168" spans="1:69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  <c r="BF168" s="62"/>
      <c r="BG168" s="62"/>
      <c r="BH168" s="62"/>
      <c r="BI168" s="62"/>
      <c r="BJ168" s="62"/>
      <c r="BK168" s="62"/>
      <c r="BL168" s="62"/>
      <c r="BM168" s="62"/>
      <c r="BN168" s="62"/>
      <c r="BO168" s="62"/>
      <c r="BP168" s="62"/>
      <c r="BQ168" s="62"/>
    </row>
    <row r="169" spans="1:69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  <c r="BF169" s="62"/>
      <c r="BG169" s="62"/>
      <c r="BH169" s="62"/>
      <c r="BI169" s="62"/>
      <c r="BJ169" s="62"/>
      <c r="BK169" s="62"/>
      <c r="BL169" s="62"/>
      <c r="BM169" s="62"/>
      <c r="BN169" s="62"/>
      <c r="BO169" s="62"/>
      <c r="BP169" s="62"/>
      <c r="BQ169" s="62"/>
    </row>
    <row r="170" spans="1:69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  <c r="BF170" s="62"/>
      <c r="BG170" s="62"/>
      <c r="BH170" s="62"/>
      <c r="BI170" s="62"/>
      <c r="BJ170" s="62"/>
      <c r="BK170" s="62"/>
      <c r="BL170" s="62"/>
      <c r="BM170" s="62"/>
      <c r="BN170" s="62"/>
      <c r="BO170" s="62"/>
      <c r="BP170" s="62"/>
      <c r="BQ170" s="62"/>
    </row>
    <row r="171" spans="1:69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  <c r="BF171" s="62"/>
      <c r="BG171" s="62"/>
      <c r="BH171" s="62"/>
      <c r="BI171" s="62"/>
      <c r="BJ171" s="62"/>
      <c r="BK171" s="62"/>
      <c r="BL171" s="62"/>
      <c r="BM171" s="62"/>
      <c r="BN171" s="62"/>
      <c r="BO171" s="62"/>
      <c r="BP171" s="62"/>
      <c r="BQ171" s="62"/>
    </row>
    <row r="172" spans="1:69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</row>
    <row r="173" spans="1:69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</row>
    <row r="174" spans="1:69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</row>
    <row r="175" spans="1:69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</row>
    <row r="176" spans="1:69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</row>
    <row r="177" spans="1:69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</row>
    <row r="178" spans="1:69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</row>
    <row r="179" spans="1:69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</row>
    <row r="180" spans="1:69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</row>
    <row r="181" spans="1:69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</row>
    <row r="182" spans="1:69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</row>
    <row r="183" spans="1:69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</row>
    <row r="184" spans="1:69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</row>
    <row r="185" spans="1:69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</row>
    <row r="186" spans="1:69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</row>
    <row r="187" spans="1:69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</row>
    <row r="188" spans="1:69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</row>
    <row r="189" spans="1:69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</row>
    <row r="190" spans="1:69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</row>
    <row r="191" spans="1:69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</row>
    <row r="192" spans="1:69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</row>
    <row r="193" spans="1:69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</row>
    <row r="194" spans="1:69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</row>
    <row r="195" spans="1:69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</row>
    <row r="196" spans="1:69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</row>
    <row r="197" spans="1:69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  <c r="BF197" s="62"/>
      <c r="BG197" s="62"/>
      <c r="BH197" s="62"/>
      <c r="BI197" s="62"/>
      <c r="BJ197" s="62"/>
      <c r="BK197" s="62"/>
      <c r="BL197" s="62"/>
      <c r="BM197" s="62"/>
      <c r="BN197" s="62"/>
      <c r="BO197" s="62"/>
      <c r="BP197" s="62"/>
      <c r="BQ197" s="62"/>
    </row>
    <row r="198" spans="1:69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  <c r="BF198" s="62"/>
      <c r="BG198" s="62"/>
      <c r="BH198" s="62"/>
      <c r="BI198" s="62"/>
      <c r="BJ198" s="62"/>
      <c r="BK198" s="62"/>
      <c r="BL198" s="62"/>
      <c r="BM198" s="62"/>
      <c r="BN198" s="62"/>
      <c r="BO198" s="62"/>
      <c r="BP198" s="62"/>
      <c r="BQ198" s="62"/>
    </row>
    <row r="199" spans="1:69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</row>
    <row r="200" spans="1:69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  <c r="BO200" s="62"/>
      <c r="BP200" s="62"/>
      <c r="BQ200" s="62"/>
    </row>
    <row r="201" spans="1:69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  <c r="BF201" s="62"/>
      <c r="BG201" s="62"/>
      <c r="BH201" s="62"/>
      <c r="BI201" s="62"/>
      <c r="BJ201" s="62"/>
      <c r="BK201" s="62"/>
      <c r="BL201" s="62"/>
      <c r="BM201" s="62"/>
      <c r="BN201" s="62"/>
      <c r="BO201" s="62"/>
      <c r="BP201" s="62"/>
      <c r="BQ201" s="62"/>
    </row>
    <row r="202" spans="1:69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  <c r="BO202" s="62"/>
      <c r="BP202" s="62"/>
      <c r="BQ202" s="62"/>
    </row>
    <row r="203" spans="1:69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  <c r="BF203" s="62"/>
      <c r="BG203" s="62"/>
      <c r="BH203" s="62"/>
      <c r="BI203" s="62"/>
      <c r="BJ203" s="62"/>
      <c r="BK203" s="62"/>
      <c r="BL203" s="62"/>
      <c r="BM203" s="62"/>
      <c r="BN203" s="62"/>
      <c r="BO203" s="62"/>
      <c r="BP203" s="62"/>
      <c r="BQ203" s="62"/>
    </row>
    <row r="204" spans="1:69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  <c r="BO204" s="62"/>
      <c r="BP204" s="62"/>
      <c r="BQ204" s="62"/>
    </row>
    <row r="205" spans="1:69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</row>
    <row r="206" spans="1:69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</row>
    <row r="207" spans="1:69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</row>
    <row r="208" spans="1:69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</row>
    <row r="209" spans="1:69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  <c r="BO209" s="62"/>
      <c r="BP209" s="62"/>
      <c r="BQ209" s="62"/>
    </row>
    <row r="210" spans="1:69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  <c r="BO210" s="62"/>
      <c r="BP210" s="62"/>
      <c r="BQ210" s="62"/>
    </row>
    <row r="211" spans="1:69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  <c r="BO211" s="62"/>
      <c r="BP211" s="62"/>
      <c r="BQ211" s="62"/>
    </row>
    <row r="212" spans="1:69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</row>
    <row r="213" spans="1:69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</row>
    <row r="214" spans="1:69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</row>
    <row r="215" spans="1:69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</row>
    <row r="216" spans="1:69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  <c r="BF216" s="62"/>
      <c r="BG216" s="62"/>
      <c r="BH216" s="62"/>
      <c r="BI216" s="62"/>
      <c r="BJ216" s="62"/>
      <c r="BK216" s="62"/>
      <c r="BL216" s="62"/>
      <c r="BM216" s="62"/>
      <c r="BN216" s="62"/>
      <c r="BO216" s="62"/>
      <c r="BP216" s="62"/>
      <c r="BQ216" s="62"/>
    </row>
    <row r="217" spans="1:69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</row>
    <row r="218" spans="1:69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</row>
    <row r="219" spans="1:69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</row>
    <row r="220" spans="1:69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</row>
    <row r="221" spans="1:69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  <c r="BF221" s="62"/>
      <c r="BG221" s="62"/>
      <c r="BH221" s="62"/>
      <c r="BI221" s="62"/>
      <c r="BJ221" s="62"/>
      <c r="BK221" s="62"/>
      <c r="BL221" s="62"/>
      <c r="BM221" s="62"/>
      <c r="BN221" s="62"/>
      <c r="BO221" s="62"/>
      <c r="BP221" s="62"/>
      <c r="BQ221" s="62"/>
    </row>
    <row r="222" spans="1:69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  <c r="BF222" s="62"/>
      <c r="BG222" s="62"/>
      <c r="BH222" s="62"/>
      <c r="BI222" s="62"/>
      <c r="BJ222" s="62"/>
      <c r="BK222" s="62"/>
      <c r="BL222" s="62"/>
      <c r="BM222" s="62"/>
      <c r="BN222" s="62"/>
      <c r="BO222" s="62"/>
      <c r="BP222" s="62"/>
      <c r="BQ222" s="62"/>
    </row>
    <row r="223" spans="1:69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  <c r="BF223" s="62"/>
      <c r="BG223" s="62"/>
      <c r="BH223" s="62"/>
      <c r="BI223" s="62"/>
      <c r="BJ223" s="62"/>
      <c r="BK223" s="62"/>
      <c r="BL223" s="62"/>
      <c r="BM223" s="62"/>
      <c r="BN223" s="62"/>
      <c r="BO223" s="62"/>
      <c r="BP223" s="62"/>
      <c r="BQ223" s="62"/>
    </row>
    <row r="224" spans="1:69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  <c r="BF224" s="62"/>
      <c r="BG224" s="62"/>
      <c r="BH224" s="62"/>
      <c r="BI224" s="62"/>
      <c r="BJ224" s="62"/>
      <c r="BK224" s="62"/>
      <c r="BL224" s="62"/>
      <c r="BM224" s="62"/>
      <c r="BN224" s="62"/>
      <c r="BO224" s="62"/>
      <c r="BP224" s="62"/>
      <c r="BQ224" s="62"/>
    </row>
    <row r="225" spans="1:69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</row>
    <row r="226" spans="1:69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</row>
    <row r="227" spans="1:69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</row>
    <row r="228" spans="1:69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</row>
    <row r="229" spans="1:69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</row>
    <row r="230" spans="1:69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</row>
    <row r="231" spans="1:69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</row>
    <row r="232" spans="1:69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</row>
    <row r="233" spans="1:69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</row>
    <row r="234" spans="1:69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</row>
    <row r="235" spans="1:69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</row>
    <row r="236" spans="1:69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</row>
    <row r="237" spans="1:69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</row>
    <row r="238" spans="1:69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</row>
    <row r="239" spans="1:69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</row>
    <row r="240" spans="1:69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</row>
    <row r="241" spans="1:69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</row>
    <row r="242" spans="1:69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</row>
    <row r="243" spans="1:69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</row>
    <row r="244" spans="1:69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62"/>
    </row>
    <row r="245" spans="1:69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</row>
    <row r="246" spans="1:69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62"/>
    </row>
    <row r="247" spans="1:69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62"/>
    </row>
    <row r="248" spans="1:69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62"/>
    </row>
    <row r="249" spans="1:69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</row>
    <row r="250" spans="1:69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</row>
    <row r="251" spans="1:69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62"/>
    </row>
    <row r="252" spans="1:69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62"/>
    </row>
    <row r="253" spans="1:69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62"/>
    </row>
    <row r="254" spans="1:69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</row>
    <row r="255" spans="1:69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</row>
    <row r="256" spans="1:69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62"/>
    </row>
    <row r="257" spans="1:69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</row>
    <row r="258" spans="1:69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</row>
    <row r="259" spans="1:69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</row>
    <row r="260" spans="1:69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</row>
    <row r="261" spans="1:69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</row>
    <row r="262" spans="1:69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</row>
    <row r="263" spans="1:69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</row>
    <row r="264" spans="1:69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</row>
    <row r="265" spans="1:69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</row>
    <row r="266" spans="1:69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</row>
    <row r="267" spans="1:69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</row>
    <row r="268" spans="1:69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</row>
    <row r="269" spans="1:69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</row>
    <row r="270" spans="1:69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</row>
    <row r="271" spans="1:69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</row>
    <row r="272" spans="1:69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</row>
    <row r="273" spans="1:69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</row>
    <row r="274" spans="1:69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</row>
    <row r="275" spans="1:69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</row>
    <row r="276" spans="1:69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62"/>
      <c r="BQ276" s="62"/>
    </row>
    <row r="277" spans="1:69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  <c r="BQ277" s="62"/>
    </row>
    <row r="278" spans="1:69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</row>
    <row r="279" spans="1:69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BQ279" s="62"/>
    </row>
    <row r="280" spans="1:69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BQ280" s="62"/>
    </row>
    <row r="281" spans="1:69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BQ281" s="62"/>
    </row>
    <row r="282" spans="1:69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BQ282" s="62"/>
    </row>
    <row r="283" spans="1:69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BQ283" s="62"/>
    </row>
    <row r="284" spans="1:69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</row>
    <row r="285" spans="1:69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</row>
    <row r="286" spans="1:69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BQ286" s="62"/>
    </row>
    <row r="287" spans="1:69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BQ287" s="62"/>
    </row>
    <row r="288" spans="1:69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BQ288" s="62"/>
    </row>
    <row r="289" spans="1:69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BQ289" s="62"/>
    </row>
    <row r="290" spans="1:69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</row>
    <row r="291" spans="1:69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</row>
    <row r="292" spans="1:69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</row>
    <row r="293" spans="1:69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</row>
    <row r="294" spans="1:69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</row>
    <row r="295" spans="1:69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</row>
    <row r="296" spans="1:69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</row>
    <row r="297" spans="1:69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</row>
    <row r="298" spans="1:69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</row>
    <row r="299" spans="1:69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</row>
    <row r="300" spans="1:69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</row>
    <row r="301" spans="1:69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</row>
    <row r="302" spans="1:69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</row>
    <row r="303" spans="1:69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</row>
    <row r="304" spans="1:69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</row>
    <row r="305" spans="1:69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</row>
    <row r="306" spans="1:69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</row>
    <row r="307" spans="1:69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</row>
    <row r="308" spans="1:69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</row>
    <row r="309" spans="1:69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</row>
    <row r="310" spans="1:69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</row>
    <row r="311" spans="1:69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</row>
    <row r="312" spans="1:69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</row>
    <row r="313" spans="1:69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</row>
    <row r="314" spans="1:69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</row>
    <row r="315" spans="1:69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62"/>
      <c r="BQ315" s="62"/>
    </row>
    <row r="316" spans="1:69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  <c r="BP316" s="62"/>
      <c r="BQ316" s="62"/>
    </row>
    <row r="317" spans="1:69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  <c r="BP317" s="62"/>
      <c r="BQ317" s="62"/>
    </row>
    <row r="318" spans="1:69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62"/>
      <c r="BQ318" s="62"/>
    </row>
    <row r="319" spans="1:69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62"/>
    </row>
    <row r="320" spans="1:69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62"/>
    </row>
    <row r="321" spans="1:69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  <c r="BQ321" s="62"/>
    </row>
    <row r="322" spans="1:69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  <c r="BP322" s="62"/>
      <c r="BQ322" s="62"/>
    </row>
    <row r="323" spans="1:69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  <c r="BP323" s="62"/>
      <c r="BQ323" s="62"/>
    </row>
    <row r="324" spans="1:69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  <c r="BP324" s="62"/>
      <c r="BQ324" s="62"/>
    </row>
    <row r="325" spans="1:69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  <c r="BP325" s="62"/>
      <c r="BQ325" s="62"/>
    </row>
    <row r="326" spans="1:69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  <c r="BP326" s="62"/>
      <c r="BQ326" s="62"/>
    </row>
    <row r="327" spans="1:69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62"/>
    </row>
    <row r="328" spans="1:69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  <c r="BP328" s="62"/>
      <c r="BQ328" s="62"/>
    </row>
    <row r="329" spans="1:69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  <c r="BP329" s="62"/>
      <c r="BQ329" s="62"/>
    </row>
    <row r="330" spans="1:69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  <c r="BP330" s="62"/>
      <c r="BQ330" s="62"/>
    </row>
    <row r="331" spans="1:69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62"/>
      <c r="BQ331" s="62"/>
    </row>
    <row r="332" spans="1:69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  <c r="BP332" s="62"/>
      <c r="BQ332" s="62"/>
    </row>
    <row r="333" spans="1:69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  <c r="BP333" s="62"/>
      <c r="BQ333" s="62"/>
    </row>
    <row r="334" spans="1:69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  <c r="BP334" s="62"/>
      <c r="BQ334" s="62"/>
    </row>
    <row r="335" spans="1:69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  <c r="BP335" s="62"/>
      <c r="BQ335" s="62"/>
    </row>
    <row r="336" spans="1:69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  <c r="BQ336" s="62"/>
    </row>
    <row r="337" spans="1:69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</row>
    <row r="338" spans="1:69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  <c r="BP338" s="62"/>
      <c r="BQ338" s="62"/>
    </row>
    <row r="339" spans="1:69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  <c r="BP339" s="62"/>
      <c r="BQ339" s="62"/>
    </row>
    <row r="340" spans="1:69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</row>
    <row r="341" spans="1:69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</row>
    <row r="342" spans="1:69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</row>
    <row r="343" spans="1:69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</row>
    <row r="344" spans="1:69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</row>
    <row r="345" spans="1:69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</row>
    <row r="346" spans="1:69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</row>
    <row r="347" spans="1:69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</row>
    <row r="348" spans="1:69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</row>
    <row r="349" spans="1:69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</row>
    <row r="350" spans="1:69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</row>
    <row r="351" spans="1:69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</row>
    <row r="352" spans="1:69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</row>
    <row r="353" spans="1:69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</row>
    <row r="354" spans="1:69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</row>
    <row r="355" spans="1:69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</row>
    <row r="356" spans="1:69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62"/>
      <c r="BQ356" s="62"/>
    </row>
    <row r="357" spans="1:69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</row>
    <row r="358" spans="1:69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</row>
    <row r="359" spans="1:69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</row>
    <row r="360" spans="1:69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</row>
    <row r="361" spans="1:69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</row>
    <row r="362" spans="1:69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  <c r="BQ362" s="62"/>
    </row>
    <row r="363" spans="1:69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</row>
    <row r="364" spans="1:69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</row>
    <row r="365" spans="1:69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</row>
    <row r="366" spans="1:69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</row>
    <row r="367" spans="1:69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</row>
    <row r="368" spans="1:69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</row>
    <row r="369" spans="1:69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</row>
    <row r="370" spans="1:69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  <c r="BQ370" s="62"/>
    </row>
    <row r="371" spans="1:69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</row>
    <row r="372" spans="1:69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</row>
    <row r="373" spans="1:69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</row>
    <row r="374" spans="1:69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</row>
    <row r="375" spans="1:69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</row>
    <row r="376" spans="1:69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</row>
    <row r="377" spans="1:69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</row>
    <row r="378" spans="1:69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</row>
    <row r="379" spans="1:69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</row>
    <row r="380" spans="1:69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</row>
    <row r="381" spans="1:69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</row>
    <row r="382" spans="1:69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</row>
    <row r="383" spans="1:69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</row>
    <row r="384" spans="1:69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</row>
    <row r="385" spans="1:69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</row>
    <row r="386" spans="1:69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62"/>
      <c r="BQ386" s="62"/>
    </row>
    <row r="387" spans="1:69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  <c r="BP387" s="62"/>
      <c r="BQ387" s="62"/>
    </row>
    <row r="388" spans="1:69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  <c r="BQ388" s="62"/>
    </row>
    <row r="389" spans="1:69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  <c r="BQ389" s="62"/>
    </row>
    <row r="390" spans="1:69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</row>
    <row r="391" spans="1:69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  <c r="BP391" s="62"/>
      <c r="BQ391" s="62"/>
    </row>
    <row r="392" spans="1:69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62"/>
      <c r="BQ392" s="62"/>
    </row>
    <row r="393" spans="1:69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</row>
    <row r="394" spans="1:69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</row>
    <row r="395" spans="1:69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</row>
    <row r="396" spans="1:69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</row>
    <row r="397" spans="1:69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</row>
    <row r="398" spans="1:69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</row>
    <row r="399" spans="1:69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</row>
    <row r="400" spans="1:69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</row>
    <row r="401" spans="1:69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</row>
    <row r="402" spans="1:69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</row>
    <row r="403" spans="1:69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</row>
    <row r="404" spans="1:69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</row>
    <row r="405" spans="1:69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</row>
    <row r="406" spans="1:69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</row>
    <row r="407" spans="1:69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</row>
    <row r="408" spans="1:69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</row>
    <row r="409" spans="1:69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</row>
    <row r="410" spans="1:69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</row>
    <row r="411" spans="1:69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</row>
    <row r="412" spans="1:69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62"/>
      <c r="BQ412" s="62"/>
    </row>
    <row r="413" spans="1:69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  <c r="BP413" s="62"/>
      <c r="BQ413" s="62"/>
    </row>
    <row r="414" spans="1:69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  <c r="BQ414" s="62"/>
    </row>
    <row r="415" spans="1:69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  <c r="BP415" s="62"/>
      <c r="BQ415" s="62"/>
    </row>
    <row r="416" spans="1:69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  <c r="BP416" s="62"/>
      <c r="BQ416" s="62"/>
    </row>
    <row r="417" spans="1:69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  <c r="BP417" s="62"/>
      <c r="BQ417" s="62"/>
    </row>
    <row r="418" spans="1:69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  <c r="BQ418" s="62"/>
    </row>
    <row r="419" spans="1:69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  <c r="BP419" s="62"/>
      <c r="BQ419" s="62"/>
    </row>
    <row r="420" spans="1:69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  <c r="BP420" s="62"/>
      <c r="BQ420" s="62"/>
    </row>
    <row r="421" spans="1:69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  <c r="BP421" s="62"/>
      <c r="BQ421" s="62"/>
    </row>
    <row r="422" spans="1:69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  <c r="BP422" s="62"/>
      <c r="BQ422" s="62"/>
    </row>
    <row r="423" spans="1:69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</row>
    <row r="424" spans="1:69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</row>
    <row r="425" spans="1:69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</row>
    <row r="426" spans="1:69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</row>
    <row r="427" spans="1:69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</row>
    <row r="428" spans="1:69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</row>
    <row r="429" spans="1:69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BP429" s="62"/>
      <c r="BQ429" s="62"/>
    </row>
    <row r="430" spans="1:69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</row>
    <row r="431" spans="1:69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</row>
    <row r="432" spans="1:69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</row>
    <row r="433" spans="1:69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</row>
    <row r="434" spans="1:69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</row>
    <row r="435" spans="1:69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</row>
    <row r="436" spans="1:69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</row>
    <row r="437" spans="1:69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</row>
    <row r="438" spans="1:69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</row>
    <row r="439" spans="1:69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</row>
    <row r="440" spans="1:69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</row>
    <row r="441" spans="1:69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</row>
    <row r="442" spans="1:69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</row>
    <row r="443" spans="1:69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</row>
    <row r="444" spans="1:69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</row>
    <row r="445" spans="1:69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</row>
    <row r="446" spans="1:69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</row>
    <row r="447" spans="1:69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</row>
    <row r="448" spans="1:69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</row>
    <row r="449" spans="1:69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</row>
    <row r="450" spans="1:69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</row>
    <row r="451" spans="1:69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</row>
    <row r="452" spans="1:69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</row>
    <row r="453" spans="1:69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</row>
    <row r="454" spans="1:69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</row>
    <row r="455" spans="1:69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BP455" s="62"/>
      <c r="BQ455" s="62"/>
    </row>
    <row r="456" spans="1:69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BP456" s="62"/>
      <c r="BQ456" s="62"/>
    </row>
    <row r="457" spans="1:69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BP457" s="62"/>
      <c r="BQ457" s="62"/>
    </row>
    <row r="458" spans="1:69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BP458" s="62"/>
      <c r="BQ458" s="62"/>
    </row>
    <row r="459" spans="1:69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</row>
    <row r="460" spans="1:69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</row>
    <row r="461" spans="1:69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</row>
    <row r="462" spans="1:69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</row>
    <row r="463" spans="1:69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</row>
    <row r="464" spans="1:69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</row>
    <row r="465" spans="1:69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</row>
    <row r="466" spans="1:69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</row>
    <row r="467" spans="1:69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</row>
    <row r="468" spans="1:69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</row>
    <row r="469" spans="1:69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  <c r="BP469" s="62"/>
      <c r="BQ469" s="62"/>
    </row>
    <row r="470" spans="1:69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  <c r="BP470" s="62"/>
      <c r="BQ470" s="62"/>
    </row>
    <row r="471" spans="1:69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  <c r="BP471" s="62"/>
      <c r="BQ471" s="62"/>
    </row>
    <row r="472" spans="1:69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  <c r="BP472" s="62"/>
      <c r="BQ472" s="62"/>
    </row>
    <row r="473" spans="1:69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</row>
    <row r="474" spans="1:69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  <c r="BP474" s="62"/>
      <c r="BQ474" s="62"/>
    </row>
    <row r="475" spans="1:69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  <c r="BP475" s="62"/>
      <c r="BQ475" s="62"/>
    </row>
    <row r="476" spans="1:69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  <c r="BP476" s="62"/>
      <c r="BQ476" s="62"/>
    </row>
    <row r="477" spans="1:69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  <c r="BP477" s="62"/>
      <c r="BQ477" s="62"/>
    </row>
    <row r="478" spans="1:69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</row>
    <row r="479" spans="1:69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</row>
    <row r="480" spans="1:69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</row>
    <row r="481" spans="1:69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</row>
    <row r="482" spans="1:69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  <c r="BP482" s="62"/>
      <c r="BQ482" s="62"/>
    </row>
    <row r="483" spans="1:69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  <c r="BP483" s="62"/>
      <c r="BQ483" s="62"/>
    </row>
    <row r="484" spans="1:69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  <c r="BP484" s="62"/>
      <c r="BQ484" s="62"/>
    </row>
    <row r="485" spans="1:69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  <c r="BP485" s="62"/>
      <c r="BQ485" s="62"/>
    </row>
    <row r="486" spans="1:69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  <c r="BP486" s="62"/>
      <c r="BQ486" s="62"/>
    </row>
    <row r="487" spans="1:69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  <c r="BP487" s="62"/>
      <c r="BQ487" s="62"/>
    </row>
    <row r="488" spans="1:69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  <c r="BP488" s="62"/>
      <c r="BQ488" s="62"/>
    </row>
    <row r="489" spans="1:69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  <c r="BP489" s="62"/>
      <c r="BQ489" s="62"/>
    </row>
    <row r="490" spans="1:69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  <c r="BP490" s="62"/>
      <c r="BQ490" s="62"/>
    </row>
    <row r="491" spans="1:69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62"/>
      <c r="BQ491" s="62"/>
    </row>
    <row r="492" spans="1:69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  <c r="BQ492" s="62"/>
    </row>
    <row r="493" spans="1:69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  <c r="BP493" s="62"/>
      <c r="BQ493" s="62"/>
    </row>
    <row r="494" spans="1:69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  <c r="BQ494" s="62"/>
    </row>
    <row r="495" spans="1:69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  <c r="BP495" s="62"/>
      <c r="BQ495" s="62"/>
    </row>
    <row r="496" spans="1:69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  <c r="BP496" s="62"/>
      <c r="BQ496" s="62"/>
    </row>
    <row r="497" spans="1:69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  <c r="BP497" s="62"/>
      <c r="BQ497" s="62"/>
    </row>
    <row r="498" spans="1:69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  <c r="BP498" s="62"/>
      <c r="BQ498" s="62"/>
    </row>
    <row r="499" spans="1:69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  <c r="BP499" s="62"/>
      <c r="BQ499" s="62"/>
    </row>
    <row r="500" spans="1:69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  <c r="BP500" s="62"/>
      <c r="BQ500" s="62"/>
    </row>
    <row r="501" spans="1:69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  <c r="BQ501" s="62"/>
    </row>
    <row r="502" spans="1:69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  <c r="BQ502" s="62"/>
    </row>
    <row r="503" spans="1:69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  <c r="BP503" s="62"/>
      <c r="BQ503" s="62"/>
    </row>
    <row r="504" spans="1:69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62"/>
      <c r="BQ504" s="62"/>
    </row>
    <row r="505" spans="1:69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  <c r="BP505" s="62"/>
      <c r="BQ505" s="62"/>
    </row>
    <row r="506" spans="1:69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  <c r="BQ506" s="62"/>
    </row>
    <row r="507" spans="1:69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  <c r="BP507" s="62"/>
      <c r="BQ507" s="62"/>
    </row>
    <row r="508" spans="1:69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  <c r="BP508" s="62"/>
      <c r="BQ508" s="62"/>
    </row>
    <row r="509" spans="1:69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  <c r="BP509" s="62"/>
      <c r="BQ509" s="62"/>
    </row>
    <row r="510" spans="1:69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  <c r="BP510" s="62"/>
      <c r="BQ510" s="62"/>
    </row>
    <row r="511" spans="1:69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  <c r="BP511" s="62"/>
      <c r="BQ511" s="62"/>
    </row>
    <row r="512" spans="1:69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62"/>
      <c r="BQ512" s="62"/>
    </row>
    <row r="513" spans="1:69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  <c r="BP513" s="62"/>
      <c r="BQ513" s="62"/>
    </row>
    <row r="514" spans="1:69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  <c r="BP514" s="62"/>
      <c r="BQ514" s="62"/>
    </row>
    <row r="515" spans="1:69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  <c r="BP515" s="62"/>
      <c r="BQ515" s="62"/>
    </row>
    <row r="516" spans="1:69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62"/>
      <c r="BQ516" s="62"/>
    </row>
    <row r="517" spans="1:69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  <c r="BQ517" s="62"/>
    </row>
    <row r="518" spans="1:69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62"/>
    </row>
    <row r="519" spans="1:69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  <c r="BP519" s="62"/>
      <c r="BQ519" s="62"/>
    </row>
    <row r="520" spans="1:69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62"/>
      <c r="BQ520" s="62"/>
    </row>
    <row r="521" spans="1:69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62"/>
      <c r="BQ521" s="62"/>
    </row>
    <row r="522" spans="1:69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62"/>
      <c r="BQ522" s="62"/>
    </row>
    <row r="523" spans="1:69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  <c r="BP523" s="62"/>
      <c r="BQ523" s="62"/>
    </row>
    <row r="524" spans="1:69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62"/>
      <c r="BQ524" s="62"/>
    </row>
    <row r="525" spans="1:69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  <c r="BP525" s="62"/>
      <c r="BQ525" s="62"/>
    </row>
    <row r="526" spans="1:69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62"/>
      <c r="BQ526" s="62"/>
    </row>
    <row r="527" spans="1:69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</row>
    <row r="528" spans="1:69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</row>
    <row r="529" spans="1:69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</row>
    <row r="530" spans="1:69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</row>
    <row r="531" spans="1:69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</row>
    <row r="532" spans="1:69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</row>
    <row r="533" spans="1:69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</row>
    <row r="534" spans="1:69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</row>
    <row r="535" spans="1:69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</row>
    <row r="536" spans="1:69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</row>
    <row r="537" spans="1:69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  <c r="BP537" s="62"/>
      <c r="BQ537" s="62"/>
    </row>
    <row r="538" spans="1:69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62"/>
      <c r="BQ538" s="62"/>
    </row>
    <row r="539" spans="1:69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  <c r="BP539" s="62"/>
      <c r="BQ539" s="62"/>
    </row>
    <row r="540" spans="1:69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62"/>
      <c r="BQ540" s="62"/>
    </row>
    <row r="541" spans="1:69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  <c r="BQ541" s="62"/>
    </row>
    <row r="542" spans="1:69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62"/>
      <c r="BQ542" s="62"/>
    </row>
    <row r="543" spans="1:69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  <c r="BQ543" s="62"/>
    </row>
    <row r="544" spans="1:69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62"/>
    </row>
    <row r="545" spans="1:69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  <c r="BQ545" s="62"/>
    </row>
    <row r="546" spans="1:69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62"/>
      <c r="BQ546" s="62"/>
    </row>
    <row r="547" spans="1:69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  <c r="BP547" s="62"/>
      <c r="BQ547" s="62"/>
    </row>
    <row r="548" spans="1:69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62"/>
    </row>
    <row r="549" spans="1:69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  <c r="BQ549" s="62"/>
    </row>
    <row r="550" spans="1:69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62"/>
      <c r="BQ550" s="62"/>
    </row>
    <row r="551" spans="1:69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62"/>
      <c r="BQ551" s="62"/>
    </row>
    <row r="552" spans="1:69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62"/>
      <c r="BQ552" s="62"/>
    </row>
    <row r="553" spans="1:69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  <c r="BP553" s="62"/>
      <c r="BQ553" s="62"/>
    </row>
    <row r="554" spans="1:69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62"/>
    </row>
    <row r="555" spans="1:69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  <c r="BP555" s="62"/>
      <c r="BQ555" s="62"/>
    </row>
    <row r="556" spans="1:69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BP556" s="62"/>
      <c r="BQ556" s="62"/>
    </row>
    <row r="557" spans="1:69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  <c r="BP557" s="62"/>
      <c r="BQ557" s="62"/>
    </row>
    <row r="558" spans="1:69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62"/>
      <c r="BQ558" s="62"/>
    </row>
    <row r="559" spans="1:69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  <c r="BQ559" s="62"/>
    </row>
    <row r="560" spans="1:69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62"/>
    </row>
    <row r="561" spans="1:69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  <c r="BQ561" s="62"/>
    </row>
    <row r="562" spans="1:69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62"/>
    </row>
    <row r="563" spans="1:69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  <c r="BP563" s="62"/>
      <c r="BQ563" s="62"/>
    </row>
    <row r="564" spans="1:69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62"/>
    </row>
    <row r="565" spans="1:69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  <c r="BQ565" s="62"/>
    </row>
    <row r="566" spans="1:69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  <c r="BP566" s="62"/>
      <c r="BQ566" s="62"/>
    </row>
    <row r="567" spans="1:69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  <c r="BP567" s="62"/>
      <c r="BQ567" s="62"/>
    </row>
    <row r="568" spans="1:69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BP568" s="62"/>
      <c r="BQ568" s="62"/>
    </row>
    <row r="569" spans="1:69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  <c r="BQ569" s="62"/>
    </row>
    <row r="570" spans="1:69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62"/>
    </row>
    <row r="571" spans="1:69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</row>
    <row r="572" spans="1:69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</row>
    <row r="573" spans="1:69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</row>
    <row r="574" spans="1:69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</row>
    <row r="575" spans="1:69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</row>
    <row r="576" spans="1:69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</row>
    <row r="577" spans="1:69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</row>
    <row r="578" spans="1:69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</row>
    <row r="579" spans="1:69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</row>
    <row r="580" spans="1:69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</row>
    <row r="581" spans="1:69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</row>
    <row r="582" spans="1:69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</row>
    <row r="583" spans="1:69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</row>
    <row r="584" spans="1:69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</row>
    <row r="585" spans="1:69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</row>
    <row r="586" spans="1:69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</row>
    <row r="587" spans="1:69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</row>
    <row r="588" spans="1:69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</row>
    <row r="589" spans="1:69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</row>
    <row r="590" spans="1:69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</row>
    <row r="591" spans="1:69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</row>
    <row r="592" spans="1:69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</row>
    <row r="593" spans="1:69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</row>
    <row r="594" spans="1:69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</row>
    <row r="595" spans="1:69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  <c r="BQ595" s="62"/>
    </row>
    <row r="596" spans="1:69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62"/>
    </row>
    <row r="597" spans="1:69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  <c r="BQ597" s="62"/>
    </row>
    <row r="598" spans="1:69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62"/>
      <c r="BQ598" s="62"/>
    </row>
    <row r="599" spans="1:69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</row>
    <row r="600" spans="1:69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</row>
    <row r="601" spans="1:69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</row>
    <row r="602" spans="1:69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</row>
    <row r="603" spans="1:69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</row>
    <row r="604" spans="1:69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</row>
    <row r="605" spans="1:69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</row>
    <row r="606" spans="1:69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</row>
    <row r="607" spans="1:69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</row>
    <row r="608" spans="1:69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</row>
    <row r="609" spans="1:69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</row>
    <row r="610" spans="1:69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</row>
    <row r="611" spans="1:69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</row>
    <row r="612" spans="1:69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</row>
    <row r="613" spans="1:69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</row>
    <row r="614" spans="1:69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</row>
    <row r="615" spans="1:69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</row>
    <row r="616" spans="1:69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</row>
    <row r="617" spans="1:69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</row>
    <row r="618" spans="1:69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62"/>
      <c r="BQ618" s="62"/>
    </row>
    <row r="619" spans="1:69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  <c r="BP619" s="62"/>
      <c r="BQ619" s="62"/>
    </row>
    <row r="620" spans="1:69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62"/>
      <c r="BQ620" s="62"/>
    </row>
    <row r="621" spans="1:69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  <c r="BP621" s="62"/>
      <c r="BQ621" s="62"/>
    </row>
    <row r="622" spans="1:69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62"/>
    </row>
    <row r="623" spans="1:69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  <c r="BQ623" s="62"/>
    </row>
    <row r="624" spans="1:69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62"/>
      <c r="BQ624" s="62"/>
    </row>
    <row r="625" spans="1:69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</row>
    <row r="626" spans="1:69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</row>
    <row r="627" spans="1:69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  <c r="BP627" s="62"/>
      <c r="BQ627" s="62"/>
    </row>
    <row r="628" spans="1:69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62"/>
      <c r="BQ628" s="62"/>
    </row>
    <row r="629" spans="1:69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</row>
    <row r="630" spans="1:69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</row>
    <row r="631" spans="1:69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</row>
    <row r="632" spans="1:69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</row>
    <row r="633" spans="1:69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</row>
    <row r="634" spans="1:69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</row>
    <row r="635" spans="1:69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</row>
    <row r="636" spans="1:69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</row>
    <row r="637" spans="1:69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</row>
    <row r="638" spans="1:69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</row>
    <row r="639" spans="1:69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</row>
    <row r="640" spans="1:69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</row>
    <row r="641" spans="1:69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</row>
    <row r="642" spans="1:69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</row>
    <row r="643" spans="1:69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</row>
    <row r="644" spans="1:69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</row>
    <row r="645" spans="1:69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</row>
    <row r="646" spans="1:69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</row>
    <row r="647" spans="1:69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</row>
    <row r="648" spans="1:69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</row>
    <row r="649" spans="1:69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</row>
    <row r="650" spans="1:69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</row>
    <row r="651" spans="1:69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</row>
    <row r="652" spans="1:69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</row>
    <row r="653" spans="1:69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</row>
    <row r="654" spans="1:69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</row>
    <row r="655" spans="1:69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</row>
    <row r="656" spans="1:69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</row>
    <row r="657" spans="1:69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</row>
    <row r="658" spans="1:69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62"/>
      <c r="BQ658" s="62"/>
    </row>
    <row r="659" spans="1:69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</row>
    <row r="660" spans="1:69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</row>
    <row r="661" spans="1:69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</row>
    <row r="662" spans="1:69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</row>
    <row r="663" spans="1:69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</row>
    <row r="664" spans="1:69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</row>
    <row r="665" spans="1:69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</row>
    <row r="666" spans="1:69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</row>
    <row r="667" spans="1:69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</row>
    <row r="668" spans="1:69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</row>
    <row r="669" spans="1:69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</row>
    <row r="670" spans="1:69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</row>
    <row r="671" spans="1:69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</row>
    <row r="672" spans="1:69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</row>
    <row r="673" spans="1:69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</row>
    <row r="674" spans="1:69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</row>
    <row r="675" spans="1:69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</row>
    <row r="676" spans="1:69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</row>
    <row r="677" spans="1:69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</row>
    <row r="678" spans="1:69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</row>
    <row r="679" spans="1:69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</row>
    <row r="680" spans="1:69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</row>
    <row r="681" spans="1:69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</row>
    <row r="682" spans="1:69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</row>
    <row r="683" spans="1:69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</row>
    <row r="684" spans="1:69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</row>
    <row r="685" spans="1:69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</row>
    <row r="686" spans="1:69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</row>
    <row r="687" spans="1:69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</row>
    <row r="688" spans="1:69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</row>
    <row r="689" spans="1:69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</row>
    <row r="690" spans="1:69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</row>
    <row r="691" spans="1:69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</row>
    <row r="692" spans="1:69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</row>
    <row r="693" spans="1:69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</row>
    <row r="694" spans="1:69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</row>
    <row r="695" spans="1:69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</row>
    <row r="696" spans="1:69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</row>
    <row r="697" spans="1:69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</row>
    <row r="698" spans="1:69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</row>
    <row r="699" spans="1:69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</row>
    <row r="700" spans="1:69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</row>
    <row r="701" spans="1:69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</row>
    <row r="702" spans="1:69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</row>
    <row r="703" spans="1:69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</row>
    <row r="704" spans="1:69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</row>
    <row r="705" spans="1:69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</row>
    <row r="706" spans="1:69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</row>
    <row r="707" spans="1:69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</row>
    <row r="708" spans="1:69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</row>
    <row r="709" spans="1:69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</row>
    <row r="710" spans="1:69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</row>
    <row r="711" spans="1:69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</row>
    <row r="712" spans="1:69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</row>
    <row r="713" spans="1:69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</row>
    <row r="714" spans="1:69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</row>
    <row r="715" spans="1:69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  <c r="BQ715" s="62"/>
    </row>
    <row r="716" spans="1:69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</row>
    <row r="717" spans="1:69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</row>
    <row r="718" spans="1:69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</row>
    <row r="719" spans="1:69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</row>
    <row r="720" spans="1:69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62"/>
    </row>
    <row r="721" spans="1:69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  <c r="BQ721" s="62"/>
    </row>
    <row r="722" spans="1:69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62"/>
    </row>
    <row r="723" spans="1:69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  <c r="BQ723" s="62"/>
    </row>
    <row r="724" spans="1:69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</row>
    <row r="725" spans="1:69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</row>
    <row r="726" spans="1:69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</row>
    <row r="727" spans="1:69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</row>
    <row r="728" spans="1:69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</row>
    <row r="729" spans="1:69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</row>
    <row r="730" spans="1:69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</row>
    <row r="731" spans="1:69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</row>
    <row r="732" spans="1:69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62"/>
    </row>
    <row r="733" spans="1:69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  <c r="BQ733" s="62"/>
    </row>
    <row r="734" spans="1:69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</row>
    <row r="735" spans="1:69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</row>
    <row r="736" spans="1:69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</row>
    <row r="737" spans="1:69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</row>
    <row r="738" spans="1:69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</row>
    <row r="739" spans="1:69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</row>
    <row r="740" spans="1:69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</row>
    <row r="741" spans="1:69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</row>
    <row r="742" spans="1:69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</row>
    <row r="743" spans="1:69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</row>
    <row r="744" spans="1:69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</row>
    <row r="745" spans="1:69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</row>
    <row r="746" spans="1:69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</row>
    <row r="747" spans="1:69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</row>
    <row r="748" spans="1:69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</row>
    <row r="749" spans="1:69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</row>
    <row r="750" spans="1:69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</row>
    <row r="751" spans="1:69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</row>
    <row r="752" spans="1:69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</row>
    <row r="753" spans="1:69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</row>
    <row r="754" spans="1:69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</row>
    <row r="755" spans="1:69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</row>
    <row r="756" spans="1:69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</row>
    <row r="757" spans="1:69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</row>
    <row r="758" spans="1:69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</row>
    <row r="759" spans="1:69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</row>
    <row r="760" spans="1:69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</row>
    <row r="761" spans="1:69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</row>
    <row r="762" spans="1:69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</row>
    <row r="763" spans="1:69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</row>
    <row r="764" spans="1:69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</row>
    <row r="765" spans="1:69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</row>
    <row r="766" spans="1:69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</row>
    <row r="767" spans="1:69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</row>
    <row r="768" spans="1:69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</row>
    <row r="769" spans="1:69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</row>
    <row r="770" spans="1:69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</row>
    <row r="771" spans="1:69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</row>
    <row r="772" spans="1:69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</row>
    <row r="773" spans="1:69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</row>
    <row r="774" spans="1:69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</row>
    <row r="775" spans="1:69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</row>
    <row r="776" spans="1:69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62"/>
    </row>
    <row r="777" spans="1:69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  <c r="BP777" s="62"/>
      <c r="BQ777" s="62"/>
    </row>
    <row r="778" spans="1:69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62"/>
      <c r="BQ778" s="62"/>
    </row>
    <row r="779" spans="1:69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  <c r="BP779" s="62"/>
      <c r="BQ779" s="62"/>
    </row>
    <row r="780" spans="1:69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62"/>
      <c r="BQ780" s="62"/>
    </row>
    <row r="781" spans="1:69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  <c r="BP781" s="62"/>
      <c r="BQ781" s="62"/>
    </row>
    <row r="782" spans="1:69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62"/>
      <c r="BQ782" s="62"/>
    </row>
    <row r="783" spans="1:69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  <c r="BP783" s="62"/>
      <c r="BQ783" s="62"/>
    </row>
    <row r="784" spans="1:69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62"/>
      <c r="BQ784" s="62"/>
    </row>
    <row r="785" spans="1:69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  <c r="BP785" s="62"/>
      <c r="BQ785" s="62"/>
    </row>
    <row r="786" spans="1:69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62"/>
      <c r="BQ786" s="62"/>
    </row>
    <row r="787" spans="1:69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  <c r="BP787" s="62"/>
      <c r="BQ787" s="62"/>
    </row>
    <row r="788" spans="1:69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BP788" s="62"/>
      <c r="BQ788" s="62"/>
    </row>
    <row r="789" spans="1:69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  <c r="BP789" s="62"/>
      <c r="BQ789" s="62"/>
    </row>
    <row r="790" spans="1:69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  <c r="BP790" s="62"/>
      <c r="BQ790" s="62"/>
    </row>
    <row r="791" spans="1:69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  <c r="BP791" s="62"/>
      <c r="BQ791" s="62"/>
    </row>
    <row r="792" spans="1:69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  <c r="BP792" s="62"/>
      <c r="BQ792" s="62"/>
    </row>
    <row r="793" spans="1:69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  <c r="BP793" s="62"/>
      <c r="BQ793" s="62"/>
    </row>
    <row r="794" spans="1:69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  <c r="BP794" s="62"/>
      <c r="BQ794" s="62"/>
    </row>
    <row r="795" spans="1:69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  <c r="BP795" s="62"/>
      <c r="BQ795" s="62"/>
    </row>
    <row r="796" spans="1:69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BP796" s="62"/>
      <c r="BQ796" s="62"/>
    </row>
    <row r="797" spans="1:69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  <c r="BP797" s="62"/>
      <c r="BQ797" s="62"/>
    </row>
    <row r="798" spans="1:69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62"/>
      <c r="BQ798" s="62"/>
    </row>
    <row r="799" spans="1:69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  <c r="BP799" s="62"/>
      <c r="BQ799" s="62"/>
    </row>
    <row r="800" spans="1:69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BQ800" s="62"/>
    </row>
    <row r="801" spans="1:69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  <c r="BP801" s="62"/>
      <c r="BQ801" s="62"/>
    </row>
    <row r="802" spans="1:69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  <c r="BP802" s="62"/>
      <c r="BQ802" s="62"/>
    </row>
    <row r="803" spans="1:69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  <c r="BP803" s="62"/>
      <c r="BQ803" s="62"/>
    </row>
    <row r="804" spans="1:69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  <c r="BP804" s="62"/>
      <c r="BQ804" s="62"/>
    </row>
    <row r="805" spans="1:69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  <c r="BP805" s="62"/>
      <c r="BQ805" s="62"/>
    </row>
    <row r="806" spans="1:69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62"/>
    </row>
    <row r="807" spans="1:69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  <c r="BP807" s="62"/>
      <c r="BQ807" s="62"/>
    </row>
    <row r="808" spans="1:69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  <c r="BP808" s="62"/>
      <c r="BQ808" s="62"/>
    </row>
    <row r="809" spans="1:69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62"/>
      <c r="BQ809" s="62"/>
    </row>
    <row r="810" spans="1:69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  <c r="BP810" s="62"/>
      <c r="BQ810" s="62"/>
    </row>
    <row r="811" spans="1:69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62"/>
      <c r="BQ811" s="62"/>
    </row>
    <row r="812" spans="1:69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  <c r="BP812" s="62"/>
      <c r="BQ812" s="62"/>
    </row>
    <row r="813" spans="1:69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  <c r="BP813" s="62"/>
      <c r="BQ813" s="62"/>
    </row>
    <row r="814" spans="1:69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  <c r="BQ814" s="62"/>
    </row>
    <row r="815" spans="1:69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62"/>
      <c r="BQ815" s="62"/>
    </row>
    <row r="816" spans="1:69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  <c r="BP816" s="62"/>
      <c r="BQ816" s="62"/>
    </row>
    <row r="817" spans="1:69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  <c r="BP817" s="62"/>
      <c r="BQ817" s="62"/>
    </row>
    <row r="818" spans="1:69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62"/>
      <c r="BQ818" s="62"/>
    </row>
    <row r="819" spans="1:69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62"/>
      <c r="BQ819" s="62"/>
    </row>
    <row r="820" spans="1:69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62"/>
      <c r="BQ820" s="62"/>
    </row>
    <row r="821" spans="1:69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  <c r="BP821" s="62"/>
      <c r="BQ821" s="62"/>
    </row>
    <row r="822" spans="1:69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62"/>
      <c r="BQ822" s="62"/>
    </row>
    <row r="823" spans="1:69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  <c r="BP823" s="62"/>
      <c r="BQ823" s="62"/>
    </row>
    <row r="824" spans="1:69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62"/>
      <c r="BQ824" s="62"/>
    </row>
    <row r="825" spans="1:69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  <c r="BP825" s="62"/>
      <c r="BQ825" s="62"/>
    </row>
    <row r="826" spans="1:69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62"/>
      <c r="BQ826" s="62"/>
    </row>
    <row r="827" spans="1:69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  <c r="BP827" s="62"/>
      <c r="BQ827" s="62"/>
    </row>
    <row r="828" spans="1:69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62"/>
      <c r="BQ828" s="62"/>
    </row>
    <row r="829" spans="1:69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  <c r="BP829" s="62"/>
      <c r="BQ829" s="62"/>
    </row>
    <row r="830" spans="1:69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62"/>
      <c r="BQ830" s="62"/>
    </row>
    <row r="831" spans="1:69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62"/>
      <c r="BQ831" s="62"/>
    </row>
    <row r="832" spans="1:69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62"/>
      <c r="BQ832" s="62"/>
    </row>
    <row r="833" spans="1:69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  <c r="BP833" s="62"/>
      <c r="BQ833" s="62"/>
    </row>
    <row r="834" spans="1:69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62"/>
      <c r="BQ834" s="62"/>
    </row>
    <row r="835" spans="1:69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  <c r="BP835" s="62"/>
      <c r="BQ835" s="62"/>
    </row>
    <row r="836" spans="1:69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62"/>
      <c r="BQ836" s="62"/>
    </row>
    <row r="837" spans="1:69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  <c r="BP837" s="62"/>
      <c r="BQ837" s="62"/>
    </row>
    <row r="838" spans="1:69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62"/>
      <c r="BQ838" s="62"/>
    </row>
    <row r="839" spans="1:69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  <c r="BP839" s="62"/>
      <c r="BQ839" s="62"/>
    </row>
    <row r="840" spans="1:69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62"/>
      <c r="BQ840" s="62"/>
    </row>
    <row r="841" spans="1:69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62"/>
      <c r="BQ841" s="62"/>
    </row>
    <row r="842" spans="1:69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62"/>
      <c r="BQ842" s="62"/>
    </row>
    <row r="843" spans="1:69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  <c r="BP843" s="62"/>
      <c r="BQ843" s="62"/>
    </row>
    <row r="844" spans="1:69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62"/>
      <c r="BQ844" s="62"/>
    </row>
    <row r="845" spans="1:69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  <c r="BP845" s="62"/>
      <c r="BQ845" s="62"/>
    </row>
    <row r="846" spans="1:69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62"/>
      <c r="BQ846" s="62"/>
    </row>
    <row r="847" spans="1:69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  <c r="BP847" s="62"/>
      <c r="BQ847" s="62"/>
    </row>
    <row r="848" spans="1:69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62"/>
      <c r="BQ848" s="62"/>
    </row>
    <row r="849" spans="1:69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  <c r="BP849" s="62"/>
      <c r="BQ849" s="62"/>
    </row>
    <row r="850" spans="1:69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62"/>
      <c r="BQ850" s="62"/>
    </row>
    <row r="851" spans="1:69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  <c r="BP851" s="62"/>
      <c r="BQ851" s="62"/>
    </row>
    <row r="852" spans="1:69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62"/>
      <c r="BQ852" s="62"/>
    </row>
    <row r="853" spans="1:69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  <c r="BP853" s="62"/>
      <c r="BQ853" s="62"/>
    </row>
    <row r="854" spans="1:69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62"/>
      <c r="BQ854" s="62"/>
    </row>
    <row r="855" spans="1:69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  <c r="BP855" s="62"/>
      <c r="BQ855" s="62"/>
    </row>
    <row r="856" spans="1:69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62"/>
      <c r="BQ856" s="62"/>
    </row>
    <row r="857" spans="1:69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  <c r="BP857" s="62"/>
      <c r="BQ857" s="62"/>
    </row>
    <row r="858" spans="1:69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62"/>
      <c r="BQ858" s="62"/>
    </row>
    <row r="859" spans="1:69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  <c r="BP859" s="62"/>
      <c r="BQ859" s="62"/>
    </row>
    <row r="860" spans="1:69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62"/>
    </row>
    <row r="861" spans="1:69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  <c r="BP861" s="62"/>
      <c r="BQ861" s="62"/>
    </row>
    <row r="862" spans="1:69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62"/>
      <c r="BQ862" s="62"/>
    </row>
    <row r="863" spans="1:69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  <c r="BP863" s="62"/>
      <c r="BQ863" s="62"/>
    </row>
    <row r="864" spans="1:69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62"/>
      <c r="BQ864" s="62"/>
    </row>
    <row r="865" spans="1:69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62"/>
    </row>
    <row r="866" spans="1:69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62"/>
    </row>
    <row r="867" spans="1:69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  <c r="BP867" s="62"/>
      <c r="BQ867" s="62"/>
    </row>
    <row r="868" spans="1:69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62"/>
      <c r="BQ868" s="62"/>
    </row>
    <row r="869" spans="1:69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  <c r="BP869" s="62"/>
      <c r="BQ869" s="62"/>
    </row>
    <row r="870" spans="1:69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  <c r="BP870" s="62"/>
      <c r="BQ870" s="62"/>
    </row>
    <row r="871" spans="1:69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  <c r="BP871" s="62"/>
      <c r="BQ871" s="62"/>
    </row>
    <row r="872" spans="1:69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  <c r="BP872" s="62"/>
      <c r="BQ872" s="62"/>
    </row>
    <row r="873" spans="1:69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  <c r="BP873" s="62"/>
      <c r="BQ873" s="62"/>
    </row>
    <row r="874" spans="1:69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  <c r="BP874" s="62"/>
      <c r="BQ874" s="62"/>
    </row>
    <row r="875" spans="1:69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  <c r="BP875" s="62"/>
      <c r="BQ875" s="62"/>
    </row>
    <row r="876" spans="1:69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  <c r="BP876" s="62"/>
      <c r="BQ876" s="62"/>
    </row>
    <row r="877" spans="1:69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62"/>
      <c r="BQ877" s="62"/>
    </row>
    <row r="878" spans="1:69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  <c r="BP878" s="62"/>
      <c r="BQ878" s="62"/>
    </row>
    <row r="879" spans="1:69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  <c r="BP879" s="62"/>
      <c r="BQ879" s="62"/>
    </row>
    <row r="880" spans="1:69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BP880" s="62"/>
      <c r="BQ880" s="62"/>
    </row>
    <row r="881" spans="1:69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  <c r="BP881" s="62"/>
      <c r="BQ881" s="62"/>
    </row>
    <row r="882" spans="1:69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  <c r="BP882" s="62"/>
      <c r="BQ882" s="62"/>
    </row>
    <row r="883" spans="1:69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  <c r="BP883" s="62"/>
      <c r="BQ883" s="62"/>
    </row>
    <row r="884" spans="1:69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BP884" s="62"/>
      <c r="BQ884" s="62"/>
    </row>
    <row r="885" spans="1:69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  <c r="BP885" s="62"/>
      <c r="BQ885" s="62"/>
    </row>
    <row r="886" spans="1:69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BP886" s="62"/>
      <c r="BQ886" s="62"/>
    </row>
    <row r="887" spans="1:69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  <c r="BP887" s="62"/>
      <c r="BQ887" s="62"/>
    </row>
    <row r="888" spans="1:69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  <c r="BP888" s="62"/>
      <c r="BQ888" s="62"/>
    </row>
    <row r="889" spans="1:69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62"/>
      <c r="BQ889" s="62"/>
    </row>
    <row r="890" spans="1:69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  <c r="BP890" s="62"/>
      <c r="BQ890" s="62"/>
    </row>
    <row r="891" spans="1:69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  <c r="BP891" s="62"/>
      <c r="BQ891" s="62"/>
    </row>
    <row r="892" spans="1:69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BP892" s="62"/>
      <c r="BQ892" s="62"/>
    </row>
    <row r="893" spans="1:69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  <c r="BP893" s="62"/>
      <c r="BQ893" s="62"/>
    </row>
    <row r="894" spans="1:69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  <c r="BP894" s="62"/>
      <c r="BQ894" s="62"/>
    </row>
    <row r="895" spans="1:69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62"/>
      <c r="BQ895" s="62"/>
    </row>
    <row r="896" spans="1:69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62"/>
      <c r="BQ896" s="62"/>
    </row>
    <row r="897" spans="1:69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62"/>
      <c r="BQ897" s="62"/>
    </row>
    <row r="898" spans="1:69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</row>
    <row r="899" spans="1:69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  <c r="BP899" s="62"/>
      <c r="BQ899" s="62"/>
    </row>
    <row r="900" spans="1:69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62"/>
      <c r="BQ900" s="62"/>
    </row>
    <row r="901" spans="1:69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</row>
    <row r="902" spans="1:69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</row>
    <row r="903" spans="1:69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</row>
    <row r="904" spans="1:69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</row>
    <row r="905" spans="1:69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</row>
    <row r="906" spans="1:69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</row>
    <row r="907" spans="1:69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</row>
    <row r="908" spans="1:69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</row>
    <row r="909" spans="1:69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</row>
    <row r="910" spans="1:69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</row>
    <row r="911" spans="1:69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</row>
    <row r="912" spans="1:69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</row>
    <row r="913" spans="1:69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</row>
    <row r="914" spans="1:69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</row>
    <row r="915" spans="1:69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</row>
    <row r="916" spans="1:69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</row>
    <row r="917" spans="1:69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  <c r="BP917" s="62"/>
      <c r="BQ917" s="62"/>
    </row>
    <row r="918" spans="1:69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  <c r="BP918" s="62"/>
      <c r="BQ918" s="62"/>
    </row>
    <row r="919" spans="1:69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  <c r="BP919" s="62"/>
      <c r="BQ919" s="62"/>
    </row>
    <row r="920" spans="1:69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  <c r="BP920" s="62"/>
      <c r="BQ920" s="62"/>
    </row>
    <row r="921" spans="1:69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  <c r="BP921" s="62"/>
      <c r="BQ921" s="62"/>
    </row>
    <row r="922" spans="1:69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  <c r="BP922" s="62"/>
      <c r="BQ922" s="62"/>
    </row>
    <row r="923" spans="1:69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  <c r="BP923" s="62"/>
      <c r="BQ923" s="62"/>
    </row>
    <row r="924" spans="1:69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  <c r="BP924" s="62"/>
      <c r="BQ924" s="62"/>
    </row>
    <row r="925" spans="1:69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  <c r="BP925" s="62"/>
      <c r="BQ925" s="62"/>
    </row>
    <row r="926" spans="1:69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  <c r="BP926" s="62"/>
      <c r="BQ926" s="62"/>
    </row>
    <row r="927" spans="1:69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  <c r="BP927" s="62"/>
      <c r="BQ927" s="62"/>
    </row>
    <row r="928" spans="1:69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  <c r="BP928" s="62"/>
      <c r="BQ928" s="62"/>
    </row>
    <row r="929" spans="1:69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  <c r="BP929" s="62"/>
      <c r="BQ929" s="62"/>
    </row>
    <row r="930" spans="1:69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  <c r="BP930" s="62"/>
      <c r="BQ930" s="62"/>
    </row>
    <row r="931" spans="1:69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  <c r="BP931" s="62"/>
      <c r="BQ931" s="62"/>
    </row>
    <row r="932" spans="1:69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  <c r="BP932" s="62"/>
      <c r="BQ932" s="62"/>
    </row>
    <row r="933" spans="1:69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  <c r="BP933" s="62"/>
      <c r="BQ933" s="62"/>
    </row>
    <row r="934" spans="1:69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  <c r="BQ934" s="62"/>
    </row>
    <row r="935" spans="1:69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</row>
    <row r="936" spans="1:69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</row>
    <row r="937" spans="1:69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</row>
    <row r="938" spans="1:69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</row>
    <row r="939" spans="1:69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</row>
    <row r="940" spans="1:69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</row>
    <row r="941" spans="1:69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</row>
    <row r="942" spans="1:69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</row>
    <row r="943" spans="1:69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</row>
    <row r="944" spans="1:69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</row>
    <row r="945" spans="1:69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  <c r="BQ945" s="62"/>
    </row>
    <row r="946" spans="1:69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  <c r="BQ946" s="62"/>
    </row>
    <row r="947" spans="1:69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62"/>
    </row>
    <row r="948" spans="1:69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62"/>
    </row>
    <row r="949" spans="1:69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  <c r="BQ949" s="62"/>
    </row>
    <row r="950" spans="1:69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  <c r="BQ950" s="62"/>
    </row>
    <row r="951" spans="1:69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  <c r="BQ951" s="62"/>
    </row>
    <row r="952" spans="1:69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BQ952" s="62"/>
    </row>
    <row r="953" spans="1:69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  <c r="BQ953" s="62"/>
    </row>
    <row r="954" spans="1:69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  <c r="BQ954" s="62"/>
    </row>
    <row r="955" spans="1:69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  <c r="BQ955" s="62"/>
    </row>
    <row r="956" spans="1:69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BQ956" s="62"/>
    </row>
    <row r="957" spans="1:69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62"/>
    </row>
    <row r="958" spans="1:69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  <c r="BQ958" s="62"/>
    </row>
    <row r="959" spans="1:69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  <c r="BQ959" s="62"/>
    </row>
    <row r="960" spans="1:69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  <c r="BQ960" s="62"/>
    </row>
    <row r="961" spans="1:69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  <c r="BQ961" s="62"/>
    </row>
    <row r="962" spans="1:69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  <c r="BQ962" s="62"/>
    </row>
    <row r="963" spans="1:69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  <c r="BP963" s="62"/>
      <c r="BQ963" s="62"/>
    </row>
    <row r="964" spans="1:69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  <c r="BP964" s="62"/>
      <c r="BQ964" s="62"/>
    </row>
    <row r="965" spans="1:69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  <c r="BP965" s="62"/>
      <c r="BQ965" s="62"/>
    </row>
    <row r="966" spans="1:69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62"/>
    </row>
    <row r="967" spans="1:69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62"/>
      <c r="BQ967" s="62"/>
    </row>
    <row r="968" spans="1:69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  <c r="BP968" s="62"/>
      <c r="BQ968" s="62"/>
    </row>
    <row r="969" spans="1:69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62"/>
      <c r="BQ969" s="62"/>
    </row>
    <row r="970" spans="1:69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  <c r="BP970" s="62"/>
      <c r="BQ970" s="62"/>
    </row>
    <row r="971" spans="1:69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  <c r="BQ971" s="62"/>
    </row>
    <row r="972" spans="1:69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  <c r="BP972" s="62"/>
      <c r="BQ972" s="62"/>
    </row>
    <row r="973" spans="1:69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  <c r="BP973" s="62"/>
      <c r="BQ973" s="62"/>
    </row>
    <row r="974" spans="1:69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  <c r="BP974" s="62"/>
      <c r="BQ974" s="62"/>
    </row>
    <row r="975" spans="1:69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  <c r="BP975" s="62"/>
      <c r="BQ975" s="62"/>
    </row>
    <row r="976" spans="1:69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  <c r="BQ976" s="62"/>
    </row>
    <row r="977" spans="1:69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62"/>
    </row>
    <row r="978" spans="1:69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  <c r="BQ978" s="62"/>
    </row>
    <row r="979" spans="1:69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  <c r="BQ979" s="62"/>
    </row>
    <row r="980" spans="1:69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  <c r="BP980" s="62"/>
      <c r="BQ980" s="62"/>
    </row>
    <row r="981" spans="1:69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  <c r="BQ981" s="62"/>
    </row>
    <row r="982" spans="1:69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BP982" s="62"/>
      <c r="BQ982" s="62"/>
    </row>
    <row r="983" spans="1:69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  <c r="BQ983" s="62"/>
    </row>
    <row r="984" spans="1:69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  <c r="BQ984" s="62"/>
    </row>
    <row r="985" spans="1:69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62"/>
    </row>
    <row r="986" spans="1:69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  <c r="BQ986" s="62"/>
    </row>
    <row r="987" spans="1:69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62"/>
      <c r="BQ987" s="62"/>
    </row>
    <row r="988" spans="1:69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BP988" s="62"/>
      <c r="BQ988" s="62"/>
    </row>
    <row r="989" spans="1:69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62"/>
      <c r="BQ989" s="62"/>
    </row>
    <row r="990" spans="1:69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  <c r="BP990" s="62"/>
      <c r="BQ990" s="62"/>
    </row>
    <row r="991" spans="1:69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  <c r="BP991" s="62"/>
      <c r="BQ991" s="62"/>
    </row>
    <row r="992" spans="1:69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  <c r="BP992" s="62"/>
      <c r="BQ992" s="62"/>
    </row>
    <row r="993" spans="1:69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  <c r="BP993" s="62"/>
      <c r="BQ993" s="62"/>
    </row>
    <row r="994" spans="1:69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62"/>
      <c r="BQ994" s="62"/>
    </row>
    <row r="995" spans="1:69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  <c r="BQ995" s="62"/>
    </row>
    <row r="996" spans="1:69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62"/>
      <c r="BQ996" s="62"/>
    </row>
    <row r="997" spans="1:69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  <c r="BP997" s="62"/>
      <c r="BQ997" s="62"/>
    </row>
    <row r="998" spans="1:69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BQ998" s="62"/>
    </row>
    <row r="999" spans="1:69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  <c r="BQ999" s="62"/>
    </row>
    <row r="1000" spans="1:69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  <c r="BP1000" s="62"/>
      <c r="BQ1000" s="62"/>
    </row>
    <row r="1001" spans="1:69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  <c r="BP1001" s="62"/>
      <c r="BQ1001" s="62"/>
    </row>
    <row r="1002" spans="1:69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  <c r="BH1002" s="62"/>
      <c r="BI1002" s="62"/>
      <c r="BJ1002" s="62"/>
      <c r="BK1002" s="62"/>
      <c r="BL1002" s="62"/>
      <c r="BM1002" s="62"/>
      <c r="BN1002" s="62"/>
      <c r="BO1002" s="62"/>
      <c r="BP1002" s="62"/>
      <c r="BQ1002" s="62"/>
    </row>
    <row r="1003" spans="1:69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  <c r="BF1003" s="62"/>
      <c r="BG1003" s="62"/>
      <c r="BH1003" s="62"/>
      <c r="BI1003" s="62"/>
      <c r="BJ1003" s="62"/>
      <c r="BK1003" s="62"/>
      <c r="BL1003" s="62"/>
      <c r="BM1003" s="62"/>
      <c r="BN1003" s="62"/>
      <c r="BO1003" s="62"/>
      <c r="BP1003" s="62"/>
      <c r="BQ1003" s="62"/>
    </row>
    <row r="1004" spans="1:69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  <c r="BF1004" s="62"/>
      <c r="BG1004" s="62"/>
      <c r="BH1004" s="62"/>
      <c r="BI1004" s="62"/>
      <c r="BJ1004" s="62"/>
      <c r="BK1004" s="62"/>
      <c r="BL1004" s="62"/>
      <c r="BM1004" s="62"/>
      <c r="BN1004" s="62"/>
      <c r="BO1004" s="62"/>
      <c r="BP1004" s="62"/>
      <c r="BQ1004" s="62"/>
    </row>
    <row r="1005" spans="1:69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  <c r="BH1005" s="62"/>
      <c r="BI1005" s="62"/>
      <c r="BJ1005" s="62"/>
      <c r="BK1005" s="62"/>
      <c r="BL1005" s="62"/>
      <c r="BM1005" s="62"/>
      <c r="BN1005" s="62"/>
      <c r="BO1005" s="62"/>
      <c r="BP1005" s="62"/>
      <c r="BQ1005" s="62"/>
    </row>
    <row r="1006" spans="1:69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</row>
    <row r="1007" spans="1:69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</row>
    <row r="1008" spans="1:69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</row>
    <row r="1009" spans="1:69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</row>
    <row r="1010" spans="1:69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</row>
    <row r="1011" spans="1:69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</row>
    <row r="1012" spans="1:69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</row>
    <row r="1013" spans="1:69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</row>
    <row r="1014" spans="1:69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</row>
    <row r="1015" spans="1:69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</row>
    <row r="1016" spans="1:69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</row>
    <row r="1017" spans="1:69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</row>
    <row r="1018" spans="1:69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</row>
    <row r="1019" spans="1:69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</row>
    <row r="1020" spans="1:69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</row>
    <row r="1021" spans="1:69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  <c r="BF1021" s="62"/>
      <c r="BG1021" s="62"/>
      <c r="BH1021" s="62"/>
      <c r="BI1021" s="62"/>
      <c r="BJ1021" s="62"/>
      <c r="BK1021" s="62"/>
      <c r="BL1021" s="62"/>
      <c r="BM1021" s="62"/>
      <c r="BN1021" s="62"/>
      <c r="BO1021" s="62"/>
      <c r="BP1021" s="62"/>
      <c r="BQ1021" s="62"/>
    </row>
    <row r="1022" spans="1:69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  <c r="BF1022" s="62"/>
      <c r="BG1022" s="62"/>
      <c r="BH1022" s="62"/>
      <c r="BI1022" s="62"/>
      <c r="BJ1022" s="62"/>
      <c r="BK1022" s="62"/>
      <c r="BL1022" s="62"/>
      <c r="BM1022" s="62"/>
      <c r="BN1022" s="62"/>
      <c r="BO1022" s="62"/>
      <c r="BP1022" s="62"/>
      <c r="BQ1022" s="62"/>
    </row>
    <row r="1023" spans="1:69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  <c r="BF1023" s="62"/>
      <c r="BG1023" s="62"/>
      <c r="BH1023" s="62"/>
      <c r="BI1023" s="62"/>
      <c r="BJ1023" s="62"/>
      <c r="BK1023" s="62"/>
      <c r="BL1023" s="62"/>
      <c r="BM1023" s="62"/>
      <c r="BN1023" s="62"/>
      <c r="BO1023" s="62"/>
      <c r="BP1023" s="62"/>
      <c r="BQ1023" s="62"/>
    </row>
    <row r="1024" spans="1:69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  <c r="BF1024" s="62"/>
      <c r="BG1024" s="62"/>
      <c r="BH1024" s="62"/>
      <c r="BI1024" s="62"/>
      <c r="BJ1024" s="62"/>
      <c r="BK1024" s="62"/>
      <c r="BL1024" s="62"/>
      <c r="BM1024" s="62"/>
      <c r="BN1024" s="62"/>
      <c r="BO1024" s="62"/>
      <c r="BP1024" s="62"/>
      <c r="BQ1024" s="62"/>
    </row>
    <row r="1025" spans="1:69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  <c r="BF1025" s="62"/>
      <c r="BG1025" s="62"/>
      <c r="BH1025" s="62"/>
      <c r="BI1025" s="62"/>
      <c r="BJ1025" s="62"/>
      <c r="BK1025" s="62"/>
      <c r="BL1025" s="62"/>
      <c r="BM1025" s="62"/>
      <c r="BN1025" s="62"/>
      <c r="BO1025" s="62"/>
      <c r="BP1025" s="62"/>
      <c r="BQ1025" s="62"/>
    </row>
    <row r="1026" spans="1:69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  <c r="BF1026" s="62"/>
      <c r="BG1026" s="62"/>
      <c r="BH1026" s="62"/>
      <c r="BI1026" s="62"/>
      <c r="BJ1026" s="62"/>
      <c r="BK1026" s="62"/>
      <c r="BL1026" s="62"/>
      <c r="BM1026" s="62"/>
      <c r="BN1026" s="62"/>
      <c r="BO1026" s="62"/>
      <c r="BP1026" s="62"/>
      <c r="BQ1026" s="62"/>
    </row>
    <row r="1027" spans="1:69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  <c r="BF1027" s="62"/>
      <c r="BG1027" s="62"/>
      <c r="BH1027" s="62"/>
      <c r="BI1027" s="62"/>
      <c r="BJ1027" s="62"/>
      <c r="BK1027" s="62"/>
      <c r="BL1027" s="62"/>
      <c r="BM1027" s="62"/>
      <c r="BN1027" s="62"/>
      <c r="BO1027" s="62"/>
      <c r="BP1027" s="62"/>
      <c r="BQ1027" s="62"/>
    </row>
    <row r="1028" spans="1:69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  <c r="BF1028" s="62"/>
      <c r="BG1028" s="62"/>
      <c r="BH1028" s="62"/>
      <c r="BI1028" s="62"/>
      <c r="BJ1028" s="62"/>
      <c r="BK1028" s="62"/>
      <c r="BL1028" s="62"/>
      <c r="BM1028" s="62"/>
      <c r="BN1028" s="62"/>
      <c r="BO1028" s="62"/>
      <c r="BP1028" s="62"/>
      <c r="BQ1028" s="62"/>
    </row>
    <row r="1029" spans="1:69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  <c r="BF1029" s="62"/>
      <c r="BG1029" s="62"/>
      <c r="BH1029" s="62"/>
      <c r="BI1029" s="62"/>
      <c r="BJ1029" s="62"/>
      <c r="BK1029" s="62"/>
      <c r="BL1029" s="62"/>
      <c r="BM1029" s="62"/>
      <c r="BN1029" s="62"/>
      <c r="BO1029" s="62"/>
      <c r="BP1029" s="62"/>
      <c r="BQ1029" s="62"/>
    </row>
    <row r="1030" spans="1:69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  <c r="BF1030" s="62"/>
      <c r="BG1030" s="62"/>
      <c r="BH1030" s="62"/>
      <c r="BI1030" s="62"/>
      <c r="BJ1030" s="62"/>
      <c r="BK1030" s="62"/>
      <c r="BL1030" s="62"/>
      <c r="BM1030" s="62"/>
      <c r="BN1030" s="62"/>
      <c r="BO1030" s="62"/>
      <c r="BP1030" s="62"/>
      <c r="BQ1030" s="62"/>
    </row>
    <row r="1031" spans="1:69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  <c r="BF1031" s="62"/>
      <c r="BG1031" s="62"/>
      <c r="BH1031" s="62"/>
      <c r="BI1031" s="62"/>
      <c r="BJ1031" s="62"/>
      <c r="BK1031" s="62"/>
      <c r="BL1031" s="62"/>
      <c r="BM1031" s="62"/>
      <c r="BN1031" s="62"/>
      <c r="BO1031" s="62"/>
      <c r="BP1031" s="62"/>
      <c r="BQ1031" s="62"/>
    </row>
    <row r="1032" spans="1:69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  <c r="BF1032" s="62"/>
      <c r="BG1032" s="62"/>
      <c r="BH1032" s="62"/>
      <c r="BI1032" s="62"/>
      <c r="BJ1032" s="62"/>
      <c r="BK1032" s="62"/>
      <c r="BL1032" s="62"/>
      <c r="BM1032" s="62"/>
      <c r="BN1032" s="62"/>
      <c r="BO1032" s="62"/>
      <c r="BP1032" s="62"/>
      <c r="BQ1032" s="62"/>
    </row>
    <row r="1033" spans="1:69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  <c r="BF1033" s="62"/>
      <c r="BG1033" s="62"/>
      <c r="BH1033" s="62"/>
      <c r="BI1033" s="62"/>
      <c r="BJ1033" s="62"/>
      <c r="BK1033" s="62"/>
      <c r="BL1033" s="62"/>
      <c r="BM1033" s="62"/>
      <c r="BN1033" s="62"/>
      <c r="BO1033" s="62"/>
      <c r="BP1033" s="62"/>
      <c r="BQ1033" s="62"/>
    </row>
    <row r="1034" spans="1:69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  <c r="BF1034" s="62"/>
      <c r="BG1034" s="62"/>
      <c r="BH1034" s="62"/>
      <c r="BI1034" s="62"/>
      <c r="BJ1034" s="62"/>
      <c r="BK1034" s="62"/>
      <c r="BL1034" s="62"/>
      <c r="BM1034" s="62"/>
      <c r="BN1034" s="62"/>
      <c r="BO1034" s="62"/>
      <c r="BP1034" s="62"/>
      <c r="BQ1034" s="62"/>
    </row>
    <row r="1035" spans="1:69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  <c r="BF1035" s="62"/>
      <c r="BG1035" s="62"/>
      <c r="BH1035" s="62"/>
      <c r="BI1035" s="62"/>
      <c r="BJ1035" s="62"/>
      <c r="BK1035" s="62"/>
      <c r="BL1035" s="62"/>
      <c r="BM1035" s="62"/>
      <c r="BN1035" s="62"/>
      <c r="BO1035" s="62"/>
      <c r="BP1035" s="62"/>
      <c r="BQ1035" s="62"/>
    </row>
    <row r="1036" spans="1:69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  <c r="BF1036" s="62"/>
      <c r="BG1036" s="62"/>
      <c r="BH1036" s="62"/>
      <c r="BI1036" s="62"/>
      <c r="BJ1036" s="62"/>
      <c r="BK1036" s="62"/>
      <c r="BL1036" s="62"/>
      <c r="BM1036" s="62"/>
      <c r="BN1036" s="62"/>
      <c r="BO1036" s="62"/>
      <c r="BP1036" s="62"/>
      <c r="BQ1036" s="62"/>
    </row>
    <row r="1037" spans="1:69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  <c r="BF1037" s="62"/>
      <c r="BG1037" s="62"/>
      <c r="BH1037" s="62"/>
      <c r="BI1037" s="62"/>
      <c r="BJ1037" s="62"/>
      <c r="BK1037" s="62"/>
      <c r="BL1037" s="62"/>
      <c r="BM1037" s="62"/>
      <c r="BN1037" s="62"/>
      <c r="BO1037" s="62"/>
      <c r="BP1037" s="62"/>
      <c r="BQ1037" s="62"/>
    </row>
    <row r="1038" spans="1:69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  <c r="BF1038" s="62"/>
      <c r="BG1038" s="62"/>
      <c r="BH1038" s="62"/>
      <c r="BI1038" s="62"/>
      <c r="BJ1038" s="62"/>
      <c r="BK1038" s="62"/>
      <c r="BL1038" s="62"/>
      <c r="BM1038" s="62"/>
      <c r="BN1038" s="62"/>
      <c r="BO1038" s="62"/>
      <c r="BP1038" s="62"/>
      <c r="BQ1038" s="62"/>
    </row>
    <row r="1039" spans="1:69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  <c r="BF1039" s="62"/>
      <c r="BG1039" s="62"/>
      <c r="BH1039" s="62"/>
      <c r="BI1039" s="62"/>
      <c r="BJ1039" s="62"/>
      <c r="BK1039" s="62"/>
      <c r="BL1039" s="62"/>
      <c r="BM1039" s="62"/>
      <c r="BN1039" s="62"/>
      <c r="BO1039" s="62"/>
      <c r="BP1039" s="62"/>
      <c r="BQ1039" s="62"/>
    </row>
    <row r="1040" spans="1:69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  <c r="BF1040" s="62"/>
      <c r="BG1040" s="62"/>
      <c r="BH1040" s="62"/>
      <c r="BI1040" s="62"/>
      <c r="BJ1040" s="62"/>
      <c r="BK1040" s="62"/>
      <c r="BL1040" s="62"/>
      <c r="BM1040" s="62"/>
      <c r="BN1040" s="62"/>
      <c r="BO1040" s="62"/>
      <c r="BP1040" s="62"/>
      <c r="BQ1040" s="62"/>
    </row>
    <row r="1041" spans="1:69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  <c r="BF1041" s="62"/>
      <c r="BG1041" s="62"/>
      <c r="BH1041" s="62"/>
      <c r="BI1041" s="62"/>
      <c r="BJ1041" s="62"/>
      <c r="BK1041" s="62"/>
      <c r="BL1041" s="62"/>
      <c r="BM1041" s="62"/>
      <c r="BN1041" s="62"/>
      <c r="BO1041" s="62"/>
      <c r="BP1041" s="62"/>
      <c r="BQ1041" s="62"/>
    </row>
    <row r="1042" spans="1:69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  <c r="BF1042" s="62"/>
      <c r="BG1042" s="62"/>
      <c r="BH1042" s="62"/>
      <c r="BI1042" s="62"/>
      <c r="BJ1042" s="62"/>
      <c r="BK1042" s="62"/>
      <c r="BL1042" s="62"/>
      <c r="BM1042" s="62"/>
      <c r="BN1042" s="62"/>
      <c r="BO1042" s="62"/>
      <c r="BP1042" s="62"/>
      <c r="BQ1042" s="62"/>
    </row>
    <row r="1043" spans="1:69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  <c r="BF1043" s="62"/>
      <c r="BG1043" s="62"/>
      <c r="BH1043" s="62"/>
      <c r="BI1043" s="62"/>
      <c r="BJ1043" s="62"/>
      <c r="BK1043" s="62"/>
      <c r="BL1043" s="62"/>
      <c r="BM1043" s="62"/>
      <c r="BN1043" s="62"/>
      <c r="BO1043" s="62"/>
      <c r="BP1043" s="62"/>
      <c r="BQ1043" s="62"/>
    </row>
    <row r="1044" spans="1:69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  <c r="BF1044" s="62"/>
      <c r="BG1044" s="62"/>
      <c r="BH1044" s="62"/>
      <c r="BI1044" s="62"/>
      <c r="BJ1044" s="62"/>
      <c r="BK1044" s="62"/>
      <c r="BL1044" s="62"/>
      <c r="BM1044" s="62"/>
      <c r="BN1044" s="62"/>
      <c r="BO1044" s="62"/>
      <c r="BP1044" s="62"/>
      <c r="BQ1044" s="62"/>
    </row>
    <row r="1045" spans="1:69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  <c r="BF1045" s="62"/>
      <c r="BG1045" s="62"/>
      <c r="BH1045" s="62"/>
      <c r="BI1045" s="62"/>
      <c r="BJ1045" s="62"/>
      <c r="BK1045" s="62"/>
      <c r="BL1045" s="62"/>
      <c r="BM1045" s="62"/>
      <c r="BN1045" s="62"/>
      <c r="BO1045" s="62"/>
      <c r="BP1045" s="62"/>
      <c r="BQ1045" s="62"/>
    </row>
    <row r="1046" spans="1:69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  <c r="BF1046" s="62"/>
      <c r="BG1046" s="62"/>
      <c r="BH1046" s="62"/>
      <c r="BI1046" s="62"/>
      <c r="BJ1046" s="62"/>
      <c r="BK1046" s="62"/>
      <c r="BL1046" s="62"/>
      <c r="BM1046" s="62"/>
      <c r="BN1046" s="62"/>
      <c r="BO1046" s="62"/>
      <c r="BP1046" s="62"/>
      <c r="BQ1046" s="62"/>
    </row>
    <row r="1047" spans="1:69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  <c r="BF1047" s="62"/>
      <c r="BG1047" s="62"/>
      <c r="BH1047" s="62"/>
      <c r="BI1047" s="62"/>
      <c r="BJ1047" s="62"/>
      <c r="BK1047" s="62"/>
      <c r="BL1047" s="62"/>
      <c r="BM1047" s="62"/>
      <c r="BN1047" s="62"/>
      <c r="BO1047" s="62"/>
      <c r="BP1047" s="62"/>
      <c r="BQ1047" s="62"/>
    </row>
    <row r="1048" spans="1:69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  <c r="BF1048" s="62"/>
      <c r="BG1048" s="62"/>
      <c r="BH1048" s="62"/>
      <c r="BI1048" s="62"/>
      <c r="BJ1048" s="62"/>
      <c r="BK1048" s="62"/>
      <c r="BL1048" s="62"/>
      <c r="BM1048" s="62"/>
      <c r="BN1048" s="62"/>
      <c r="BO1048" s="62"/>
      <c r="BP1048" s="62"/>
      <c r="BQ1048" s="62"/>
    </row>
    <row r="1049" spans="1:69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  <c r="BF1049" s="62"/>
      <c r="BG1049" s="62"/>
      <c r="BH1049" s="62"/>
      <c r="BI1049" s="62"/>
      <c r="BJ1049" s="62"/>
      <c r="BK1049" s="62"/>
      <c r="BL1049" s="62"/>
      <c r="BM1049" s="62"/>
      <c r="BN1049" s="62"/>
      <c r="BO1049" s="62"/>
      <c r="BP1049" s="62"/>
      <c r="BQ1049" s="62"/>
    </row>
    <row r="1050" spans="1:69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  <c r="BF1050" s="62"/>
      <c r="BG1050" s="62"/>
      <c r="BH1050" s="62"/>
      <c r="BI1050" s="62"/>
      <c r="BJ1050" s="62"/>
      <c r="BK1050" s="62"/>
      <c r="BL1050" s="62"/>
      <c r="BM1050" s="62"/>
      <c r="BN1050" s="62"/>
      <c r="BO1050" s="62"/>
      <c r="BP1050" s="62"/>
      <c r="BQ1050" s="62"/>
    </row>
    <row r="1051" spans="1:69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  <c r="BF1051" s="62"/>
      <c r="BG1051" s="62"/>
      <c r="BH1051" s="62"/>
      <c r="BI1051" s="62"/>
      <c r="BJ1051" s="62"/>
      <c r="BK1051" s="62"/>
      <c r="BL1051" s="62"/>
      <c r="BM1051" s="62"/>
      <c r="BN1051" s="62"/>
      <c r="BO1051" s="62"/>
      <c r="BP1051" s="62"/>
      <c r="BQ1051" s="62"/>
    </row>
    <row r="1052" spans="1:69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  <c r="BF1052" s="62"/>
      <c r="BG1052" s="62"/>
      <c r="BH1052" s="62"/>
      <c r="BI1052" s="62"/>
      <c r="BJ1052" s="62"/>
      <c r="BK1052" s="62"/>
      <c r="BL1052" s="62"/>
      <c r="BM1052" s="62"/>
      <c r="BN1052" s="62"/>
      <c r="BO1052" s="62"/>
      <c r="BP1052" s="62"/>
      <c r="BQ1052" s="62"/>
    </row>
    <row r="1053" spans="1:69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  <c r="BF1053" s="62"/>
      <c r="BG1053" s="62"/>
      <c r="BH1053" s="62"/>
      <c r="BI1053" s="62"/>
      <c r="BJ1053" s="62"/>
      <c r="BK1053" s="62"/>
      <c r="BL1053" s="62"/>
      <c r="BM1053" s="62"/>
      <c r="BN1053" s="62"/>
      <c r="BO1053" s="62"/>
      <c r="BP1053" s="62"/>
      <c r="BQ1053" s="62"/>
    </row>
    <row r="1054" spans="1:69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  <c r="BF1054" s="62"/>
      <c r="BG1054" s="62"/>
      <c r="BH1054" s="62"/>
      <c r="BI1054" s="62"/>
      <c r="BJ1054" s="62"/>
      <c r="BK1054" s="62"/>
      <c r="BL1054" s="62"/>
      <c r="BM1054" s="62"/>
      <c r="BN1054" s="62"/>
      <c r="BO1054" s="62"/>
      <c r="BP1054" s="62"/>
      <c r="BQ1054" s="62"/>
    </row>
    <row r="1055" spans="1:69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  <c r="BF1055" s="62"/>
      <c r="BG1055" s="62"/>
      <c r="BH1055" s="62"/>
      <c r="BI1055" s="62"/>
      <c r="BJ1055" s="62"/>
      <c r="BK1055" s="62"/>
      <c r="BL1055" s="62"/>
      <c r="BM1055" s="62"/>
      <c r="BN1055" s="62"/>
      <c r="BO1055" s="62"/>
      <c r="BP1055" s="62"/>
      <c r="BQ1055" s="62"/>
    </row>
    <row r="1056" spans="1:69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  <c r="BF1056" s="62"/>
      <c r="BG1056" s="62"/>
      <c r="BH1056" s="62"/>
      <c r="BI1056" s="62"/>
      <c r="BJ1056" s="62"/>
      <c r="BK1056" s="62"/>
      <c r="BL1056" s="62"/>
      <c r="BM1056" s="62"/>
      <c r="BN1056" s="62"/>
      <c r="BO1056" s="62"/>
      <c r="BP1056" s="62"/>
      <c r="BQ1056" s="62"/>
    </row>
    <row r="1057" spans="1:69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  <c r="BF1057" s="62"/>
      <c r="BG1057" s="62"/>
      <c r="BH1057" s="62"/>
      <c r="BI1057" s="62"/>
      <c r="BJ1057" s="62"/>
      <c r="BK1057" s="62"/>
      <c r="BL1057" s="62"/>
      <c r="BM1057" s="62"/>
      <c r="BN1057" s="62"/>
      <c r="BO1057" s="62"/>
      <c r="BP1057" s="62"/>
      <c r="BQ1057" s="62"/>
    </row>
    <row r="1058" spans="1:69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  <c r="BF1058" s="62"/>
      <c r="BG1058" s="62"/>
      <c r="BH1058" s="62"/>
      <c r="BI1058" s="62"/>
      <c r="BJ1058" s="62"/>
      <c r="BK1058" s="62"/>
      <c r="BL1058" s="62"/>
      <c r="BM1058" s="62"/>
      <c r="BN1058" s="62"/>
      <c r="BO1058" s="62"/>
      <c r="BP1058" s="62"/>
      <c r="BQ1058" s="62"/>
    </row>
    <row r="1059" spans="1:69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  <c r="BF1059" s="62"/>
      <c r="BG1059" s="62"/>
      <c r="BH1059" s="62"/>
      <c r="BI1059" s="62"/>
      <c r="BJ1059" s="62"/>
      <c r="BK1059" s="62"/>
      <c r="BL1059" s="62"/>
      <c r="BM1059" s="62"/>
      <c r="BN1059" s="62"/>
      <c r="BO1059" s="62"/>
      <c r="BP1059" s="62"/>
      <c r="BQ1059" s="62"/>
    </row>
    <row r="1060" spans="1:69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  <c r="BF1060" s="62"/>
      <c r="BG1060" s="62"/>
      <c r="BH1060" s="62"/>
      <c r="BI1060" s="62"/>
      <c r="BJ1060" s="62"/>
      <c r="BK1060" s="62"/>
      <c r="BL1060" s="62"/>
      <c r="BM1060" s="62"/>
      <c r="BN1060" s="62"/>
      <c r="BO1060" s="62"/>
      <c r="BP1060" s="62"/>
      <c r="BQ1060" s="62"/>
    </row>
    <row r="1061" spans="1:69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  <c r="BF1061" s="62"/>
      <c r="BG1061" s="62"/>
      <c r="BH1061" s="62"/>
      <c r="BI1061" s="62"/>
      <c r="BJ1061" s="62"/>
      <c r="BK1061" s="62"/>
      <c r="BL1061" s="62"/>
      <c r="BM1061" s="62"/>
      <c r="BN1061" s="62"/>
      <c r="BO1061" s="62"/>
      <c r="BP1061" s="62"/>
      <c r="BQ1061" s="62"/>
    </row>
    <row r="1062" spans="1:69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  <c r="BF1062" s="62"/>
      <c r="BG1062" s="62"/>
      <c r="BH1062" s="62"/>
      <c r="BI1062" s="62"/>
      <c r="BJ1062" s="62"/>
      <c r="BK1062" s="62"/>
      <c r="BL1062" s="62"/>
      <c r="BM1062" s="62"/>
      <c r="BN1062" s="62"/>
      <c r="BO1062" s="62"/>
      <c r="BP1062" s="62"/>
      <c r="BQ1062" s="62"/>
    </row>
    <row r="1063" spans="1:69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  <c r="BF1063" s="62"/>
      <c r="BG1063" s="62"/>
      <c r="BH1063" s="62"/>
      <c r="BI1063" s="62"/>
      <c r="BJ1063" s="62"/>
      <c r="BK1063" s="62"/>
      <c r="BL1063" s="62"/>
      <c r="BM1063" s="62"/>
      <c r="BN1063" s="62"/>
      <c r="BO1063" s="62"/>
      <c r="BP1063" s="62"/>
      <c r="BQ1063" s="62"/>
    </row>
    <row r="1064" spans="1:69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  <c r="BF1064" s="62"/>
      <c r="BG1064" s="62"/>
      <c r="BH1064" s="62"/>
      <c r="BI1064" s="62"/>
      <c r="BJ1064" s="62"/>
      <c r="BK1064" s="62"/>
      <c r="BL1064" s="62"/>
      <c r="BM1064" s="62"/>
      <c r="BN1064" s="62"/>
      <c r="BO1064" s="62"/>
      <c r="BP1064" s="62"/>
      <c r="BQ1064" s="62"/>
    </row>
    <row r="1065" spans="1:69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  <c r="BF1065" s="62"/>
      <c r="BG1065" s="62"/>
      <c r="BH1065" s="62"/>
      <c r="BI1065" s="62"/>
      <c r="BJ1065" s="62"/>
      <c r="BK1065" s="62"/>
      <c r="BL1065" s="62"/>
      <c r="BM1065" s="62"/>
      <c r="BN1065" s="62"/>
      <c r="BO1065" s="62"/>
      <c r="BP1065" s="62"/>
      <c r="BQ1065" s="62"/>
    </row>
    <row r="1066" spans="1:69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  <c r="BF1066" s="62"/>
      <c r="BG1066" s="62"/>
      <c r="BH1066" s="62"/>
      <c r="BI1066" s="62"/>
      <c r="BJ1066" s="62"/>
      <c r="BK1066" s="62"/>
      <c r="BL1066" s="62"/>
      <c r="BM1066" s="62"/>
      <c r="BN1066" s="62"/>
      <c r="BO1066" s="62"/>
      <c r="BP1066" s="62"/>
      <c r="BQ1066" s="62"/>
    </row>
    <row r="1067" spans="1:69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  <c r="BF1067" s="62"/>
      <c r="BG1067" s="62"/>
      <c r="BH1067" s="62"/>
      <c r="BI1067" s="62"/>
      <c r="BJ1067" s="62"/>
      <c r="BK1067" s="62"/>
      <c r="BL1067" s="62"/>
      <c r="BM1067" s="62"/>
      <c r="BN1067" s="62"/>
      <c r="BO1067" s="62"/>
      <c r="BP1067" s="62"/>
      <c r="BQ1067" s="62"/>
    </row>
    <row r="1068" spans="1:69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  <c r="BF1068" s="62"/>
      <c r="BG1068" s="62"/>
      <c r="BH1068" s="62"/>
      <c r="BI1068" s="62"/>
      <c r="BJ1068" s="62"/>
      <c r="BK1068" s="62"/>
      <c r="BL1068" s="62"/>
      <c r="BM1068" s="62"/>
      <c r="BN1068" s="62"/>
      <c r="BO1068" s="62"/>
      <c r="BP1068" s="62"/>
      <c r="BQ1068" s="62"/>
    </row>
    <row r="1069" spans="1:69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  <c r="BF1069" s="62"/>
      <c r="BG1069" s="62"/>
      <c r="BH1069" s="62"/>
      <c r="BI1069" s="62"/>
      <c r="BJ1069" s="62"/>
      <c r="BK1069" s="62"/>
      <c r="BL1069" s="62"/>
      <c r="BM1069" s="62"/>
      <c r="BN1069" s="62"/>
      <c r="BO1069" s="62"/>
      <c r="BP1069" s="62"/>
      <c r="BQ1069" s="62"/>
    </row>
    <row r="1070" spans="1:69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  <c r="BF1070" s="62"/>
      <c r="BG1070" s="62"/>
      <c r="BH1070" s="62"/>
      <c r="BI1070" s="62"/>
      <c r="BJ1070" s="62"/>
      <c r="BK1070" s="62"/>
      <c r="BL1070" s="62"/>
      <c r="BM1070" s="62"/>
      <c r="BN1070" s="62"/>
      <c r="BO1070" s="62"/>
      <c r="BP1070" s="62"/>
      <c r="BQ1070" s="62"/>
    </row>
    <row r="1071" spans="1:69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  <c r="BF1071" s="62"/>
      <c r="BG1071" s="62"/>
      <c r="BH1071" s="62"/>
      <c r="BI1071" s="62"/>
      <c r="BJ1071" s="62"/>
      <c r="BK1071" s="62"/>
      <c r="BL1071" s="62"/>
      <c r="BM1071" s="62"/>
      <c r="BN1071" s="62"/>
      <c r="BO1071" s="62"/>
      <c r="BP1071" s="62"/>
      <c r="BQ1071" s="62"/>
    </row>
    <row r="1072" spans="1:69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  <c r="BF1072" s="62"/>
      <c r="BG1072" s="62"/>
      <c r="BH1072" s="62"/>
      <c r="BI1072" s="62"/>
      <c r="BJ1072" s="62"/>
      <c r="BK1072" s="62"/>
      <c r="BL1072" s="62"/>
      <c r="BM1072" s="62"/>
      <c r="BN1072" s="62"/>
      <c r="BO1072" s="62"/>
      <c r="BP1072" s="62"/>
      <c r="BQ1072" s="62"/>
    </row>
    <row r="1073" spans="1:69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  <c r="BF1073" s="62"/>
      <c r="BG1073" s="62"/>
      <c r="BH1073" s="62"/>
      <c r="BI1073" s="62"/>
      <c r="BJ1073" s="62"/>
      <c r="BK1073" s="62"/>
      <c r="BL1073" s="62"/>
      <c r="BM1073" s="62"/>
      <c r="BN1073" s="62"/>
      <c r="BO1073" s="62"/>
      <c r="BP1073" s="62"/>
      <c r="BQ1073" s="62"/>
    </row>
    <row r="1074" spans="1:69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  <c r="BF1074" s="62"/>
      <c r="BG1074" s="62"/>
      <c r="BH1074" s="62"/>
      <c r="BI1074" s="62"/>
      <c r="BJ1074" s="62"/>
      <c r="BK1074" s="62"/>
      <c r="BL1074" s="62"/>
      <c r="BM1074" s="62"/>
      <c r="BN1074" s="62"/>
      <c r="BO1074" s="62"/>
      <c r="BP1074" s="62"/>
      <c r="BQ1074" s="62"/>
    </row>
    <row r="1075" spans="1:69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  <c r="BF1075" s="62"/>
      <c r="BG1075" s="62"/>
      <c r="BH1075" s="62"/>
      <c r="BI1075" s="62"/>
      <c r="BJ1075" s="62"/>
      <c r="BK1075" s="62"/>
      <c r="BL1075" s="62"/>
      <c r="BM1075" s="62"/>
      <c r="BN1075" s="62"/>
      <c r="BO1075" s="62"/>
      <c r="BP1075" s="62"/>
      <c r="BQ1075" s="62"/>
    </row>
    <row r="1076" spans="1:69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  <c r="BF1076" s="62"/>
      <c r="BG1076" s="62"/>
      <c r="BH1076" s="62"/>
      <c r="BI1076" s="62"/>
      <c r="BJ1076" s="62"/>
      <c r="BK1076" s="62"/>
      <c r="BL1076" s="62"/>
      <c r="BM1076" s="62"/>
      <c r="BN1076" s="62"/>
      <c r="BO1076" s="62"/>
      <c r="BP1076" s="62"/>
      <c r="BQ1076" s="62"/>
    </row>
    <row r="1077" spans="1:69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  <c r="BF1077" s="62"/>
      <c r="BG1077" s="62"/>
      <c r="BH1077" s="62"/>
      <c r="BI1077" s="62"/>
      <c r="BJ1077" s="62"/>
      <c r="BK1077" s="62"/>
      <c r="BL1077" s="62"/>
      <c r="BM1077" s="62"/>
      <c r="BN1077" s="62"/>
      <c r="BO1077" s="62"/>
      <c r="BP1077" s="62"/>
      <c r="BQ1077" s="62"/>
    </row>
    <row r="1078" spans="1:69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  <c r="BF1078" s="62"/>
      <c r="BG1078" s="62"/>
      <c r="BH1078" s="62"/>
      <c r="BI1078" s="62"/>
      <c r="BJ1078" s="62"/>
      <c r="BK1078" s="62"/>
      <c r="BL1078" s="62"/>
      <c r="BM1078" s="62"/>
      <c r="BN1078" s="62"/>
      <c r="BO1078" s="62"/>
      <c r="BP1078" s="62"/>
      <c r="BQ1078" s="62"/>
    </row>
    <row r="1079" spans="1:69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  <c r="BF1079" s="62"/>
      <c r="BG1079" s="62"/>
      <c r="BH1079" s="62"/>
      <c r="BI1079" s="62"/>
      <c r="BJ1079" s="62"/>
      <c r="BK1079" s="62"/>
      <c r="BL1079" s="62"/>
      <c r="BM1079" s="62"/>
      <c r="BN1079" s="62"/>
      <c r="BO1079" s="62"/>
      <c r="BP1079" s="62"/>
      <c r="BQ1079" s="62"/>
    </row>
    <row r="1080" spans="1:69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  <c r="BF1080" s="62"/>
      <c r="BG1080" s="62"/>
      <c r="BH1080" s="62"/>
      <c r="BI1080" s="62"/>
      <c r="BJ1080" s="62"/>
      <c r="BK1080" s="62"/>
      <c r="BL1080" s="62"/>
      <c r="BM1080" s="62"/>
      <c r="BN1080" s="62"/>
      <c r="BO1080" s="62"/>
      <c r="BP1080" s="62"/>
      <c r="BQ1080" s="62"/>
    </row>
    <row r="1081" spans="1:69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  <c r="BF1081" s="62"/>
      <c r="BG1081" s="62"/>
      <c r="BH1081" s="62"/>
      <c r="BI1081" s="62"/>
      <c r="BJ1081" s="62"/>
      <c r="BK1081" s="62"/>
      <c r="BL1081" s="62"/>
      <c r="BM1081" s="62"/>
      <c r="BN1081" s="62"/>
      <c r="BO1081" s="62"/>
      <c r="BP1081" s="62"/>
      <c r="BQ1081" s="62"/>
    </row>
    <row r="1082" spans="1:69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  <c r="BF1082" s="62"/>
      <c r="BG1082" s="62"/>
      <c r="BH1082" s="62"/>
      <c r="BI1082" s="62"/>
      <c r="BJ1082" s="62"/>
      <c r="BK1082" s="62"/>
      <c r="BL1082" s="62"/>
      <c r="BM1082" s="62"/>
      <c r="BN1082" s="62"/>
      <c r="BO1082" s="62"/>
      <c r="BP1082" s="62"/>
      <c r="BQ1082" s="62"/>
    </row>
    <row r="1083" spans="1:69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  <c r="BF1083" s="62"/>
      <c r="BG1083" s="62"/>
      <c r="BH1083" s="62"/>
      <c r="BI1083" s="62"/>
      <c r="BJ1083" s="62"/>
      <c r="BK1083" s="62"/>
      <c r="BL1083" s="62"/>
      <c r="BM1083" s="62"/>
      <c r="BN1083" s="62"/>
      <c r="BO1083" s="62"/>
      <c r="BP1083" s="62"/>
      <c r="BQ1083" s="62"/>
    </row>
    <row r="1084" spans="1:69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  <c r="BF1084" s="62"/>
      <c r="BG1084" s="62"/>
      <c r="BH1084" s="62"/>
      <c r="BI1084" s="62"/>
      <c r="BJ1084" s="62"/>
      <c r="BK1084" s="62"/>
      <c r="BL1084" s="62"/>
      <c r="BM1084" s="62"/>
      <c r="BN1084" s="62"/>
      <c r="BO1084" s="62"/>
      <c r="BP1084" s="62"/>
      <c r="BQ1084" s="62"/>
    </row>
    <row r="1085" spans="1:69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  <c r="BF1085" s="62"/>
      <c r="BG1085" s="62"/>
      <c r="BH1085" s="62"/>
      <c r="BI1085" s="62"/>
      <c r="BJ1085" s="62"/>
      <c r="BK1085" s="62"/>
      <c r="BL1085" s="62"/>
      <c r="BM1085" s="62"/>
      <c r="BN1085" s="62"/>
      <c r="BO1085" s="62"/>
      <c r="BP1085" s="62"/>
      <c r="BQ1085" s="62"/>
    </row>
    <row r="1086" spans="1:69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  <c r="BF1086" s="62"/>
      <c r="BG1086" s="62"/>
      <c r="BH1086" s="62"/>
      <c r="BI1086" s="62"/>
      <c r="BJ1086" s="62"/>
      <c r="BK1086" s="62"/>
      <c r="BL1086" s="62"/>
      <c r="BM1086" s="62"/>
      <c r="BN1086" s="62"/>
      <c r="BO1086" s="62"/>
      <c r="BP1086" s="62"/>
      <c r="BQ1086" s="62"/>
    </row>
    <row r="1087" spans="1:69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  <c r="BF1087" s="62"/>
      <c r="BG1087" s="62"/>
      <c r="BH1087" s="62"/>
      <c r="BI1087" s="62"/>
      <c r="BJ1087" s="62"/>
      <c r="BK1087" s="62"/>
      <c r="BL1087" s="62"/>
      <c r="BM1087" s="62"/>
      <c r="BN1087" s="62"/>
      <c r="BO1087" s="62"/>
      <c r="BP1087" s="62"/>
      <c r="BQ1087" s="62"/>
    </row>
    <row r="1088" spans="1:69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  <c r="BF1088" s="62"/>
      <c r="BG1088" s="62"/>
      <c r="BH1088" s="62"/>
      <c r="BI1088" s="62"/>
      <c r="BJ1088" s="62"/>
      <c r="BK1088" s="62"/>
      <c r="BL1088" s="62"/>
      <c r="BM1088" s="62"/>
      <c r="BN1088" s="62"/>
      <c r="BO1088" s="62"/>
      <c r="BP1088" s="62"/>
      <c r="BQ1088" s="62"/>
    </row>
    <row r="1089" spans="1:69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  <c r="BF1089" s="62"/>
      <c r="BG1089" s="62"/>
      <c r="BH1089" s="62"/>
      <c r="BI1089" s="62"/>
      <c r="BJ1089" s="62"/>
      <c r="BK1089" s="62"/>
      <c r="BL1089" s="62"/>
      <c r="BM1089" s="62"/>
      <c r="BN1089" s="62"/>
      <c r="BO1089" s="62"/>
      <c r="BP1089" s="62"/>
      <c r="BQ1089" s="62"/>
    </row>
    <row r="1090" spans="1:69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  <c r="BF1090" s="62"/>
      <c r="BG1090" s="62"/>
      <c r="BH1090" s="62"/>
      <c r="BI1090" s="62"/>
      <c r="BJ1090" s="62"/>
      <c r="BK1090" s="62"/>
      <c r="BL1090" s="62"/>
      <c r="BM1090" s="62"/>
      <c r="BN1090" s="62"/>
      <c r="BO1090" s="62"/>
      <c r="BP1090" s="62"/>
      <c r="BQ1090" s="62"/>
    </row>
    <row r="1091" spans="1:69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  <c r="BF1091" s="62"/>
      <c r="BG1091" s="62"/>
      <c r="BH1091" s="62"/>
      <c r="BI1091" s="62"/>
      <c r="BJ1091" s="62"/>
      <c r="BK1091" s="62"/>
      <c r="BL1091" s="62"/>
      <c r="BM1091" s="62"/>
      <c r="BN1091" s="62"/>
      <c r="BO1091" s="62"/>
      <c r="BP1091" s="62"/>
      <c r="BQ1091" s="62"/>
    </row>
    <row r="1092" spans="1:69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  <c r="BF1092" s="62"/>
      <c r="BG1092" s="62"/>
      <c r="BH1092" s="62"/>
      <c r="BI1092" s="62"/>
      <c r="BJ1092" s="62"/>
      <c r="BK1092" s="62"/>
      <c r="BL1092" s="62"/>
      <c r="BM1092" s="62"/>
      <c r="BN1092" s="62"/>
      <c r="BO1092" s="62"/>
      <c r="BP1092" s="62"/>
      <c r="BQ1092" s="62"/>
    </row>
    <row r="1093" spans="1:69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  <c r="BF1093" s="62"/>
      <c r="BG1093" s="62"/>
      <c r="BH1093" s="62"/>
      <c r="BI1093" s="62"/>
      <c r="BJ1093" s="62"/>
      <c r="BK1093" s="62"/>
      <c r="BL1093" s="62"/>
      <c r="BM1093" s="62"/>
      <c r="BN1093" s="62"/>
      <c r="BO1093" s="62"/>
      <c r="BP1093" s="62"/>
      <c r="BQ1093" s="62"/>
    </row>
    <row r="1094" spans="1:69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  <c r="BF1094" s="62"/>
      <c r="BG1094" s="62"/>
      <c r="BH1094" s="62"/>
      <c r="BI1094" s="62"/>
      <c r="BJ1094" s="62"/>
      <c r="BK1094" s="62"/>
      <c r="BL1094" s="62"/>
      <c r="BM1094" s="62"/>
      <c r="BN1094" s="62"/>
      <c r="BO1094" s="62"/>
      <c r="BP1094" s="62"/>
      <c r="BQ1094" s="62"/>
    </row>
    <row r="1095" spans="1:69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  <c r="BF1095" s="62"/>
      <c r="BG1095" s="62"/>
      <c r="BH1095" s="62"/>
      <c r="BI1095" s="62"/>
      <c r="BJ1095" s="62"/>
      <c r="BK1095" s="62"/>
      <c r="BL1095" s="62"/>
      <c r="BM1095" s="62"/>
      <c r="BN1095" s="62"/>
      <c r="BO1095" s="62"/>
      <c r="BP1095" s="62"/>
      <c r="BQ1095" s="62"/>
    </row>
    <row r="1096" spans="1:69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  <c r="BF1096" s="62"/>
      <c r="BG1096" s="62"/>
      <c r="BH1096" s="62"/>
      <c r="BI1096" s="62"/>
      <c r="BJ1096" s="62"/>
      <c r="BK1096" s="62"/>
      <c r="BL1096" s="62"/>
      <c r="BM1096" s="62"/>
      <c r="BN1096" s="62"/>
      <c r="BO1096" s="62"/>
      <c r="BP1096" s="62"/>
      <c r="BQ1096" s="62"/>
    </row>
    <row r="1097" spans="1:69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  <c r="BF1097" s="62"/>
      <c r="BG1097" s="62"/>
      <c r="BH1097" s="62"/>
      <c r="BI1097" s="62"/>
      <c r="BJ1097" s="62"/>
      <c r="BK1097" s="62"/>
      <c r="BL1097" s="62"/>
      <c r="BM1097" s="62"/>
      <c r="BN1097" s="62"/>
      <c r="BO1097" s="62"/>
      <c r="BP1097" s="62"/>
      <c r="BQ1097" s="62"/>
    </row>
    <row r="1098" spans="1:69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  <c r="BF1098" s="62"/>
      <c r="BG1098" s="62"/>
      <c r="BH1098" s="62"/>
      <c r="BI1098" s="62"/>
      <c r="BJ1098" s="62"/>
      <c r="BK1098" s="62"/>
      <c r="BL1098" s="62"/>
      <c r="BM1098" s="62"/>
      <c r="BN1098" s="62"/>
      <c r="BO1098" s="62"/>
      <c r="BP1098" s="62"/>
      <c r="BQ1098" s="62"/>
    </row>
    <row r="1099" spans="1:69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  <c r="BF1099" s="62"/>
      <c r="BG1099" s="62"/>
      <c r="BH1099" s="62"/>
      <c r="BI1099" s="62"/>
      <c r="BJ1099" s="62"/>
      <c r="BK1099" s="62"/>
      <c r="BL1099" s="62"/>
      <c r="BM1099" s="62"/>
      <c r="BN1099" s="62"/>
      <c r="BO1099" s="62"/>
      <c r="BP1099" s="62"/>
      <c r="BQ1099" s="62"/>
    </row>
    <row r="1100" spans="1:69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  <c r="BF1100" s="62"/>
      <c r="BG1100" s="62"/>
      <c r="BH1100" s="62"/>
      <c r="BI1100" s="62"/>
      <c r="BJ1100" s="62"/>
      <c r="BK1100" s="62"/>
      <c r="BL1100" s="62"/>
      <c r="BM1100" s="62"/>
      <c r="BN1100" s="62"/>
      <c r="BO1100" s="62"/>
      <c r="BP1100" s="62"/>
      <c r="BQ1100" s="62"/>
    </row>
    <row r="1101" spans="1:69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  <c r="BF1101" s="62"/>
      <c r="BG1101" s="62"/>
      <c r="BH1101" s="62"/>
      <c r="BI1101" s="62"/>
      <c r="BJ1101" s="62"/>
      <c r="BK1101" s="62"/>
      <c r="BL1101" s="62"/>
      <c r="BM1101" s="62"/>
      <c r="BN1101" s="62"/>
      <c r="BO1101" s="62"/>
      <c r="BP1101" s="62"/>
      <c r="BQ1101" s="62"/>
    </row>
    <row r="1102" spans="1:69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  <c r="BF1102" s="62"/>
      <c r="BG1102" s="62"/>
      <c r="BH1102" s="62"/>
      <c r="BI1102" s="62"/>
      <c r="BJ1102" s="62"/>
      <c r="BK1102" s="62"/>
      <c r="BL1102" s="62"/>
      <c r="BM1102" s="62"/>
      <c r="BN1102" s="62"/>
      <c r="BO1102" s="62"/>
      <c r="BP1102" s="62"/>
      <c r="BQ1102" s="62"/>
    </row>
    <row r="1103" spans="1:69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  <c r="BF1103" s="62"/>
      <c r="BG1103" s="62"/>
      <c r="BH1103" s="62"/>
      <c r="BI1103" s="62"/>
      <c r="BJ1103" s="62"/>
      <c r="BK1103" s="62"/>
      <c r="BL1103" s="62"/>
      <c r="BM1103" s="62"/>
      <c r="BN1103" s="62"/>
      <c r="BO1103" s="62"/>
      <c r="BP1103" s="62"/>
      <c r="BQ1103" s="62"/>
    </row>
    <row r="1104" spans="1:69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  <c r="BF1104" s="62"/>
      <c r="BG1104" s="62"/>
      <c r="BH1104" s="62"/>
      <c r="BI1104" s="62"/>
      <c r="BJ1104" s="62"/>
      <c r="BK1104" s="62"/>
      <c r="BL1104" s="62"/>
      <c r="BM1104" s="62"/>
      <c r="BN1104" s="62"/>
      <c r="BO1104" s="62"/>
      <c r="BP1104" s="62"/>
      <c r="BQ1104" s="62"/>
    </row>
    <row r="1105" spans="1:69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  <c r="BF1105" s="62"/>
      <c r="BG1105" s="62"/>
      <c r="BH1105" s="62"/>
      <c r="BI1105" s="62"/>
      <c r="BJ1105" s="62"/>
      <c r="BK1105" s="62"/>
      <c r="BL1105" s="62"/>
      <c r="BM1105" s="62"/>
      <c r="BN1105" s="62"/>
      <c r="BO1105" s="62"/>
      <c r="BP1105" s="62"/>
      <c r="BQ1105" s="62"/>
    </row>
    <row r="1106" spans="1:69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  <c r="BF1106" s="62"/>
      <c r="BG1106" s="62"/>
      <c r="BH1106" s="62"/>
      <c r="BI1106" s="62"/>
      <c r="BJ1106" s="62"/>
      <c r="BK1106" s="62"/>
      <c r="BL1106" s="62"/>
      <c r="BM1106" s="62"/>
      <c r="BN1106" s="62"/>
      <c r="BO1106" s="62"/>
      <c r="BP1106" s="62"/>
      <c r="BQ1106" s="62"/>
    </row>
    <row r="1107" spans="1:69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  <c r="BF1107" s="62"/>
      <c r="BG1107" s="62"/>
      <c r="BH1107" s="62"/>
      <c r="BI1107" s="62"/>
      <c r="BJ1107" s="62"/>
      <c r="BK1107" s="62"/>
      <c r="BL1107" s="62"/>
      <c r="BM1107" s="62"/>
      <c r="BN1107" s="62"/>
      <c r="BO1107" s="62"/>
      <c r="BP1107" s="62"/>
      <c r="BQ1107" s="62"/>
    </row>
    <row r="1108" spans="1:69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  <c r="BF1108" s="62"/>
      <c r="BG1108" s="62"/>
      <c r="BH1108" s="62"/>
      <c r="BI1108" s="62"/>
      <c r="BJ1108" s="62"/>
      <c r="BK1108" s="62"/>
      <c r="BL1108" s="62"/>
      <c r="BM1108" s="62"/>
      <c r="BN1108" s="62"/>
      <c r="BO1108" s="62"/>
      <c r="BP1108" s="62"/>
      <c r="BQ1108" s="62"/>
    </row>
    <row r="1109" spans="1:69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  <c r="BF1109" s="62"/>
      <c r="BG1109" s="62"/>
      <c r="BH1109" s="62"/>
      <c r="BI1109" s="62"/>
      <c r="BJ1109" s="62"/>
      <c r="BK1109" s="62"/>
      <c r="BL1109" s="62"/>
      <c r="BM1109" s="62"/>
      <c r="BN1109" s="62"/>
      <c r="BO1109" s="62"/>
      <c r="BP1109" s="62"/>
      <c r="BQ1109" s="62"/>
    </row>
    <row r="1110" spans="1:69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  <c r="BF1110" s="62"/>
      <c r="BG1110" s="62"/>
      <c r="BH1110" s="62"/>
      <c r="BI1110" s="62"/>
      <c r="BJ1110" s="62"/>
      <c r="BK1110" s="62"/>
      <c r="BL1110" s="62"/>
      <c r="BM1110" s="62"/>
      <c r="BN1110" s="62"/>
      <c r="BO1110" s="62"/>
      <c r="BP1110" s="62"/>
      <c r="BQ1110" s="62"/>
    </row>
    <row r="1111" spans="1:69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  <c r="BF1111" s="62"/>
      <c r="BG1111" s="62"/>
      <c r="BH1111" s="62"/>
      <c r="BI1111" s="62"/>
      <c r="BJ1111" s="62"/>
      <c r="BK1111" s="62"/>
      <c r="BL1111" s="62"/>
      <c r="BM1111" s="62"/>
      <c r="BN1111" s="62"/>
      <c r="BO1111" s="62"/>
      <c r="BP1111" s="62"/>
      <c r="BQ1111" s="62"/>
    </row>
    <row r="1112" spans="1:69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  <c r="BF1112" s="62"/>
      <c r="BG1112" s="62"/>
      <c r="BH1112" s="62"/>
      <c r="BI1112" s="62"/>
      <c r="BJ1112" s="62"/>
      <c r="BK1112" s="62"/>
      <c r="BL1112" s="62"/>
      <c r="BM1112" s="62"/>
      <c r="BN1112" s="62"/>
      <c r="BO1112" s="62"/>
      <c r="BP1112" s="62"/>
      <c r="BQ1112" s="62"/>
    </row>
    <row r="1113" spans="1:69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  <c r="BF1113" s="62"/>
      <c r="BG1113" s="62"/>
      <c r="BH1113" s="62"/>
      <c r="BI1113" s="62"/>
      <c r="BJ1113" s="62"/>
      <c r="BK1113" s="62"/>
      <c r="BL1113" s="62"/>
      <c r="BM1113" s="62"/>
      <c r="BN1113" s="62"/>
      <c r="BO1113" s="62"/>
      <c r="BP1113" s="62"/>
      <c r="BQ1113" s="62"/>
    </row>
    <row r="1114" spans="1:69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  <c r="BF1114" s="62"/>
      <c r="BG1114" s="62"/>
      <c r="BH1114" s="62"/>
      <c r="BI1114" s="62"/>
      <c r="BJ1114" s="62"/>
      <c r="BK1114" s="62"/>
      <c r="BL1114" s="62"/>
      <c r="BM1114" s="62"/>
      <c r="BN1114" s="62"/>
      <c r="BO1114" s="62"/>
      <c r="BP1114" s="62"/>
      <c r="BQ1114" s="62"/>
    </row>
    <row r="1115" spans="1:69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  <c r="BF1115" s="62"/>
      <c r="BG1115" s="62"/>
      <c r="BH1115" s="62"/>
      <c r="BI1115" s="62"/>
      <c r="BJ1115" s="62"/>
      <c r="BK1115" s="62"/>
      <c r="BL1115" s="62"/>
      <c r="BM1115" s="62"/>
      <c r="BN1115" s="62"/>
      <c r="BO1115" s="62"/>
      <c r="BP1115" s="62"/>
      <c r="BQ1115" s="62"/>
    </row>
    <row r="1116" spans="1:69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  <c r="BF1116" s="62"/>
      <c r="BG1116" s="62"/>
      <c r="BH1116" s="62"/>
      <c r="BI1116" s="62"/>
      <c r="BJ1116" s="62"/>
      <c r="BK1116" s="62"/>
      <c r="BL1116" s="62"/>
      <c r="BM1116" s="62"/>
      <c r="BN1116" s="62"/>
      <c r="BO1116" s="62"/>
      <c r="BP1116" s="62"/>
      <c r="BQ1116" s="62"/>
    </row>
    <row r="1117" spans="1:69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  <c r="BF1117" s="62"/>
      <c r="BG1117" s="62"/>
      <c r="BH1117" s="62"/>
      <c r="BI1117" s="62"/>
      <c r="BJ1117" s="62"/>
      <c r="BK1117" s="62"/>
      <c r="BL1117" s="62"/>
      <c r="BM1117" s="62"/>
      <c r="BN1117" s="62"/>
      <c r="BO1117" s="62"/>
      <c r="BP1117" s="62"/>
      <c r="BQ1117" s="62"/>
    </row>
    <row r="1118" spans="1:69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  <c r="BF1118" s="62"/>
      <c r="BG1118" s="62"/>
      <c r="BH1118" s="62"/>
      <c r="BI1118" s="62"/>
      <c r="BJ1118" s="62"/>
      <c r="BK1118" s="62"/>
      <c r="BL1118" s="62"/>
      <c r="BM1118" s="62"/>
      <c r="BN1118" s="62"/>
      <c r="BO1118" s="62"/>
      <c r="BP1118" s="62"/>
      <c r="BQ1118" s="62"/>
    </row>
    <row r="1119" spans="1:69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  <c r="BF1119" s="62"/>
      <c r="BG1119" s="62"/>
      <c r="BH1119" s="62"/>
      <c r="BI1119" s="62"/>
      <c r="BJ1119" s="62"/>
      <c r="BK1119" s="62"/>
      <c r="BL1119" s="62"/>
      <c r="BM1119" s="62"/>
      <c r="BN1119" s="62"/>
      <c r="BO1119" s="62"/>
      <c r="BP1119" s="62"/>
      <c r="BQ1119" s="62"/>
    </row>
    <row r="1120" spans="1:69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  <c r="BF1120" s="62"/>
      <c r="BG1120" s="62"/>
      <c r="BH1120" s="62"/>
      <c r="BI1120" s="62"/>
      <c r="BJ1120" s="62"/>
      <c r="BK1120" s="62"/>
      <c r="BL1120" s="62"/>
      <c r="BM1120" s="62"/>
      <c r="BN1120" s="62"/>
      <c r="BO1120" s="62"/>
      <c r="BP1120" s="62"/>
      <c r="BQ1120" s="62"/>
    </row>
    <row r="1121" spans="1:69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  <c r="BF1121" s="62"/>
      <c r="BG1121" s="62"/>
      <c r="BH1121" s="62"/>
      <c r="BI1121" s="62"/>
      <c r="BJ1121" s="62"/>
      <c r="BK1121" s="62"/>
      <c r="BL1121" s="62"/>
      <c r="BM1121" s="62"/>
      <c r="BN1121" s="62"/>
      <c r="BO1121" s="62"/>
      <c r="BP1121" s="62"/>
      <c r="BQ1121" s="62"/>
    </row>
    <row r="1122" spans="1:69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  <c r="BF1122" s="62"/>
      <c r="BG1122" s="62"/>
      <c r="BH1122" s="62"/>
      <c r="BI1122" s="62"/>
      <c r="BJ1122" s="62"/>
      <c r="BK1122" s="62"/>
      <c r="BL1122" s="62"/>
      <c r="BM1122" s="62"/>
      <c r="BN1122" s="62"/>
      <c r="BO1122" s="62"/>
      <c r="BP1122" s="62"/>
      <c r="BQ1122" s="62"/>
    </row>
    <row r="1123" spans="1:69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  <c r="BF1123" s="62"/>
      <c r="BG1123" s="62"/>
      <c r="BH1123" s="62"/>
      <c r="BI1123" s="62"/>
      <c r="BJ1123" s="62"/>
      <c r="BK1123" s="62"/>
      <c r="BL1123" s="62"/>
      <c r="BM1123" s="62"/>
      <c r="BN1123" s="62"/>
      <c r="BO1123" s="62"/>
      <c r="BP1123" s="62"/>
      <c r="BQ1123" s="62"/>
    </row>
    <row r="1124" spans="1:69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  <c r="BF1124" s="62"/>
      <c r="BG1124" s="62"/>
      <c r="BH1124" s="62"/>
      <c r="BI1124" s="62"/>
      <c r="BJ1124" s="62"/>
      <c r="BK1124" s="62"/>
      <c r="BL1124" s="62"/>
      <c r="BM1124" s="62"/>
      <c r="BN1124" s="62"/>
      <c r="BO1124" s="62"/>
      <c r="BP1124" s="62"/>
      <c r="BQ1124" s="62"/>
    </row>
    <row r="1125" spans="1:69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  <c r="BF1125" s="62"/>
      <c r="BG1125" s="62"/>
      <c r="BH1125" s="62"/>
      <c r="BI1125" s="62"/>
      <c r="BJ1125" s="62"/>
      <c r="BK1125" s="62"/>
      <c r="BL1125" s="62"/>
      <c r="BM1125" s="62"/>
      <c r="BN1125" s="62"/>
      <c r="BO1125" s="62"/>
      <c r="BP1125" s="62"/>
      <c r="BQ1125" s="62"/>
    </row>
    <row r="1126" spans="1:69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  <c r="BF1126" s="62"/>
      <c r="BG1126" s="62"/>
      <c r="BH1126" s="62"/>
      <c r="BI1126" s="62"/>
      <c r="BJ1126" s="62"/>
      <c r="BK1126" s="62"/>
      <c r="BL1126" s="62"/>
      <c r="BM1126" s="62"/>
      <c r="BN1126" s="62"/>
      <c r="BO1126" s="62"/>
      <c r="BP1126" s="62"/>
      <c r="BQ1126" s="62"/>
    </row>
    <row r="1127" spans="1:69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  <c r="BF1127" s="62"/>
      <c r="BG1127" s="62"/>
      <c r="BH1127" s="62"/>
      <c r="BI1127" s="62"/>
      <c r="BJ1127" s="62"/>
      <c r="BK1127" s="62"/>
      <c r="BL1127" s="62"/>
      <c r="BM1127" s="62"/>
      <c r="BN1127" s="62"/>
      <c r="BO1127" s="62"/>
      <c r="BP1127" s="62"/>
      <c r="BQ1127" s="62"/>
    </row>
    <row r="1128" spans="1:69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  <c r="BF1128" s="62"/>
      <c r="BG1128" s="62"/>
      <c r="BH1128" s="62"/>
      <c r="BI1128" s="62"/>
      <c r="BJ1128" s="62"/>
      <c r="BK1128" s="62"/>
      <c r="BL1128" s="62"/>
      <c r="BM1128" s="62"/>
      <c r="BN1128" s="62"/>
      <c r="BO1128" s="62"/>
      <c r="BP1128" s="62"/>
      <c r="BQ1128" s="62"/>
    </row>
    <row r="1129" spans="1:69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  <c r="BF1129" s="62"/>
      <c r="BG1129" s="62"/>
      <c r="BH1129" s="62"/>
      <c r="BI1129" s="62"/>
      <c r="BJ1129" s="62"/>
      <c r="BK1129" s="62"/>
      <c r="BL1129" s="62"/>
      <c r="BM1129" s="62"/>
      <c r="BN1129" s="62"/>
      <c r="BO1129" s="62"/>
      <c r="BP1129" s="62"/>
      <c r="BQ1129" s="62"/>
    </row>
    <row r="1130" spans="1:69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  <c r="BF1130" s="62"/>
      <c r="BG1130" s="62"/>
      <c r="BH1130" s="62"/>
      <c r="BI1130" s="62"/>
      <c r="BJ1130" s="62"/>
      <c r="BK1130" s="62"/>
      <c r="BL1130" s="62"/>
      <c r="BM1130" s="62"/>
      <c r="BN1130" s="62"/>
      <c r="BO1130" s="62"/>
      <c r="BP1130" s="62"/>
      <c r="BQ1130" s="62"/>
    </row>
    <row r="1131" spans="1:69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  <c r="BF1131" s="62"/>
      <c r="BG1131" s="62"/>
      <c r="BH1131" s="62"/>
      <c r="BI1131" s="62"/>
      <c r="BJ1131" s="62"/>
      <c r="BK1131" s="62"/>
      <c r="BL1131" s="62"/>
      <c r="BM1131" s="62"/>
      <c r="BN1131" s="62"/>
      <c r="BO1131" s="62"/>
      <c r="BP1131" s="62"/>
      <c r="BQ1131" s="62"/>
    </row>
    <row r="1132" spans="1:69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  <c r="BF1132" s="62"/>
      <c r="BG1132" s="62"/>
      <c r="BH1132" s="62"/>
      <c r="BI1132" s="62"/>
      <c r="BJ1132" s="62"/>
      <c r="BK1132" s="62"/>
      <c r="BL1132" s="62"/>
      <c r="BM1132" s="62"/>
      <c r="BN1132" s="62"/>
      <c r="BO1132" s="62"/>
      <c r="BP1132" s="62"/>
      <c r="BQ1132" s="62"/>
    </row>
    <row r="1133" spans="1:69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  <c r="BF1133" s="62"/>
      <c r="BG1133" s="62"/>
      <c r="BH1133" s="62"/>
      <c r="BI1133" s="62"/>
      <c r="BJ1133" s="62"/>
      <c r="BK1133" s="62"/>
      <c r="BL1133" s="62"/>
      <c r="BM1133" s="62"/>
      <c r="BN1133" s="62"/>
      <c r="BO1133" s="62"/>
      <c r="BP1133" s="62"/>
      <c r="BQ1133" s="62"/>
    </row>
    <row r="1134" spans="1:69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</row>
    <row r="1135" spans="1:69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</row>
    <row r="1136" spans="1:69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</row>
    <row r="1137" spans="1:69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</row>
    <row r="1138" spans="1:69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  <c r="BF1138" s="62"/>
      <c r="BG1138" s="62"/>
      <c r="BH1138" s="62"/>
      <c r="BI1138" s="62"/>
      <c r="BJ1138" s="62"/>
      <c r="BK1138" s="62"/>
      <c r="BL1138" s="62"/>
      <c r="BM1138" s="62"/>
      <c r="BN1138" s="62"/>
      <c r="BO1138" s="62"/>
      <c r="BP1138" s="62"/>
      <c r="BQ1138" s="62"/>
    </row>
    <row r="1139" spans="1:69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  <c r="BF1139" s="62"/>
      <c r="BG1139" s="62"/>
      <c r="BH1139" s="62"/>
      <c r="BI1139" s="62"/>
      <c r="BJ1139" s="62"/>
      <c r="BK1139" s="62"/>
      <c r="BL1139" s="62"/>
      <c r="BM1139" s="62"/>
      <c r="BN1139" s="62"/>
      <c r="BO1139" s="62"/>
      <c r="BP1139" s="62"/>
      <c r="BQ1139" s="62"/>
    </row>
    <row r="1140" spans="1:69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</row>
    <row r="1141" spans="1:69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</row>
    <row r="1142" spans="1:69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</row>
    <row r="1143" spans="1:69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</row>
    <row r="1144" spans="1:69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</row>
    <row r="1145" spans="1:69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</row>
    <row r="1146" spans="1:69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</row>
    <row r="1147" spans="1:69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</row>
    <row r="1148" spans="1:69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</row>
    <row r="1149" spans="1:69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</row>
    <row r="1150" spans="1:69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</row>
    <row r="1151" spans="1:69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</row>
    <row r="1152" spans="1:69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</row>
    <row r="1153" spans="1:69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</row>
    <row r="1154" spans="1:69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</row>
    <row r="1155" spans="1:69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</row>
    <row r="1156" spans="1:69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  <c r="BF1156" s="62"/>
      <c r="BG1156" s="62"/>
      <c r="BH1156" s="62"/>
      <c r="BI1156" s="62"/>
      <c r="BJ1156" s="62"/>
      <c r="BK1156" s="62"/>
      <c r="BL1156" s="62"/>
      <c r="BM1156" s="62"/>
      <c r="BN1156" s="62"/>
      <c r="BO1156" s="62"/>
      <c r="BP1156" s="62"/>
      <c r="BQ1156" s="62"/>
    </row>
    <row r="1157" spans="1:69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  <c r="BF1157" s="62"/>
      <c r="BG1157" s="62"/>
      <c r="BH1157" s="62"/>
      <c r="BI1157" s="62"/>
      <c r="BJ1157" s="62"/>
      <c r="BK1157" s="62"/>
      <c r="BL1157" s="62"/>
      <c r="BM1157" s="62"/>
      <c r="BN1157" s="62"/>
      <c r="BO1157" s="62"/>
      <c r="BP1157" s="62"/>
      <c r="BQ1157" s="62"/>
    </row>
    <row r="1158" spans="1:69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  <c r="BF1158" s="62"/>
      <c r="BG1158" s="62"/>
      <c r="BH1158" s="62"/>
      <c r="BI1158" s="62"/>
      <c r="BJ1158" s="62"/>
      <c r="BK1158" s="62"/>
      <c r="BL1158" s="62"/>
      <c r="BM1158" s="62"/>
      <c r="BN1158" s="62"/>
      <c r="BO1158" s="62"/>
      <c r="BP1158" s="62"/>
      <c r="BQ1158" s="62"/>
    </row>
    <row r="1159" spans="1:69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  <c r="BF1159" s="62"/>
      <c r="BG1159" s="62"/>
      <c r="BH1159" s="62"/>
      <c r="BI1159" s="62"/>
      <c r="BJ1159" s="62"/>
      <c r="BK1159" s="62"/>
      <c r="BL1159" s="62"/>
      <c r="BM1159" s="62"/>
      <c r="BN1159" s="62"/>
      <c r="BO1159" s="62"/>
      <c r="BP1159" s="62"/>
      <c r="BQ1159" s="62"/>
    </row>
    <row r="1160" spans="1:69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  <c r="BF1160" s="62"/>
      <c r="BG1160" s="62"/>
      <c r="BH1160" s="62"/>
      <c r="BI1160" s="62"/>
      <c r="BJ1160" s="62"/>
      <c r="BK1160" s="62"/>
      <c r="BL1160" s="62"/>
      <c r="BM1160" s="62"/>
      <c r="BN1160" s="62"/>
      <c r="BO1160" s="62"/>
      <c r="BP1160" s="62"/>
      <c r="BQ1160" s="62"/>
    </row>
    <row r="1161" spans="1:69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  <c r="BF1161" s="62"/>
      <c r="BG1161" s="62"/>
      <c r="BH1161" s="62"/>
      <c r="BI1161" s="62"/>
      <c r="BJ1161" s="62"/>
      <c r="BK1161" s="62"/>
      <c r="BL1161" s="62"/>
      <c r="BM1161" s="62"/>
      <c r="BN1161" s="62"/>
      <c r="BO1161" s="62"/>
      <c r="BP1161" s="62"/>
      <c r="BQ1161" s="62"/>
    </row>
    <row r="1162" spans="1:69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  <c r="BF1162" s="62"/>
      <c r="BG1162" s="62"/>
      <c r="BH1162" s="62"/>
      <c r="BI1162" s="62"/>
      <c r="BJ1162" s="62"/>
      <c r="BK1162" s="62"/>
      <c r="BL1162" s="62"/>
      <c r="BM1162" s="62"/>
      <c r="BN1162" s="62"/>
      <c r="BO1162" s="62"/>
      <c r="BP1162" s="62"/>
      <c r="BQ1162" s="62"/>
    </row>
    <row r="1163" spans="1:69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  <c r="BF1163" s="62"/>
      <c r="BG1163" s="62"/>
      <c r="BH1163" s="62"/>
      <c r="BI1163" s="62"/>
      <c r="BJ1163" s="62"/>
      <c r="BK1163" s="62"/>
      <c r="BL1163" s="62"/>
      <c r="BM1163" s="62"/>
      <c r="BN1163" s="62"/>
      <c r="BO1163" s="62"/>
      <c r="BP1163" s="62"/>
      <c r="BQ1163" s="62"/>
    </row>
    <row r="1164" spans="1:69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  <c r="BF1164" s="62"/>
      <c r="BG1164" s="62"/>
      <c r="BH1164" s="62"/>
      <c r="BI1164" s="62"/>
      <c r="BJ1164" s="62"/>
      <c r="BK1164" s="62"/>
      <c r="BL1164" s="62"/>
      <c r="BM1164" s="62"/>
      <c r="BN1164" s="62"/>
      <c r="BO1164" s="62"/>
      <c r="BP1164" s="62"/>
      <c r="BQ1164" s="62"/>
    </row>
    <row r="1165" spans="1:69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  <c r="BF1165" s="62"/>
      <c r="BG1165" s="62"/>
      <c r="BH1165" s="62"/>
      <c r="BI1165" s="62"/>
      <c r="BJ1165" s="62"/>
      <c r="BK1165" s="62"/>
      <c r="BL1165" s="62"/>
      <c r="BM1165" s="62"/>
      <c r="BN1165" s="62"/>
      <c r="BO1165" s="62"/>
      <c r="BP1165" s="62"/>
      <c r="BQ1165" s="62"/>
    </row>
    <row r="1166" spans="1:69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  <c r="BF1166" s="62"/>
      <c r="BG1166" s="62"/>
      <c r="BH1166" s="62"/>
      <c r="BI1166" s="62"/>
      <c r="BJ1166" s="62"/>
      <c r="BK1166" s="62"/>
      <c r="BL1166" s="62"/>
      <c r="BM1166" s="62"/>
      <c r="BN1166" s="62"/>
      <c r="BO1166" s="62"/>
      <c r="BP1166" s="62"/>
      <c r="BQ1166" s="62"/>
    </row>
    <row r="1167" spans="1:69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</row>
    <row r="1168" spans="1:69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</row>
    <row r="1169" spans="1:69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</row>
    <row r="1170" spans="1:69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</row>
    <row r="1171" spans="1:69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</row>
    <row r="1172" spans="1:69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</row>
    <row r="1173" spans="1:69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</row>
    <row r="1174" spans="1:69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</row>
    <row r="1175" spans="1:69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</row>
    <row r="1176" spans="1:69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</row>
    <row r="1177" spans="1:69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</row>
    <row r="1178" spans="1:69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</row>
    <row r="1179" spans="1:69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</row>
    <row r="1180" spans="1:69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</row>
    <row r="1181" spans="1:69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</row>
    <row r="1182" spans="1:69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</row>
    <row r="1183" spans="1:69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  <c r="BF1183" s="62"/>
      <c r="BG1183" s="62"/>
      <c r="BH1183" s="62"/>
      <c r="BI1183" s="62"/>
      <c r="BJ1183" s="62"/>
      <c r="BK1183" s="62"/>
      <c r="BL1183" s="62"/>
      <c r="BM1183" s="62"/>
      <c r="BN1183" s="62"/>
      <c r="BO1183" s="62"/>
      <c r="BP1183" s="62"/>
      <c r="BQ1183" s="62"/>
    </row>
    <row r="1184" spans="1:69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  <c r="BF1184" s="62"/>
      <c r="BG1184" s="62"/>
      <c r="BH1184" s="62"/>
      <c r="BI1184" s="62"/>
      <c r="BJ1184" s="62"/>
      <c r="BK1184" s="62"/>
      <c r="BL1184" s="62"/>
      <c r="BM1184" s="62"/>
      <c r="BN1184" s="62"/>
      <c r="BO1184" s="62"/>
      <c r="BP1184" s="62"/>
      <c r="BQ1184" s="62"/>
    </row>
    <row r="1185" spans="1:69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  <c r="BF1185" s="62"/>
      <c r="BG1185" s="62"/>
      <c r="BH1185" s="62"/>
      <c r="BI1185" s="62"/>
      <c r="BJ1185" s="62"/>
      <c r="BK1185" s="62"/>
      <c r="BL1185" s="62"/>
      <c r="BM1185" s="62"/>
      <c r="BN1185" s="62"/>
      <c r="BO1185" s="62"/>
      <c r="BP1185" s="62"/>
      <c r="BQ1185" s="62"/>
    </row>
    <row r="1186" spans="1:69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  <c r="BF1186" s="62"/>
      <c r="BG1186" s="62"/>
      <c r="BH1186" s="62"/>
      <c r="BI1186" s="62"/>
      <c r="BJ1186" s="62"/>
      <c r="BK1186" s="62"/>
      <c r="BL1186" s="62"/>
      <c r="BM1186" s="62"/>
      <c r="BN1186" s="62"/>
      <c r="BO1186" s="62"/>
      <c r="BP1186" s="62"/>
      <c r="BQ1186" s="62"/>
    </row>
    <row r="1187" spans="1:69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  <c r="BF1187" s="62"/>
      <c r="BG1187" s="62"/>
      <c r="BH1187" s="62"/>
      <c r="BI1187" s="62"/>
      <c r="BJ1187" s="62"/>
      <c r="BK1187" s="62"/>
      <c r="BL1187" s="62"/>
      <c r="BM1187" s="62"/>
      <c r="BN1187" s="62"/>
      <c r="BO1187" s="62"/>
      <c r="BP1187" s="62"/>
      <c r="BQ1187" s="62"/>
    </row>
    <row r="1188" spans="1:69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  <c r="BF1188" s="62"/>
      <c r="BG1188" s="62"/>
      <c r="BH1188" s="62"/>
      <c r="BI1188" s="62"/>
      <c r="BJ1188" s="62"/>
      <c r="BK1188" s="62"/>
      <c r="BL1188" s="62"/>
      <c r="BM1188" s="62"/>
      <c r="BN1188" s="62"/>
      <c r="BO1188" s="62"/>
      <c r="BP1188" s="62"/>
      <c r="BQ1188" s="62"/>
    </row>
    <row r="1189" spans="1:69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  <c r="BF1189" s="62"/>
      <c r="BG1189" s="62"/>
      <c r="BH1189" s="62"/>
      <c r="BI1189" s="62"/>
      <c r="BJ1189" s="62"/>
      <c r="BK1189" s="62"/>
      <c r="BL1189" s="62"/>
      <c r="BM1189" s="62"/>
      <c r="BN1189" s="62"/>
      <c r="BO1189" s="62"/>
      <c r="BP1189" s="62"/>
      <c r="BQ1189" s="62"/>
    </row>
    <row r="1190" spans="1:69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  <c r="BF1190" s="62"/>
      <c r="BG1190" s="62"/>
      <c r="BH1190" s="62"/>
      <c r="BI1190" s="62"/>
      <c r="BJ1190" s="62"/>
      <c r="BK1190" s="62"/>
      <c r="BL1190" s="62"/>
      <c r="BM1190" s="62"/>
      <c r="BN1190" s="62"/>
      <c r="BO1190" s="62"/>
      <c r="BP1190" s="62"/>
      <c r="BQ1190" s="62"/>
    </row>
    <row r="1191" spans="1:69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  <c r="BF1191" s="62"/>
      <c r="BG1191" s="62"/>
      <c r="BH1191" s="62"/>
      <c r="BI1191" s="62"/>
      <c r="BJ1191" s="62"/>
      <c r="BK1191" s="62"/>
      <c r="BL1191" s="62"/>
      <c r="BM1191" s="62"/>
      <c r="BN1191" s="62"/>
      <c r="BO1191" s="62"/>
      <c r="BP1191" s="62"/>
      <c r="BQ1191" s="62"/>
    </row>
    <row r="1192" spans="1:69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  <c r="BF1192" s="62"/>
      <c r="BG1192" s="62"/>
      <c r="BH1192" s="62"/>
      <c r="BI1192" s="62"/>
      <c r="BJ1192" s="62"/>
      <c r="BK1192" s="62"/>
      <c r="BL1192" s="62"/>
      <c r="BM1192" s="62"/>
      <c r="BN1192" s="62"/>
      <c r="BO1192" s="62"/>
      <c r="BP1192" s="62"/>
      <c r="BQ1192" s="62"/>
    </row>
    <row r="1193" spans="1:69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  <c r="BF1193" s="62"/>
      <c r="BG1193" s="62"/>
      <c r="BH1193" s="62"/>
      <c r="BI1193" s="62"/>
      <c r="BJ1193" s="62"/>
      <c r="BK1193" s="62"/>
      <c r="BL1193" s="62"/>
      <c r="BM1193" s="62"/>
      <c r="BN1193" s="62"/>
      <c r="BO1193" s="62"/>
      <c r="BP1193" s="62"/>
      <c r="BQ1193" s="62"/>
    </row>
    <row r="1194" spans="1:69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  <c r="BF1194" s="62"/>
      <c r="BG1194" s="62"/>
      <c r="BH1194" s="62"/>
      <c r="BI1194" s="62"/>
      <c r="BJ1194" s="62"/>
      <c r="BK1194" s="62"/>
      <c r="BL1194" s="62"/>
      <c r="BM1194" s="62"/>
      <c r="BN1194" s="62"/>
      <c r="BO1194" s="62"/>
      <c r="BP1194" s="62"/>
      <c r="BQ1194" s="62"/>
    </row>
    <row r="1195" spans="1:69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  <c r="BF1195" s="62"/>
      <c r="BG1195" s="62"/>
      <c r="BH1195" s="62"/>
      <c r="BI1195" s="62"/>
      <c r="BJ1195" s="62"/>
      <c r="BK1195" s="62"/>
      <c r="BL1195" s="62"/>
      <c r="BM1195" s="62"/>
      <c r="BN1195" s="62"/>
      <c r="BO1195" s="62"/>
      <c r="BP1195" s="62"/>
      <c r="BQ1195" s="62"/>
    </row>
    <row r="1196" spans="1:69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  <c r="BF1196" s="62"/>
      <c r="BG1196" s="62"/>
      <c r="BH1196" s="62"/>
      <c r="BI1196" s="62"/>
      <c r="BJ1196" s="62"/>
      <c r="BK1196" s="62"/>
      <c r="BL1196" s="62"/>
      <c r="BM1196" s="62"/>
      <c r="BN1196" s="62"/>
      <c r="BO1196" s="62"/>
      <c r="BP1196" s="62"/>
      <c r="BQ1196" s="62"/>
    </row>
    <row r="1197" spans="1:69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  <c r="BF1197" s="62"/>
      <c r="BG1197" s="62"/>
      <c r="BH1197" s="62"/>
      <c r="BI1197" s="62"/>
      <c r="BJ1197" s="62"/>
      <c r="BK1197" s="62"/>
      <c r="BL1197" s="62"/>
      <c r="BM1197" s="62"/>
      <c r="BN1197" s="62"/>
      <c r="BO1197" s="62"/>
      <c r="BP1197" s="62"/>
      <c r="BQ1197" s="62"/>
    </row>
    <row r="1198" spans="1:69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  <c r="BF1198" s="62"/>
      <c r="BG1198" s="62"/>
      <c r="BH1198" s="62"/>
      <c r="BI1198" s="62"/>
      <c r="BJ1198" s="62"/>
      <c r="BK1198" s="62"/>
      <c r="BL1198" s="62"/>
      <c r="BM1198" s="62"/>
      <c r="BN1198" s="62"/>
      <c r="BO1198" s="62"/>
      <c r="BP1198" s="62"/>
      <c r="BQ1198" s="62"/>
    </row>
    <row r="1199" spans="1:69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  <c r="BF1199" s="62"/>
      <c r="BG1199" s="62"/>
      <c r="BH1199" s="62"/>
      <c r="BI1199" s="62"/>
      <c r="BJ1199" s="62"/>
      <c r="BK1199" s="62"/>
      <c r="BL1199" s="62"/>
      <c r="BM1199" s="62"/>
      <c r="BN1199" s="62"/>
      <c r="BO1199" s="62"/>
      <c r="BP1199" s="62"/>
      <c r="BQ1199" s="62"/>
    </row>
    <row r="1200" spans="1:69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  <c r="BF1200" s="62"/>
      <c r="BG1200" s="62"/>
      <c r="BH1200" s="62"/>
      <c r="BI1200" s="62"/>
      <c r="BJ1200" s="62"/>
      <c r="BK1200" s="62"/>
      <c r="BL1200" s="62"/>
      <c r="BM1200" s="62"/>
      <c r="BN1200" s="62"/>
      <c r="BO1200" s="62"/>
      <c r="BP1200" s="62"/>
      <c r="BQ1200" s="62"/>
    </row>
    <row r="1201" spans="1:69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  <c r="BF1201" s="62"/>
      <c r="BG1201" s="62"/>
      <c r="BH1201" s="62"/>
      <c r="BI1201" s="62"/>
      <c r="BJ1201" s="62"/>
      <c r="BK1201" s="62"/>
      <c r="BL1201" s="62"/>
      <c r="BM1201" s="62"/>
      <c r="BN1201" s="62"/>
      <c r="BO1201" s="62"/>
      <c r="BP1201" s="62"/>
      <c r="BQ1201" s="62"/>
    </row>
    <row r="1202" spans="1:69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  <c r="BF1202" s="62"/>
      <c r="BG1202" s="62"/>
      <c r="BH1202" s="62"/>
      <c r="BI1202" s="62"/>
      <c r="BJ1202" s="62"/>
      <c r="BK1202" s="62"/>
      <c r="BL1202" s="62"/>
      <c r="BM1202" s="62"/>
      <c r="BN1202" s="62"/>
      <c r="BO1202" s="62"/>
      <c r="BP1202" s="62"/>
      <c r="BQ1202" s="62"/>
    </row>
    <row r="1203" spans="1:69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  <c r="BF1203" s="62"/>
      <c r="BG1203" s="62"/>
      <c r="BH1203" s="62"/>
      <c r="BI1203" s="62"/>
      <c r="BJ1203" s="62"/>
      <c r="BK1203" s="62"/>
      <c r="BL1203" s="62"/>
      <c r="BM1203" s="62"/>
      <c r="BN1203" s="62"/>
      <c r="BO1203" s="62"/>
      <c r="BP1203" s="62"/>
      <c r="BQ1203" s="62"/>
    </row>
    <row r="1204" spans="1:69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  <c r="BF1204" s="62"/>
      <c r="BG1204" s="62"/>
      <c r="BH1204" s="62"/>
      <c r="BI1204" s="62"/>
      <c r="BJ1204" s="62"/>
      <c r="BK1204" s="62"/>
      <c r="BL1204" s="62"/>
      <c r="BM1204" s="62"/>
      <c r="BN1204" s="62"/>
      <c r="BO1204" s="62"/>
      <c r="BP1204" s="62"/>
      <c r="BQ1204" s="62"/>
    </row>
    <row r="1205" spans="1:69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  <c r="BF1205" s="62"/>
      <c r="BG1205" s="62"/>
      <c r="BH1205" s="62"/>
      <c r="BI1205" s="62"/>
      <c r="BJ1205" s="62"/>
      <c r="BK1205" s="62"/>
      <c r="BL1205" s="62"/>
      <c r="BM1205" s="62"/>
      <c r="BN1205" s="62"/>
      <c r="BO1205" s="62"/>
      <c r="BP1205" s="62"/>
      <c r="BQ1205" s="62"/>
    </row>
    <row r="1206" spans="1:69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  <c r="BF1206" s="62"/>
      <c r="BG1206" s="62"/>
      <c r="BH1206" s="62"/>
      <c r="BI1206" s="62"/>
      <c r="BJ1206" s="62"/>
      <c r="BK1206" s="62"/>
      <c r="BL1206" s="62"/>
      <c r="BM1206" s="62"/>
      <c r="BN1206" s="62"/>
      <c r="BO1206" s="62"/>
      <c r="BP1206" s="62"/>
      <c r="BQ1206" s="62"/>
    </row>
    <row r="1207" spans="1:69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  <c r="BF1207" s="62"/>
      <c r="BG1207" s="62"/>
      <c r="BH1207" s="62"/>
      <c r="BI1207" s="62"/>
      <c r="BJ1207" s="62"/>
      <c r="BK1207" s="62"/>
      <c r="BL1207" s="62"/>
      <c r="BM1207" s="62"/>
      <c r="BN1207" s="62"/>
      <c r="BO1207" s="62"/>
      <c r="BP1207" s="62"/>
      <c r="BQ1207" s="62"/>
    </row>
    <row r="1208" spans="1:69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  <c r="BF1208" s="62"/>
      <c r="BG1208" s="62"/>
      <c r="BH1208" s="62"/>
      <c r="BI1208" s="62"/>
      <c r="BJ1208" s="62"/>
      <c r="BK1208" s="62"/>
      <c r="BL1208" s="62"/>
      <c r="BM1208" s="62"/>
      <c r="BN1208" s="62"/>
      <c r="BO1208" s="62"/>
      <c r="BP1208" s="62"/>
      <c r="BQ1208" s="62"/>
    </row>
    <row r="1209" spans="1:69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  <c r="BF1209" s="62"/>
      <c r="BG1209" s="62"/>
      <c r="BH1209" s="62"/>
      <c r="BI1209" s="62"/>
      <c r="BJ1209" s="62"/>
      <c r="BK1209" s="62"/>
      <c r="BL1209" s="62"/>
      <c r="BM1209" s="62"/>
      <c r="BN1209" s="62"/>
      <c r="BO1209" s="62"/>
      <c r="BP1209" s="62"/>
      <c r="BQ1209" s="62"/>
    </row>
    <row r="1210" spans="1:69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  <c r="BF1210" s="62"/>
      <c r="BG1210" s="62"/>
      <c r="BH1210" s="62"/>
      <c r="BI1210" s="62"/>
      <c r="BJ1210" s="62"/>
      <c r="BK1210" s="62"/>
      <c r="BL1210" s="62"/>
      <c r="BM1210" s="62"/>
      <c r="BN1210" s="62"/>
      <c r="BO1210" s="62"/>
      <c r="BP1210" s="62"/>
      <c r="BQ1210" s="62"/>
    </row>
    <row r="1211" spans="1:69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  <c r="BF1211" s="62"/>
      <c r="BG1211" s="62"/>
      <c r="BH1211" s="62"/>
      <c r="BI1211" s="62"/>
      <c r="BJ1211" s="62"/>
      <c r="BK1211" s="62"/>
      <c r="BL1211" s="62"/>
      <c r="BM1211" s="62"/>
      <c r="BN1211" s="62"/>
      <c r="BO1211" s="62"/>
      <c r="BP1211" s="62"/>
      <c r="BQ1211" s="62"/>
    </row>
    <row r="1212" spans="1:69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  <c r="BF1212" s="62"/>
      <c r="BG1212" s="62"/>
      <c r="BH1212" s="62"/>
      <c r="BI1212" s="62"/>
      <c r="BJ1212" s="62"/>
      <c r="BK1212" s="62"/>
      <c r="BL1212" s="62"/>
      <c r="BM1212" s="62"/>
      <c r="BN1212" s="62"/>
      <c r="BO1212" s="62"/>
      <c r="BP1212" s="62"/>
      <c r="BQ1212" s="62"/>
    </row>
    <row r="1213" spans="1:69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  <c r="BF1213" s="62"/>
      <c r="BG1213" s="62"/>
      <c r="BH1213" s="62"/>
      <c r="BI1213" s="62"/>
      <c r="BJ1213" s="62"/>
      <c r="BK1213" s="62"/>
      <c r="BL1213" s="62"/>
      <c r="BM1213" s="62"/>
      <c r="BN1213" s="62"/>
      <c r="BO1213" s="62"/>
      <c r="BP1213" s="62"/>
      <c r="BQ1213" s="62"/>
    </row>
    <row r="1214" spans="1:69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  <c r="BF1214" s="62"/>
      <c r="BG1214" s="62"/>
      <c r="BH1214" s="62"/>
      <c r="BI1214" s="62"/>
      <c r="BJ1214" s="62"/>
      <c r="BK1214" s="62"/>
      <c r="BL1214" s="62"/>
      <c r="BM1214" s="62"/>
      <c r="BN1214" s="62"/>
      <c r="BO1214" s="62"/>
      <c r="BP1214" s="62"/>
      <c r="BQ1214" s="62"/>
    </row>
    <row r="1215" spans="1:69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  <c r="BF1215" s="62"/>
      <c r="BG1215" s="62"/>
      <c r="BH1215" s="62"/>
      <c r="BI1215" s="62"/>
      <c r="BJ1215" s="62"/>
      <c r="BK1215" s="62"/>
      <c r="BL1215" s="62"/>
      <c r="BM1215" s="62"/>
      <c r="BN1215" s="62"/>
      <c r="BO1215" s="62"/>
      <c r="BP1215" s="62"/>
      <c r="BQ1215" s="62"/>
    </row>
    <row r="1216" spans="1:69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  <c r="BF1216" s="62"/>
      <c r="BG1216" s="62"/>
      <c r="BH1216" s="62"/>
      <c r="BI1216" s="62"/>
      <c r="BJ1216" s="62"/>
      <c r="BK1216" s="62"/>
      <c r="BL1216" s="62"/>
      <c r="BM1216" s="62"/>
      <c r="BN1216" s="62"/>
      <c r="BO1216" s="62"/>
      <c r="BP1216" s="62"/>
      <c r="BQ1216" s="62"/>
    </row>
    <row r="1217" spans="1:69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  <c r="BF1217" s="62"/>
      <c r="BG1217" s="62"/>
      <c r="BH1217" s="62"/>
      <c r="BI1217" s="62"/>
      <c r="BJ1217" s="62"/>
      <c r="BK1217" s="62"/>
      <c r="BL1217" s="62"/>
      <c r="BM1217" s="62"/>
      <c r="BN1217" s="62"/>
      <c r="BO1217" s="62"/>
      <c r="BP1217" s="62"/>
      <c r="BQ1217" s="62"/>
    </row>
    <row r="1218" spans="1:69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  <c r="BF1218" s="62"/>
      <c r="BG1218" s="62"/>
      <c r="BH1218" s="62"/>
      <c r="BI1218" s="62"/>
      <c r="BJ1218" s="62"/>
      <c r="BK1218" s="62"/>
      <c r="BL1218" s="62"/>
      <c r="BM1218" s="62"/>
      <c r="BN1218" s="62"/>
      <c r="BO1218" s="62"/>
      <c r="BP1218" s="62"/>
      <c r="BQ1218" s="62"/>
    </row>
    <row r="1219" spans="1:69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  <c r="BF1219" s="62"/>
      <c r="BG1219" s="62"/>
      <c r="BH1219" s="62"/>
      <c r="BI1219" s="62"/>
      <c r="BJ1219" s="62"/>
      <c r="BK1219" s="62"/>
      <c r="BL1219" s="62"/>
      <c r="BM1219" s="62"/>
      <c r="BN1219" s="62"/>
      <c r="BO1219" s="62"/>
      <c r="BP1219" s="62"/>
      <c r="BQ1219" s="62"/>
    </row>
    <row r="1220" spans="1:69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  <c r="BF1220" s="62"/>
      <c r="BG1220" s="62"/>
      <c r="BH1220" s="62"/>
      <c r="BI1220" s="62"/>
      <c r="BJ1220" s="62"/>
      <c r="BK1220" s="62"/>
      <c r="BL1220" s="62"/>
      <c r="BM1220" s="62"/>
      <c r="BN1220" s="62"/>
      <c r="BO1220" s="62"/>
      <c r="BP1220" s="62"/>
      <c r="BQ1220" s="62"/>
    </row>
    <row r="1221" spans="1:69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  <c r="BF1221" s="62"/>
      <c r="BG1221" s="62"/>
      <c r="BH1221" s="62"/>
      <c r="BI1221" s="62"/>
      <c r="BJ1221" s="62"/>
      <c r="BK1221" s="62"/>
      <c r="BL1221" s="62"/>
      <c r="BM1221" s="62"/>
      <c r="BN1221" s="62"/>
      <c r="BO1221" s="62"/>
      <c r="BP1221" s="62"/>
      <c r="BQ1221" s="62"/>
    </row>
    <row r="1222" spans="1:69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  <c r="BF1222" s="62"/>
      <c r="BG1222" s="62"/>
      <c r="BH1222" s="62"/>
      <c r="BI1222" s="62"/>
      <c r="BJ1222" s="62"/>
      <c r="BK1222" s="62"/>
      <c r="BL1222" s="62"/>
      <c r="BM1222" s="62"/>
      <c r="BN1222" s="62"/>
      <c r="BO1222" s="62"/>
      <c r="BP1222" s="62"/>
      <c r="BQ1222" s="62"/>
    </row>
    <row r="1223" spans="1:69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  <c r="BF1223" s="62"/>
      <c r="BG1223" s="62"/>
      <c r="BH1223" s="62"/>
      <c r="BI1223" s="62"/>
      <c r="BJ1223" s="62"/>
      <c r="BK1223" s="62"/>
      <c r="BL1223" s="62"/>
      <c r="BM1223" s="62"/>
      <c r="BN1223" s="62"/>
      <c r="BO1223" s="62"/>
      <c r="BP1223" s="62"/>
      <c r="BQ1223" s="62"/>
    </row>
    <row r="1224" spans="1:69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  <c r="BF1224" s="62"/>
      <c r="BG1224" s="62"/>
      <c r="BH1224" s="62"/>
      <c r="BI1224" s="62"/>
      <c r="BJ1224" s="62"/>
      <c r="BK1224" s="62"/>
      <c r="BL1224" s="62"/>
      <c r="BM1224" s="62"/>
      <c r="BN1224" s="62"/>
      <c r="BO1224" s="62"/>
      <c r="BP1224" s="62"/>
      <c r="BQ1224" s="62"/>
    </row>
    <row r="1225" spans="1:69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  <c r="BF1225" s="62"/>
      <c r="BG1225" s="62"/>
      <c r="BH1225" s="62"/>
      <c r="BI1225" s="62"/>
      <c r="BJ1225" s="62"/>
      <c r="BK1225" s="62"/>
      <c r="BL1225" s="62"/>
      <c r="BM1225" s="62"/>
      <c r="BN1225" s="62"/>
      <c r="BO1225" s="62"/>
      <c r="BP1225" s="62"/>
      <c r="BQ1225" s="62"/>
    </row>
    <row r="1226" spans="1:69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  <c r="BF1226" s="62"/>
      <c r="BG1226" s="62"/>
      <c r="BH1226" s="62"/>
      <c r="BI1226" s="62"/>
      <c r="BJ1226" s="62"/>
      <c r="BK1226" s="62"/>
      <c r="BL1226" s="62"/>
      <c r="BM1226" s="62"/>
      <c r="BN1226" s="62"/>
      <c r="BO1226" s="62"/>
      <c r="BP1226" s="62"/>
      <c r="BQ1226" s="62"/>
    </row>
    <row r="1227" spans="1:69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  <c r="BF1227" s="62"/>
      <c r="BG1227" s="62"/>
      <c r="BH1227" s="62"/>
      <c r="BI1227" s="62"/>
      <c r="BJ1227" s="62"/>
      <c r="BK1227" s="62"/>
      <c r="BL1227" s="62"/>
      <c r="BM1227" s="62"/>
      <c r="BN1227" s="62"/>
      <c r="BO1227" s="62"/>
      <c r="BP1227" s="62"/>
      <c r="BQ1227" s="62"/>
    </row>
    <row r="1228" spans="1:69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  <c r="BF1228" s="62"/>
      <c r="BG1228" s="62"/>
      <c r="BH1228" s="62"/>
      <c r="BI1228" s="62"/>
      <c r="BJ1228" s="62"/>
      <c r="BK1228" s="62"/>
      <c r="BL1228" s="62"/>
      <c r="BM1228" s="62"/>
      <c r="BN1228" s="62"/>
      <c r="BO1228" s="62"/>
      <c r="BP1228" s="62"/>
      <c r="BQ1228" s="62"/>
    </row>
    <row r="1229" spans="1:69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  <c r="BF1229" s="62"/>
      <c r="BG1229" s="62"/>
      <c r="BH1229" s="62"/>
      <c r="BI1229" s="62"/>
      <c r="BJ1229" s="62"/>
      <c r="BK1229" s="62"/>
      <c r="BL1229" s="62"/>
      <c r="BM1229" s="62"/>
      <c r="BN1229" s="62"/>
      <c r="BO1229" s="62"/>
      <c r="BP1229" s="62"/>
      <c r="BQ1229" s="62"/>
    </row>
    <row r="1230" spans="1:69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  <c r="BF1230" s="62"/>
      <c r="BG1230" s="62"/>
      <c r="BH1230" s="62"/>
      <c r="BI1230" s="62"/>
      <c r="BJ1230" s="62"/>
      <c r="BK1230" s="62"/>
      <c r="BL1230" s="62"/>
      <c r="BM1230" s="62"/>
      <c r="BN1230" s="62"/>
      <c r="BO1230" s="62"/>
      <c r="BP1230" s="62"/>
      <c r="BQ1230" s="62"/>
    </row>
    <row r="1231" spans="1:69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  <c r="BF1231" s="62"/>
      <c r="BG1231" s="62"/>
      <c r="BH1231" s="62"/>
      <c r="BI1231" s="62"/>
      <c r="BJ1231" s="62"/>
      <c r="BK1231" s="62"/>
      <c r="BL1231" s="62"/>
      <c r="BM1231" s="62"/>
      <c r="BN1231" s="62"/>
      <c r="BO1231" s="62"/>
      <c r="BP1231" s="62"/>
      <c r="BQ1231" s="62"/>
    </row>
    <row r="1232" spans="1:69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  <c r="BF1232" s="62"/>
      <c r="BG1232" s="62"/>
      <c r="BH1232" s="62"/>
      <c r="BI1232" s="62"/>
      <c r="BJ1232" s="62"/>
      <c r="BK1232" s="62"/>
      <c r="BL1232" s="62"/>
      <c r="BM1232" s="62"/>
      <c r="BN1232" s="62"/>
      <c r="BO1232" s="62"/>
      <c r="BP1232" s="62"/>
      <c r="BQ1232" s="62"/>
    </row>
    <row r="1233" spans="1:69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  <c r="BF1233" s="62"/>
      <c r="BG1233" s="62"/>
      <c r="BH1233" s="62"/>
      <c r="BI1233" s="62"/>
      <c r="BJ1233" s="62"/>
      <c r="BK1233" s="62"/>
      <c r="BL1233" s="62"/>
      <c r="BM1233" s="62"/>
      <c r="BN1233" s="62"/>
      <c r="BO1233" s="62"/>
      <c r="BP1233" s="62"/>
      <c r="BQ1233" s="62"/>
    </row>
    <row r="1234" spans="1:69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  <c r="BF1234" s="62"/>
      <c r="BG1234" s="62"/>
      <c r="BH1234" s="62"/>
      <c r="BI1234" s="62"/>
      <c r="BJ1234" s="62"/>
      <c r="BK1234" s="62"/>
      <c r="BL1234" s="62"/>
      <c r="BM1234" s="62"/>
      <c r="BN1234" s="62"/>
      <c r="BO1234" s="62"/>
      <c r="BP1234" s="62"/>
      <c r="BQ1234" s="62"/>
    </row>
    <row r="1235" spans="1:69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  <c r="BF1235" s="62"/>
      <c r="BG1235" s="62"/>
      <c r="BH1235" s="62"/>
      <c r="BI1235" s="62"/>
      <c r="BJ1235" s="62"/>
      <c r="BK1235" s="62"/>
      <c r="BL1235" s="62"/>
      <c r="BM1235" s="62"/>
      <c r="BN1235" s="62"/>
      <c r="BO1235" s="62"/>
      <c r="BP1235" s="62"/>
      <c r="BQ1235" s="62"/>
    </row>
    <row r="1236" spans="1:69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  <c r="BF1236" s="62"/>
      <c r="BG1236" s="62"/>
      <c r="BH1236" s="62"/>
      <c r="BI1236" s="62"/>
      <c r="BJ1236" s="62"/>
      <c r="BK1236" s="62"/>
      <c r="BL1236" s="62"/>
      <c r="BM1236" s="62"/>
      <c r="BN1236" s="62"/>
      <c r="BO1236" s="62"/>
      <c r="BP1236" s="62"/>
      <c r="BQ1236" s="62"/>
    </row>
    <row r="1237" spans="1:69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  <c r="BF1237" s="62"/>
      <c r="BG1237" s="62"/>
      <c r="BH1237" s="62"/>
      <c r="BI1237" s="62"/>
      <c r="BJ1237" s="62"/>
      <c r="BK1237" s="62"/>
      <c r="BL1237" s="62"/>
      <c r="BM1237" s="62"/>
      <c r="BN1237" s="62"/>
      <c r="BO1237" s="62"/>
      <c r="BP1237" s="62"/>
      <c r="BQ1237" s="62"/>
    </row>
    <row r="1238" spans="1:69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  <c r="BF1238" s="62"/>
      <c r="BG1238" s="62"/>
      <c r="BH1238" s="62"/>
      <c r="BI1238" s="62"/>
      <c r="BJ1238" s="62"/>
      <c r="BK1238" s="62"/>
      <c r="BL1238" s="62"/>
      <c r="BM1238" s="62"/>
      <c r="BN1238" s="62"/>
      <c r="BO1238" s="62"/>
      <c r="BP1238" s="62"/>
      <c r="BQ1238" s="62"/>
    </row>
    <row r="1239" spans="1:69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  <c r="BF1239" s="62"/>
      <c r="BG1239" s="62"/>
      <c r="BH1239" s="62"/>
      <c r="BI1239" s="62"/>
      <c r="BJ1239" s="62"/>
      <c r="BK1239" s="62"/>
      <c r="BL1239" s="62"/>
      <c r="BM1239" s="62"/>
      <c r="BN1239" s="62"/>
      <c r="BO1239" s="62"/>
      <c r="BP1239" s="62"/>
      <c r="BQ1239" s="62"/>
    </row>
    <row r="1240" spans="1:69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  <c r="BF1240" s="62"/>
      <c r="BG1240" s="62"/>
      <c r="BH1240" s="62"/>
      <c r="BI1240" s="62"/>
      <c r="BJ1240" s="62"/>
      <c r="BK1240" s="62"/>
      <c r="BL1240" s="62"/>
      <c r="BM1240" s="62"/>
      <c r="BN1240" s="62"/>
      <c r="BO1240" s="62"/>
      <c r="BP1240" s="62"/>
      <c r="BQ1240" s="62"/>
    </row>
    <row r="1241" spans="1:69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  <c r="BF1241" s="62"/>
      <c r="BG1241" s="62"/>
      <c r="BH1241" s="62"/>
      <c r="BI1241" s="62"/>
      <c r="BJ1241" s="62"/>
      <c r="BK1241" s="62"/>
      <c r="BL1241" s="62"/>
      <c r="BM1241" s="62"/>
      <c r="BN1241" s="62"/>
      <c r="BO1241" s="62"/>
      <c r="BP1241" s="62"/>
      <c r="BQ1241" s="62"/>
    </row>
    <row r="1242" spans="1:69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  <c r="BF1242" s="62"/>
      <c r="BG1242" s="62"/>
      <c r="BH1242" s="62"/>
      <c r="BI1242" s="62"/>
      <c r="BJ1242" s="62"/>
      <c r="BK1242" s="62"/>
      <c r="BL1242" s="62"/>
      <c r="BM1242" s="62"/>
      <c r="BN1242" s="62"/>
      <c r="BO1242" s="62"/>
      <c r="BP1242" s="62"/>
      <c r="BQ1242" s="62"/>
    </row>
    <row r="1243" spans="1:69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  <c r="BF1243" s="62"/>
      <c r="BG1243" s="62"/>
      <c r="BH1243" s="62"/>
      <c r="BI1243" s="62"/>
      <c r="BJ1243" s="62"/>
      <c r="BK1243" s="62"/>
      <c r="BL1243" s="62"/>
      <c r="BM1243" s="62"/>
      <c r="BN1243" s="62"/>
      <c r="BO1243" s="62"/>
      <c r="BP1243" s="62"/>
      <c r="BQ1243" s="62"/>
    </row>
    <row r="1244" spans="1:69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  <c r="BF1244" s="62"/>
      <c r="BG1244" s="62"/>
      <c r="BH1244" s="62"/>
      <c r="BI1244" s="62"/>
      <c r="BJ1244" s="62"/>
      <c r="BK1244" s="62"/>
      <c r="BL1244" s="62"/>
      <c r="BM1244" s="62"/>
      <c r="BN1244" s="62"/>
      <c r="BO1244" s="62"/>
      <c r="BP1244" s="62"/>
      <c r="BQ1244" s="62"/>
    </row>
    <row r="1245" spans="1:69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  <c r="BF1245" s="62"/>
      <c r="BG1245" s="62"/>
      <c r="BH1245" s="62"/>
      <c r="BI1245" s="62"/>
      <c r="BJ1245" s="62"/>
      <c r="BK1245" s="62"/>
      <c r="BL1245" s="62"/>
      <c r="BM1245" s="62"/>
      <c r="BN1245" s="62"/>
      <c r="BO1245" s="62"/>
      <c r="BP1245" s="62"/>
      <c r="BQ1245" s="62"/>
    </row>
    <row r="1246" spans="1:69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  <c r="BF1246" s="62"/>
      <c r="BG1246" s="62"/>
      <c r="BH1246" s="62"/>
      <c r="BI1246" s="62"/>
      <c r="BJ1246" s="62"/>
      <c r="BK1246" s="62"/>
      <c r="BL1246" s="62"/>
      <c r="BM1246" s="62"/>
      <c r="BN1246" s="62"/>
      <c r="BO1246" s="62"/>
      <c r="BP1246" s="62"/>
      <c r="BQ1246" s="62"/>
    </row>
    <row r="1247" spans="1:69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  <c r="BF1247" s="62"/>
      <c r="BG1247" s="62"/>
      <c r="BH1247" s="62"/>
      <c r="BI1247" s="62"/>
      <c r="BJ1247" s="62"/>
      <c r="BK1247" s="62"/>
      <c r="BL1247" s="62"/>
      <c r="BM1247" s="62"/>
      <c r="BN1247" s="62"/>
      <c r="BO1247" s="62"/>
      <c r="BP1247" s="62"/>
      <c r="BQ1247" s="62"/>
    </row>
    <row r="1248" spans="1:69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  <c r="BF1248" s="62"/>
      <c r="BG1248" s="62"/>
      <c r="BH1248" s="62"/>
      <c r="BI1248" s="62"/>
      <c r="BJ1248" s="62"/>
      <c r="BK1248" s="62"/>
      <c r="BL1248" s="62"/>
      <c r="BM1248" s="62"/>
      <c r="BN1248" s="62"/>
      <c r="BO1248" s="62"/>
      <c r="BP1248" s="62"/>
      <c r="BQ1248" s="62"/>
    </row>
    <row r="1249" spans="1:69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  <c r="BF1249" s="62"/>
      <c r="BG1249" s="62"/>
      <c r="BH1249" s="62"/>
      <c r="BI1249" s="62"/>
      <c r="BJ1249" s="62"/>
      <c r="BK1249" s="62"/>
      <c r="BL1249" s="62"/>
      <c r="BM1249" s="62"/>
      <c r="BN1249" s="62"/>
      <c r="BO1249" s="62"/>
      <c r="BP1249" s="62"/>
      <c r="BQ1249" s="62"/>
    </row>
    <row r="1250" spans="1:69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  <c r="BF1250" s="62"/>
      <c r="BG1250" s="62"/>
      <c r="BH1250" s="62"/>
      <c r="BI1250" s="62"/>
      <c r="BJ1250" s="62"/>
      <c r="BK1250" s="62"/>
      <c r="BL1250" s="62"/>
      <c r="BM1250" s="62"/>
      <c r="BN1250" s="62"/>
      <c r="BO1250" s="62"/>
      <c r="BP1250" s="62"/>
      <c r="BQ1250" s="62"/>
    </row>
    <row r="1251" spans="1:69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  <c r="BF1251" s="62"/>
      <c r="BG1251" s="62"/>
      <c r="BH1251" s="62"/>
      <c r="BI1251" s="62"/>
      <c r="BJ1251" s="62"/>
      <c r="BK1251" s="62"/>
      <c r="BL1251" s="62"/>
      <c r="BM1251" s="62"/>
      <c r="BN1251" s="62"/>
      <c r="BO1251" s="62"/>
      <c r="BP1251" s="62"/>
      <c r="BQ1251" s="62"/>
    </row>
    <row r="1252" spans="1:69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  <c r="BF1252" s="62"/>
      <c r="BG1252" s="62"/>
      <c r="BH1252" s="62"/>
      <c r="BI1252" s="62"/>
      <c r="BJ1252" s="62"/>
      <c r="BK1252" s="62"/>
      <c r="BL1252" s="62"/>
      <c r="BM1252" s="62"/>
      <c r="BN1252" s="62"/>
      <c r="BO1252" s="62"/>
      <c r="BP1252" s="62"/>
      <c r="BQ1252" s="62"/>
    </row>
    <row r="1253" spans="1:69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  <c r="BF1253" s="62"/>
      <c r="BG1253" s="62"/>
      <c r="BH1253" s="62"/>
      <c r="BI1253" s="62"/>
      <c r="BJ1253" s="62"/>
      <c r="BK1253" s="62"/>
      <c r="BL1253" s="62"/>
      <c r="BM1253" s="62"/>
      <c r="BN1253" s="62"/>
      <c r="BO1253" s="62"/>
      <c r="BP1253" s="62"/>
      <c r="BQ1253" s="62"/>
    </row>
    <row r="1254" spans="1:69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  <c r="BF1254" s="62"/>
      <c r="BG1254" s="62"/>
      <c r="BH1254" s="62"/>
      <c r="BI1254" s="62"/>
      <c r="BJ1254" s="62"/>
      <c r="BK1254" s="62"/>
      <c r="BL1254" s="62"/>
      <c r="BM1254" s="62"/>
      <c r="BN1254" s="62"/>
      <c r="BO1254" s="62"/>
      <c r="BP1254" s="62"/>
      <c r="BQ1254" s="62"/>
    </row>
    <row r="1255" spans="1:69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  <c r="BF1255" s="62"/>
      <c r="BG1255" s="62"/>
      <c r="BH1255" s="62"/>
      <c r="BI1255" s="62"/>
      <c r="BJ1255" s="62"/>
      <c r="BK1255" s="62"/>
      <c r="BL1255" s="62"/>
      <c r="BM1255" s="62"/>
      <c r="BN1255" s="62"/>
      <c r="BO1255" s="62"/>
      <c r="BP1255" s="62"/>
      <c r="BQ1255" s="62"/>
    </row>
    <row r="1256" spans="1:69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  <c r="BF1256" s="62"/>
      <c r="BG1256" s="62"/>
      <c r="BH1256" s="62"/>
      <c r="BI1256" s="62"/>
      <c r="BJ1256" s="62"/>
      <c r="BK1256" s="62"/>
      <c r="BL1256" s="62"/>
      <c r="BM1256" s="62"/>
      <c r="BN1256" s="62"/>
      <c r="BO1256" s="62"/>
      <c r="BP1256" s="62"/>
      <c r="BQ1256" s="62"/>
    </row>
    <row r="1257" spans="1:69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  <c r="BF1257" s="62"/>
      <c r="BG1257" s="62"/>
      <c r="BH1257" s="62"/>
      <c r="BI1257" s="62"/>
      <c r="BJ1257" s="62"/>
      <c r="BK1257" s="62"/>
      <c r="BL1257" s="62"/>
      <c r="BM1257" s="62"/>
      <c r="BN1257" s="62"/>
      <c r="BO1257" s="62"/>
      <c r="BP1257" s="62"/>
      <c r="BQ1257" s="62"/>
    </row>
    <row r="1258" spans="1:69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  <c r="BF1258" s="62"/>
      <c r="BG1258" s="62"/>
      <c r="BH1258" s="62"/>
      <c r="BI1258" s="62"/>
      <c r="BJ1258" s="62"/>
      <c r="BK1258" s="62"/>
      <c r="BL1258" s="62"/>
      <c r="BM1258" s="62"/>
      <c r="BN1258" s="62"/>
      <c r="BO1258" s="62"/>
      <c r="BP1258" s="62"/>
      <c r="BQ1258" s="62"/>
    </row>
    <row r="1259" spans="1:69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  <c r="BF1259" s="62"/>
      <c r="BG1259" s="62"/>
      <c r="BH1259" s="62"/>
      <c r="BI1259" s="62"/>
      <c r="BJ1259" s="62"/>
      <c r="BK1259" s="62"/>
      <c r="BL1259" s="62"/>
      <c r="BM1259" s="62"/>
      <c r="BN1259" s="62"/>
      <c r="BO1259" s="62"/>
      <c r="BP1259" s="62"/>
      <c r="BQ1259" s="62"/>
    </row>
    <row r="1260" spans="1:69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  <c r="BF1260" s="62"/>
      <c r="BG1260" s="62"/>
      <c r="BH1260" s="62"/>
      <c r="BI1260" s="62"/>
      <c r="BJ1260" s="62"/>
      <c r="BK1260" s="62"/>
      <c r="BL1260" s="62"/>
      <c r="BM1260" s="62"/>
      <c r="BN1260" s="62"/>
      <c r="BO1260" s="62"/>
      <c r="BP1260" s="62"/>
      <c r="BQ1260" s="62"/>
    </row>
    <row r="1261" spans="1:69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  <c r="BF1261" s="62"/>
      <c r="BG1261" s="62"/>
      <c r="BH1261" s="62"/>
      <c r="BI1261" s="62"/>
      <c r="BJ1261" s="62"/>
      <c r="BK1261" s="62"/>
      <c r="BL1261" s="62"/>
      <c r="BM1261" s="62"/>
      <c r="BN1261" s="62"/>
      <c r="BO1261" s="62"/>
      <c r="BP1261" s="62"/>
      <c r="BQ1261" s="62"/>
    </row>
    <row r="1262" spans="1:69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  <c r="BF1262" s="62"/>
      <c r="BG1262" s="62"/>
      <c r="BH1262" s="62"/>
      <c r="BI1262" s="62"/>
      <c r="BJ1262" s="62"/>
      <c r="BK1262" s="62"/>
      <c r="BL1262" s="62"/>
      <c r="BM1262" s="62"/>
      <c r="BN1262" s="62"/>
      <c r="BO1262" s="62"/>
      <c r="BP1262" s="62"/>
      <c r="BQ1262" s="62"/>
    </row>
    <row r="1263" spans="1:69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  <c r="BF1263" s="62"/>
      <c r="BG1263" s="62"/>
      <c r="BH1263" s="62"/>
      <c r="BI1263" s="62"/>
      <c r="BJ1263" s="62"/>
      <c r="BK1263" s="62"/>
      <c r="BL1263" s="62"/>
      <c r="BM1263" s="62"/>
      <c r="BN1263" s="62"/>
      <c r="BO1263" s="62"/>
      <c r="BP1263" s="62"/>
      <c r="BQ1263" s="62"/>
    </row>
    <row r="1264" spans="1:69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  <c r="BF1264" s="62"/>
      <c r="BG1264" s="62"/>
      <c r="BH1264" s="62"/>
      <c r="BI1264" s="62"/>
      <c r="BJ1264" s="62"/>
      <c r="BK1264" s="62"/>
      <c r="BL1264" s="62"/>
      <c r="BM1264" s="62"/>
      <c r="BN1264" s="62"/>
      <c r="BO1264" s="62"/>
      <c r="BP1264" s="62"/>
      <c r="BQ1264" s="62"/>
    </row>
    <row r="1265" spans="1:69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  <c r="BF1265" s="62"/>
      <c r="BG1265" s="62"/>
      <c r="BH1265" s="62"/>
      <c r="BI1265" s="62"/>
      <c r="BJ1265" s="62"/>
      <c r="BK1265" s="62"/>
      <c r="BL1265" s="62"/>
      <c r="BM1265" s="62"/>
      <c r="BN1265" s="62"/>
      <c r="BO1265" s="62"/>
      <c r="BP1265" s="62"/>
      <c r="BQ1265" s="62"/>
    </row>
    <row r="1266" spans="1:69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  <c r="BF1266" s="62"/>
      <c r="BG1266" s="62"/>
      <c r="BH1266" s="62"/>
      <c r="BI1266" s="62"/>
      <c r="BJ1266" s="62"/>
      <c r="BK1266" s="62"/>
      <c r="BL1266" s="62"/>
      <c r="BM1266" s="62"/>
      <c r="BN1266" s="62"/>
      <c r="BO1266" s="62"/>
      <c r="BP1266" s="62"/>
      <c r="BQ1266" s="62"/>
    </row>
    <row r="1267" spans="1:69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  <c r="BF1267" s="62"/>
      <c r="BG1267" s="62"/>
      <c r="BH1267" s="62"/>
      <c r="BI1267" s="62"/>
      <c r="BJ1267" s="62"/>
      <c r="BK1267" s="62"/>
      <c r="BL1267" s="62"/>
      <c r="BM1267" s="62"/>
      <c r="BN1267" s="62"/>
      <c r="BO1267" s="62"/>
      <c r="BP1267" s="62"/>
      <c r="BQ1267" s="62"/>
    </row>
    <row r="1268" spans="1:69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  <c r="BF1268" s="62"/>
      <c r="BG1268" s="62"/>
      <c r="BH1268" s="62"/>
      <c r="BI1268" s="62"/>
      <c r="BJ1268" s="62"/>
      <c r="BK1268" s="62"/>
      <c r="BL1268" s="62"/>
      <c r="BM1268" s="62"/>
      <c r="BN1268" s="62"/>
      <c r="BO1268" s="62"/>
      <c r="BP1268" s="62"/>
      <c r="BQ1268" s="62"/>
    </row>
    <row r="1269" spans="1:69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  <c r="BF1269" s="62"/>
      <c r="BG1269" s="62"/>
      <c r="BH1269" s="62"/>
      <c r="BI1269" s="62"/>
      <c r="BJ1269" s="62"/>
      <c r="BK1269" s="62"/>
      <c r="BL1269" s="62"/>
      <c r="BM1269" s="62"/>
      <c r="BN1269" s="62"/>
      <c r="BO1269" s="62"/>
      <c r="BP1269" s="62"/>
      <c r="BQ1269" s="62"/>
    </row>
    <row r="1270" spans="1:69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</row>
    <row r="1271" spans="1:69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</row>
    <row r="1272" spans="1:69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</row>
    <row r="1273" spans="1:69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</row>
    <row r="1274" spans="1:69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  <c r="BF1274" s="62"/>
      <c r="BG1274" s="62"/>
      <c r="BH1274" s="62"/>
      <c r="BI1274" s="62"/>
      <c r="BJ1274" s="62"/>
      <c r="BK1274" s="62"/>
      <c r="BL1274" s="62"/>
      <c r="BM1274" s="62"/>
      <c r="BN1274" s="62"/>
      <c r="BO1274" s="62"/>
      <c r="BP1274" s="62"/>
      <c r="BQ1274" s="62"/>
    </row>
    <row r="1275" spans="1:69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  <c r="BF1275" s="62"/>
      <c r="BG1275" s="62"/>
      <c r="BH1275" s="62"/>
      <c r="BI1275" s="62"/>
      <c r="BJ1275" s="62"/>
      <c r="BK1275" s="62"/>
      <c r="BL1275" s="62"/>
      <c r="BM1275" s="62"/>
      <c r="BN1275" s="62"/>
      <c r="BO1275" s="62"/>
      <c r="BP1275" s="62"/>
      <c r="BQ1275" s="62"/>
    </row>
    <row r="1276" spans="1:69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  <c r="BF1276" s="62"/>
      <c r="BG1276" s="62"/>
      <c r="BH1276" s="62"/>
      <c r="BI1276" s="62"/>
      <c r="BJ1276" s="62"/>
      <c r="BK1276" s="62"/>
      <c r="BL1276" s="62"/>
      <c r="BM1276" s="62"/>
      <c r="BN1276" s="62"/>
      <c r="BO1276" s="62"/>
      <c r="BP1276" s="62"/>
      <c r="BQ1276" s="62"/>
    </row>
    <row r="1277" spans="1:69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  <c r="BF1277" s="62"/>
      <c r="BG1277" s="62"/>
      <c r="BH1277" s="62"/>
      <c r="BI1277" s="62"/>
      <c r="BJ1277" s="62"/>
      <c r="BK1277" s="62"/>
      <c r="BL1277" s="62"/>
      <c r="BM1277" s="62"/>
      <c r="BN1277" s="62"/>
      <c r="BO1277" s="62"/>
      <c r="BP1277" s="62"/>
      <c r="BQ1277" s="62"/>
    </row>
    <row r="1278" spans="1:69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</row>
    <row r="1279" spans="1:69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</row>
    <row r="1280" spans="1:69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</row>
    <row r="1281" spans="1:69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</row>
    <row r="1282" spans="1:69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</row>
    <row r="1283" spans="1:69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</row>
    <row r="1284" spans="1:69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</row>
    <row r="1285" spans="1:69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</row>
    <row r="1286" spans="1:69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</row>
    <row r="1287" spans="1:69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</row>
    <row r="1288" spans="1:69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</row>
    <row r="1289" spans="1:69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</row>
    <row r="1290" spans="1:69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</row>
    <row r="1291" spans="1:69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</row>
    <row r="1292" spans="1:69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</row>
    <row r="1293" spans="1:69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</row>
    <row r="1294" spans="1:69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</row>
    <row r="1295" spans="1:69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</row>
    <row r="1296" spans="1:69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</row>
    <row r="1297" spans="1:69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  <c r="BF1297" s="62"/>
      <c r="BG1297" s="62"/>
      <c r="BH1297" s="62"/>
      <c r="BI1297" s="62"/>
      <c r="BJ1297" s="62"/>
      <c r="BK1297" s="62"/>
      <c r="BL1297" s="62"/>
      <c r="BM1297" s="62"/>
      <c r="BN1297" s="62"/>
      <c r="BO1297" s="62"/>
      <c r="BP1297" s="62"/>
      <c r="BQ1297" s="62"/>
    </row>
    <row r="1298" spans="1:69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  <c r="BF1298" s="62"/>
      <c r="BG1298" s="62"/>
      <c r="BH1298" s="62"/>
      <c r="BI1298" s="62"/>
      <c r="BJ1298" s="62"/>
      <c r="BK1298" s="62"/>
      <c r="BL1298" s="62"/>
      <c r="BM1298" s="62"/>
      <c r="BN1298" s="62"/>
      <c r="BO1298" s="62"/>
      <c r="BP1298" s="62"/>
      <c r="BQ1298" s="62"/>
    </row>
    <row r="1299" spans="1:69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  <c r="BF1299" s="62"/>
      <c r="BG1299" s="62"/>
      <c r="BH1299" s="62"/>
      <c r="BI1299" s="62"/>
      <c r="BJ1299" s="62"/>
      <c r="BK1299" s="62"/>
      <c r="BL1299" s="62"/>
      <c r="BM1299" s="62"/>
      <c r="BN1299" s="62"/>
      <c r="BO1299" s="62"/>
      <c r="BP1299" s="62"/>
      <c r="BQ1299" s="62"/>
    </row>
    <row r="1300" spans="1:69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  <c r="BF1300" s="62"/>
      <c r="BG1300" s="62"/>
      <c r="BH1300" s="62"/>
      <c r="BI1300" s="62"/>
      <c r="BJ1300" s="62"/>
      <c r="BK1300" s="62"/>
      <c r="BL1300" s="62"/>
      <c r="BM1300" s="62"/>
      <c r="BN1300" s="62"/>
      <c r="BO1300" s="62"/>
      <c r="BP1300" s="62"/>
      <c r="BQ1300" s="62"/>
    </row>
    <row r="1301" spans="1:69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  <c r="BF1301" s="62"/>
      <c r="BG1301" s="62"/>
      <c r="BH1301" s="62"/>
      <c r="BI1301" s="62"/>
      <c r="BJ1301" s="62"/>
      <c r="BK1301" s="62"/>
      <c r="BL1301" s="62"/>
      <c r="BM1301" s="62"/>
      <c r="BN1301" s="62"/>
      <c r="BO1301" s="62"/>
      <c r="BP1301" s="62"/>
      <c r="BQ1301" s="62"/>
    </row>
    <row r="1302" spans="1:69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  <c r="BF1302" s="62"/>
      <c r="BG1302" s="62"/>
      <c r="BH1302" s="62"/>
      <c r="BI1302" s="62"/>
      <c r="BJ1302" s="62"/>
      <c r="BK1302" s="62"/>
      <c r="BL1302" s="62"/>
      <c r="BM1302" s="62"/>
      <c r="BN1302" s="62"/>
      <c r="BO1302" s="62"/>
      <c r="BP1302" s="62"/>
      <c r="BQ1302" s="62"/>
    </row>
    <row r="1303" spans="1:69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  <c r="BF1303" s="62"/>
      <c r="BG1303" s="62"/>
      <c r="BH1303" s="62"/>
      <c r="BI1303" s="62"/>
      <c r="BJ1303" s="62"/>
      <c r="BK1303" s="62"/>
      <c r="BL1303" s="62"/>
      <c r="BM1303" s="62"/>
      <c r="BN1303" s="62"/>
      <c r="BO1303" s="62"/>
      <c r="BP1303" s="62"/>
      <c r="BQ1303" s="62"/>
    </row>
    <row r="1304" spans="1:69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  <c r="BF1304" s="62"/>
      <c r="BG1304" s="62"/>
      <c r="BH1304" s="62"/>
      <c r="BI1304" s="62"/>
      <c r="BJ1304" s="62"/>
      <c r="BK1304" s="62"/>
      <c r="BL1304" s="62"/>
      <c r="BM1304" s="62"/>
      <c r="BN1304" s="62"/>
      <c r="BO1304" s="62"/>
      <c r="BP1304" s="62"/>
      <c r="BQ1304" s="62"/>
    </row>
    <row r="1305" spans="1:69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  <c r="BF1305" s="62"/>
      <c r="BG1305" s="62"/>
      <c r="BH1305" s="62"/>
      <c r="BI1305" s="62"/>
      <c r="BJ1305" s="62"/>
      <c r="BK1305" s="62"/>
      <c r="BL1305" s="62"/>
      <c r="BM1305" s="62"/>
      <c r="BN1305" s="62"/>
      <c r="BO1305" s="62"/>
      <c r="BP1305" s="62"/>
      <c r="BQ1305" s="62"/>
    </row>
    <row r="1306" spans="1:69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  <c r="BF1306" s="62"/>
      <c r="BG1306" s="62"/>
      <c r="BH1306" s="62"/>
      <c r="BI1306" s="62"/>
      <c r="BJ1306" s="62"/>
      <c r="BK1306" s="62"/>
      <c r="BL1306" s="62"/>
      <c r="BM1306" s="62"/>
      <c r="BN1306" s="62"/>
      <c r="BO1306" s="62"/>
      <c r="BP1306" s="62"/>
      <c r="BQ1306" s="62"/>
    </row>
    <row r="1307" spans="1:69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  <c r="BF1307" s="62"/>
      <c r="BG1307" s="62"/>
      <c r="BH1307" s="62"/>
      <c r="BI1307" s="62"/>
      <c r="BJ1307" s="62"/>
      <c r="BK1307" s="62"/>
      <c r="BL1307" s="62"/>
      <c r="BM1307" s="62"/>
      <c r="BN1307" s="62"/>
      <c r="BO1307" s="62"/>
      <c r="BP1307" s="62"/>
      <c r="BQ1307" s="62"/>
    </row>
    <row r="1308" spans="1:69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  <c r="BF1308" s="62"/>
      <c r="BG1308" s="62"/>
      <c r="BH1308" s="62"/>
      <c r="BI1308" s="62"/>
      <c r="BJ1308" s="62"/>
      <c r="BK1308" s="62"/>
      <c r="BL1308" s="62"/>
      <c r="BM1308" s="62"/>
      <c r="BN1308" s="62"/>
      <c r="BO1308" s="62"/>
      <c r="BP1308" s="62"/>
      <c r="BQ1308" s="62"/>
    </row>
    <row r="1309" spans="1:69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  <c r="BF1309" s="62"/>
      <c r="BG1309" s="62"/>
      <c r="BH1309" s="62"/>
      <c r="BI1309" s="62"/>
      <c r="BJ1309" s="62"/>
      <c r="BK1309" s="62"/>
      <c r="BL1309" s="62"/>
      <c r="BM1309" s="62"/>
      <c r="BN1309" s="62"/>
      <c r="BO1309" s="62"/>
      <c r="BP1309" s="62"/>
      <c r="BQ1309" s="62"/>
    </row>
    <row r="1310" spans="1:69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  <c r="BF1310" s="62"/>
      <c r="BG1310" s="62"/>
      <c r="BH1310" s="62"/>
      <c r="BI1310" s="62"/>
      <c r="BJ1310" s="62"/>
      <c r="BK1310" s="62"/>
      <c r="BL1310" s="62"/>
      <c r="BM1310" s="62"/>
      <c r="BN1310" s="62"/>
      <c r="BO1310" s="62"/>
      <c r="BP1310" s="62"/>
      <c r="BQ1310" s="62"/>
    </row>
    <row r="1311" spans="1:69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  <c r="BF1311" s="62"/>
      <c r="BG1311" s="62"/>
      <c r="BH1311" s="62"/>
      <c r="BI1311" s="62"/>
      <c r="BJ1311" s="62"/>
      <c r="BK1311" s="62"/>
      <c r="BL1311" s="62"/>
      <c r="BM1311" s="62"/>
      <c r="BN1311" s="62"/>
      <c r="BO1311" s="62"/>
      <c r="BP1311" s="62"/>
      <c r="BQ1311" s="62"/>
    </row>
    <row r="1312" spans="1:69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  <c r="BF1312" s="62"/>
      <c r="BG1312" s="62"/>
      <c r="BH1312" s="62"/>
      <c r="BI1312" s="62"/>
      <c r="BJ1312" s="62"/>
      <c r="BK1312" s="62"/>
      <c r="BL1312" s="62"/>
      <c r="BM1312" s="62"/>
      <c r="BN1312" s="62"/>
      <c r="BO1312" s="62"/>
      <c r="BP1312" s="62"/>
      <c r="BQ1312" s="62"/>
    </row>
    <row r="1313" spans="1:69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  <c r="BF1313" s="62"/>
      <c r="BG1313" s="62"/>
      <c r="BH1313" s="62"/>
      <c r="BI1313" s="62"/>
      <c r="BJ1313" s="62"/>
      <c r="BK1313" s="62"/>
      <c r="BL1313" s="62"/>
      <c r="BM1313" s="62"/>
      <c r="BN1313" s="62"/>
      <c r="BO1313" s="62"/>
      <c r="BP1313" s="62"/>
      <c r="BQ1313" s="62"/>
    </row>
    <row r="1314" spans="1:69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  <c r="BF1314" s="62"/>
      <c r="BG1314" s="62"/>
      <c r="BH1314" s="62"/>
      <c r="BI1314" s="62"/>
      <c r="BJ1314" s="62"/>
      <c r="BK1314" s="62"/>
      <c r="BL1314" s="62"/>
      <c r="BM1314" s="62"/>
      <c r="BN1314" s="62"/>
      <c r="BO1314" s="62"/>
      <c r="BP1314" s="62"/>
      <c r="BQ1314" s="62"/>
    </row>
    <row r="1315" spans="1:69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  <c r="BF1315" s="62"/>
      <c r="BG1315" s="62"/>
      <c r="BH1315" s="62"/>
      <c r="BI1315" s="62"/>
      <c r="BJ1315" s="62"/>
      <c r="BK1315" s="62"/>
      <c r="BL1315" s="62"/>
      <c r="BM1315" s="62"/>
      <c r="BN1315" s="62"/>
      <c r="BO1315" s="62"/>
      <c r="BP1315" s="62"/>
      <c r="BQ1315" s="62"/>
    </row>
    <row r="1316" spans="1:69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  <c r="BF1316" s="62"/>
      <c r="BG1316" s="62"/>
      <c r="BH1316" s="62"/>
      <c r="BI1316" s="62"/>
      <c r="BJ1316" s="62"/>
      <c r="BK1316" s="62"/>
      <c r="BL1316" s="62"/>
      <c r="BM1316" s="62"/>
      <c r="BN1316" s="62"/>
      <c r="BO1316" s="62"/>
      <c r="BP1316" s="62"/>
      <c r="BQ1316" s="62"/>
    </row>
    <row r="1317" spans="1:69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  <c r="BF1317" s="62"/>
      <c r="BG1317" s="62"/>
      <c r="BH1317" s="62"/>
      <c r="BI1317" s="62"/>
      <c r="BJ1317" s="62"/>
      <c r="BK1317" s="62"/>
      <c r="BL1317" s="62"/>
      <c r="BM1317" s="62"/>
      <c r="BN1317" s="62"/>
      <c r="BO1317" s="62"/>
      <c r="BP1317" s="62"/>
      <c r="BQ1317" s="62"/>
    </row>
    <row r="1318" spans="1:69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  <c r="BF1318" s="62"/>
      <c r="BG1318" s="62"/>
      <c r="BH1318" s="62"/>
      <c r="BI1318" s="62"/>
      <c r="BJ1318" s="62"/>
      <c r="BK1318" s="62"/>
      <c r="BL1318" s="62"/>
      <c r="BM1318" s="62"/>
      <c r="BN1318" s="62"/>
      <c r="BO1318" s="62"/>
      <c r="BP1318" s="62"/>
      <c r="BQ1318" s="62"/>
    </row>
    <row r="1319" spans="1:69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  <c r="BF1319" s="62"/>
      <c r="BG1319" s="62"/>
      <c r="BH1319" s="62"/>
      <c r="BI1319" s="62"/>
      <c r="BJ1319" s="62"/>
      <c r="BK1319" s="62"/>
      <c r="BL1319" s="62"/>
      <c r="BM1319" s="62"/>
      <c r="BN1319" s="62"/>
      <c r="BO1319" s="62"/>
      <c r="BP1319" s="62"/>
      <c r="BQ1319" s="62"/>
    </row>
    <row r="1320" spans="1:69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  <c r="BF1320" s="62"/>
      <c r="BG1320" s="62"/>
      <c r="BH1320" s="62"/>
      <c r="BI1320" s="62"/>
      <c r="BJ1320" s="62"/>
      <c r="BK1320" s="62"/>
      <c r="BL1320" s="62"/>
      <c r="BM1320" s="62"/>
      <c r="BN1320" s="62"/>
      <c r="BO1320" s="62"/>
      <c r="BP1320" s="62"/>
      <c r="BQ1320" s="62"/>
    </row>
    <row r="1321" spans="1:69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  <c r="BP1321" s="62"/>
      <c r="BQ1321" s="62"/>
    </row>
    <row r="1322" spans="1:69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  <c r="BP1322" s="62"/>
      <c r="BQ1322" s="62"/>
    </row>
    <row r="1323" spans="1:69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62"/>
      <c r="BQ1323" s="62"/>
    </row>
    <row r="1324" spans="1:69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62"/>
      <c r="BQ1324" s="62"/>
    </row>
    <row r="1325" spans="1:69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62"/>
      <c r="BQ1325" s="62"/>
    </row>
    <row r="1326" spans="1:69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  <c r="BP1326" s="62"/>
      <c r="BQ1326" s="62"/>
    </row>
    <row r="1327" spans="1:69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62"/>
      <c r="BQ1327" s="62"/>
    </row>
    <row r="1328" spans="1:69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  <c r="BP1328" s="62"/>
      <c r="BQ1328" s="62"/>
    </row>
    <row r="1329" spans="1:69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  <c r="BP1329" s="62"/>
      <c r="BQ1329" s="62"/>
    </row>
    <row r="1330" spans="1:69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62"/>
      <c r="BQ1330" s="62"/>
    </row>
    <row r="1331" spans="1:69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  <c r="BP1331" s="62"/>
      <c r="BQ1331" s="62"/>
    </row>
    <row r="1332" spans="1:69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  <c r="BP1332" s="62"/>
      <c r="BQ1332" s="62"/>
    </row>
    <row r="1333" spans="1:69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  <c r="BP1333" s="62"/>
      <c r="BQ1333" s="62"/>
    </row>
    <row r="1334" spans="1:69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62"/>
      <c r="BQ1334" s="62"/>
    </row>
    <row r="1335" spans="1:69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62"/>
      <c r="BQ1335" s="62"/>
    </row>
    <row r="1336" spans="1:69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62"/>
      <c r="BQ1336" s="62"/>
    </row>
    <row r="1337" spans="1:69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BP1337" s="62"/>
      <c r="BQ1337" s="62"/>
    </row>
    <row r="1338" spans="1:69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62"/>
      <c r="BQ1338" s="62"/>
    </row>
    <row r="1339" spans="1:69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  <c r="BP1339" s="62"/>
      <c r="BQ1339" s="62"/>
    </row>
    <row r="1340" spans="1:69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BP1340" s="62"/>
      <c r="BQ1340" s="62"/>
    </row>
    <row r="1341" spans="1:69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  <c r="BP1341" s="62"/>
      <c r="BQ1341" s="62"/>
    </row>
    <row r="1342" spans="1:69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</row>
    <row r="1343" spans="1:69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</row>
    <row r="1344" spans="1:69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</row>
    <row r="1345" spans="1:69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</row>
    <row r="1346" spans="1:69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</row>
    <row r="1347" spans="1:69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</row>
    <row r="1348" spans="1:69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</row>
    <row r="1349" spans="1:69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</row>
    <row r="1350" spans="1:69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</row>
    <row r="1351" spans="1:69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</row>
    <row r="1352" spans="1:69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</row>
    <row r="1353" spans="1:69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</row>
    <row r="1354" spans="1:69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</row>
    <row r="1355" spans="1:69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</row>
    <row r="1356" spans="1:69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</row>
    <row r="1357" spans="1:69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BP1357" s="62"/>
      <c r="BQ1357" s="62"/>
    </row>
    <row r="1358" spans="1:69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  <c r="BP1358" s="62"/>
      <c r="BQ1358" s="62"/>
    </row>
    <row r="1359" spans="1:69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  <c r="BP1359" s="62"/>
      <c r="BQ1359" s="62"/>
    </row>
    <row r="1360" spans="1:69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62"/>
      <c r="BQ1360" s="62"/>
    </row>
    <row r="1361" spans="1:69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  <c r="BP1361" s="62"/>
      <c r="BQ1361" s="62"/>
    </row>
    <row r="1362" spans="1:69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  <c r="BP1362" s="62"/>
      <c r="BQ1362" s="62"/>
    </row>
    <row r="1363" spans="1:69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  <c r="BP1363" s="62"/>
      <c r="BQ1363" s="62"/>
    </row>
    <row r="1364" spans="1:69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  <c r="BP1364" s="62"/>
      <c r="BQ1364" s="62"/>
    </row>
    <row r="1365" spans="1:69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  <c r="BP1365" s="62"/>
      <c r="BQ1365" s="62"/>
    </row>
    <row r="1366" spans="1:69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  <c r="BP1366" s="62"/>
      <c r="BQ1366" s="62"/>
    </row>
    <row r="1367" spans="1:69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BP1367" s="62"/>
      <c r="BQ1367" s="62"/>
    </row>
    <row r="1368" spans="1:69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  <c r="BP1368" s="62"/>
      <c r="BQ1368" s="62"/>
    </row>
    <row r="1369" spans="1:69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  <c r="BP1369" s="62"/>
      <c r="BQ1369" s="62"/>
    </row>
    <row r="1370" spans="1:69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  <c r="BP1370" s="62"/>
      <c r="BQ1370" s="62"/>
    </row>
    <row r="1371" spans="1:69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  <c r="BP1371" s="62"/>
      <c r="BQ1371" s="62"/>
    </row>
    <row r="1372" spans="1:69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BP1372" s="62"/>
      <c r="BQ1372" s="62"/>
    </row>
    <row r="1373" spans="1:69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  <c r="BP1373" s="62"/>
      <c r="BQ1373" s="62"/>
    </row>
    <row r="1374" spans="1:69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  <c r="BP1374" s="62"/>
      <c r="BQ1374" s="62"/>
    </row>
    <row r="1375" spans="1:69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  <c r="BP1375" s="62"/>
      <c r="BQ1375" s="62"/>
    </row>
    <row r="1376" spans="1:69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BP1376" s="62"/>
      <c r="BQ1376" s="62"/>
    </row>
    <row r="1377" spans="1:69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62"/>
      <c r="BQ1377" s="62"/>
    </row>
    <row r="1378" spans="1:69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  <c r="BP1378" s="62"/>
      <c r="BQ1378" s="62"/>
    </row>
    <row r="1379" spans="1:69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  <c r="BP1379" s="62"/>
      <c r="BQ1379" s="62"/>
    </row>
    <row r="1380" spans="1:69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  <c r="BP1380" s="62"/>
      <c r="BQ1380" s="62"/>
    </row>
    <row r="1381" spans="1:69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  <c r="BP1381" s="62"/>
      <c r="BQ1381" s="62"/>
    </row>
    <row r="1382" spans="1:69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  <c r="BP1382" s="62"/>
      <c r="BQ1382" s="62"/>
    </row>
    <row r="1383" spans="1:69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  <c r="BP1383" s="62"/>
      <c r="BQ1383" s="62"/>
    </row>
    <row r="1384" spans="1:69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  <c r="BP1384" s="62"/>
      <c r="BQ1384" s="62"/>
    </row>
    <row r="1385" spans="1:69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  <c r="BP1385" s="62"/>
      <c r="BQ1385" s="62"/>
    </row>
    <row r="1386" spans="1:69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  <c r="BP1386" s="62"/>
      <c r="BQ1386" s="62"/>
    </row>
    <row r="1387" spans="1:69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  <c r="BP1387" s="62"/>
      <c r="BQ1387" s="62"/>
    </row>
    <row r="1388" spans="1:69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BP1388" s="62"/>
      <c r="BQ1388" s="62"/>
    </row>
    <row r="1389" spans="1:69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BP1389" s="62"/>
      <c r="BQ1389" s="62"/>
    </row>
    <row r="1390" spans="1:69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  <c r="BP1390" s="62"/>
      <c r="BQ1390" s="62"/>
    </row>
    <row r="1391" spans="1:69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  <c r="BP1391" s="62"/>
      <c r="BQ1391" s="62"/>
    </row>
    <row r="1392" spans="1:69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  <c r="BP1392" s="62"/>
      <c r="BQ1392" s="62"/>
    </row>
    <row r="1393" spans="1:69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  <c r="BP1393" s="62"/>
      <c r="BQ1393" s="62"/>
    </row>
    <row r="1394" spans="1:69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  <c r="BP1394" s="62"/>
      <c r="BQ1394" s="62"/>
    </row>
    <row r="1395" spans="1:69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  <c r="BP1395" s="62"/>
      <c r="BQ1395" s="62"/>
    </row>
    <row r="1396" spans="1:69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  <c r="BP1396" s="62"/>
      <c r="BQ1396" s="62"/>
    </row>
    <row r="1397" spans="1:69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  <c r="BP1397" s="62"/>
      <c r="BQ1397" s="62"/>
    </row>
    <row r="1398" spans="1:69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  <c r="BP1398" s="62"/>
      <c r="BQ1398" s="62"/>
    </row>
    <row r="1399" spans="1:69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  <c r="BP1399" s="62"/>
      <c r="BQ1399" s="62"/>
    </row>
    <row r="1400" spans="1:69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62"/>
      <c r="BQ1400" s="62"/>
    </row>
    <row r="1401" spans="1:69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  <c r="BP1401" s="62"/>
      <c r="BQ1401" s="62"/>
    </row>
    <row r="1402" spans="1:69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62"/>
      <c r="BQ1402" s="62"/>
    </row>
    <row r="1403" spans="1:69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62"/>
      <c r="BQ1403" s="62"/>
    </row>
    <row r="1404" spans="1:69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  <c r="BP1404" s="62"/>
      <c r="BQ1404" s="62"/>
    </row>
    <row r="1405" spans="1:69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  <c r="BP1405" s="62"/>
      <c r="BQ1405" s="62"/>
    </row>
    <row r="1406" spans="1:69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  <c r="BP1406" s="62"/>
      <c r="BQ1406" s="62"/>
    </row>
    <row r="1407" spans="1:69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  <c r="BP1407" s="62"/>
      <c r="BQ1407" s="62"/>
    </row>
    <row r="1408" spans="1:69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  <c r="BP1408" s="62"/>
      <c r="BQ1408" s="62"/>
    </row>
    <row r="1409" spans="1:69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  <c r="BP1409" s="62"/>
      <c r="BQ1409" s="62"/>
    </row>
    <row r="1410" spans="1:69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62"/>
      <c r="BQ1410" s="62"/>
    </row>
    <row r="1411" spans="1:69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BP1411" s="62"/>
      <c r="BQ1411" s="62"/>
    </row>
    <row r="1412" spans="1:69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  <c r="BP1412" s="62"/>
      <c r="BQ1412" s="62"/>
    </row>
    <row r="1413" spans="1:69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62"/>
      <c r="BQ1413" s="62"/>
    </row>
    <row r="1414" spans="1:69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  <c r="BP1414" s="62"/>
      <c r="BQ1414" s="62"/>
    </row>
    <row r="1415" spans="1:69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  <c r="BP1415" s="62"/>
      <c r="BQ1415" s="62"/>
    </row>
    <row r="1416" spans="1:69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  <c r="BP1416" s="62"/>
      <c r="BQ1416" s="62"/>
    </row>
    <row r="1417" spans="1:69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  <c r="BP1417" s="62"/>
      <c r="BQ1417" s="62"/>
    </row>
    <row r="1418" spans="1:69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  <c r="BP1418" s="62"/>
      <c r="BQ1418" s="62"/>
    </row>
    <row r="1419" spans="1:69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  <c r="BP1419" s="62"/>
      <c r="BQ1419" s="62"/>
    </row>
    <row r="1420" spans="1:69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  <c r="BP1420" s="62"/>
      <c r="BQ1420" s="62"/>
    </row>
    <row r="1421" spans="1:69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62"/>
      <c r="BQ1421" s="62"/>
    </row>
    <row r="1422" spans="1:69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  <c r="BP1422" s="62"/>
      <c r="BQ1422" s="62"/>
    </row>
    <row r="1423" spans="1:69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  <c r="BP1423" s="62"/>
      <c r="BQ1423" s="62"/>
    </row>
    <row r="1424" spans="1:69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  <c r="BP1424" s="62"/>
      <c r="BQ1424" s="62"/>
    </row>
    <row r="1425" spans="1:69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  <c r="BP1425" s="62"/>
      <c r="BQ1425" s="62"/>
    </row>
    <row r="1426" spans="1:69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  <c r="BP1426" s="62"/>
      <c r="BQ1426" s="62"/>
    </row>
    <row r="1427" spans="1:69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  <c r="BP1427" s="62"/>
      <c r="BQ1427" s="62"/>
    </row>
    <row r="1428" spans="1:69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  <c r="BP1428" s="62"/>
      <c r="BQ1428" s="62"/>
    </row>
    <row r="1429" spans="1:69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  <c r="BP1429" s="62"/>
      <c r="BQ1429" s="62"/>
    </row>
    <row r="1430" spans="1:69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  <c r="BP1430" s="62"/>
      <c r="BQ1430" s="62"/>
    </row>
    <row r="1431" spans="1:69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  <c r="BP1431" s="62"/>
      <c r="BQ1431" s="62"/>
    </row>
    <row r="1432" spans="1:69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  <c r="BP1432" s="62"/>
      <c r="BQ1432" s="62"/>
    </row>
    <row r="1433" spans="1:69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  <c r="BP1433" s="62"/>
      <c r="BQ1433" s="62"/>
    </row>
    <row r="1434" spans="1:69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62"/>
      <c r="BQ1434" s="62"/>
    </row>
    <row r="1435" spans="1:69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62"/>
      <c r="BQ1435" s="62"/>
    </row>
    <row r="1436" spans="1:69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62"/>
      <c r="BQ1436" s="62"/>
    </row>
    <row r="1437" spans="1:69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62"/>
      <c r="BQ1437" s="62"/>
    </row>
    <row r="1438" spans="1:69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62"/>
      <c r="BQ1438" s="62"/>
    </row>
    <row r="1439" spans="1:69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62"/>
      <c r="BQ1439" s="62"/>
    </row>
    <row r="1440" spans="1:69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BP1440" s="62"/>
      <c r="BQ1440" s="62"/>
    </row>
    <row r="1441" spans="1:69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  <c r="BP1441" s="62"/>
      <c r="BQ1441" s="62"/>
    </row>
    <row r="1442" spans="1:69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  <c r="BP1442" s="62"/>
      <c r="BQ1442" s="62"/>
    </row>
    <row r="1443" spans="1:69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  <c r="BP1443" s="62"/>
      <c r="BQ1443" s="62"/>
    </row>
    <row r="1444" spans="1:69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  <c r="BP1444" s="62"/>
      <c r="BQ1444" s="62"/>
    </row>
    <row r="1445" spans="1:69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  <c r="BP1445" s="62"/>
      <c r="BQ1445" s="62"/>
    </row>
    <row r="1446" spans="1:69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  <c r="BP1446" s="62"/>
      <c r="BQ1446" s="62"/>
    </row>
    <row r="1447" spans="1:69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BP1447" s="62"/>
      <c r="BQ1447" s="62"/>
    </row>
    <row r="1448" spans="1:69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  <c r="BP1448" s="62"/>
      <c r="BQ1448" s="62"/>
    </row>
    <row r="1449" spans="1:69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  <c r="BP1449" s="62"/>
      <c r="BQ1449" s="62"/>
    </row>
    <row r="1450" spans="1:69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62"/>
      <c r="BQ1450" s="62"/>
    </row>
    <row r="1451" spans="1:69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62"/>
      <c r="BQ1451" s="62"/>
    </row>
    <row r="1452" spans="1:69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62"/>
      <c r="BQ1452" s="62"/>
    </row>
    <row r="1453" spans="1:69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62"/>
      <c r="BQ1453" s="62"/>
    </row>
    <row r="1454" spans="1:69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62"/>
      <c r="BQ1454" s="62"/>
    </row>
    <row r="1455" spans="1:69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62"/>
      <c r="BQ1455" s="62"/>
    </row>
    <row r="1456" spans="1:69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BP1456" s="62"/>
      <c r="BQ1456" s="62"/>
    </row>
    <row r="1457" spans="1:69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  <c r="BP1457" s="62"/>
      <c r="BQ1457" s="62"/>
    </row>
    <row r="1458" spans="1:69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  <c r="BP1458" s="62"/>
      <c r="BQ1458" s="62"/>
    </row>
    <row r="1459" spans="1:69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</row>
    <row r="1460" spans="1:69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BP1460" s="62"/>
      <c r="BQ1460" s="62"/>
    </row>
    <row r="1461" spans="1:69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BP1461" s="62"/>
      <c r="BQ1461" s="62"/>
    </row>
    <row r="1462" spans="1:69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</row>
    <row r="1463" spans="1:69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</row>
    <row r="1464" spans="1:69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</row>
    <row r="1465" spans="1:69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</row>
    <row r="1466" spans="1:69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</row>
    <row r="1467" spans="1:69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</row>
    <row r="1468" spans="1:69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</row>
    <row r="1469" spans="1:69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</row>
    <row r="1470" spans="1:69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</row>
    <row r="1471" spans="1:69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</row>
    <row r="1472" spans="1:69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</row>
    <row r="1473" spans="1:69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</row>
    <row r="1474" spans="1:69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</row>
    <row r="1475" spans="1:69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</row>
    <row r="1476" spans="1:69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</row>
    <row r="1477" spans="1:69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</row>
    <row r="1478" spans="1:69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BP1478" s="62"/>
      <c r="BQ1478" s="62"/>
    </row>
    <row r="1479" spans="1:69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BP1479" s="62"/>
      <c r="BQ1479" s="62"/>
    </row>
    <row r="1480" spans="1:69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BP1480" s="62"/>
      <c r="BQ1480" s="62"/>
    </row>
    <row r="1481" spans="1:69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62"/>
      <c r="BQ1481" s="62"/>
    </row>
    <row r="1482" spans="1:69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BP1482" s="62"/>
      <c r="BQ1482" s="62"/>
    </row>
    <row r="1483" spans="1:69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BP1483" s="62"/>
      <c r="BQ1483" s="62"/>
    </row>
    <row r="1484" spans="1:69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62"/>
      <c r="BQ1484" s="62"/>
    </row>
    <row r="1485" spans="1:69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BP1485" s="62"/>
      <c r="BQ1485" s="62"/>
    </row>
    <row r="1486" spans="1:69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BP1486" s="62"/>
      <c r="BQ1486" s="62"/>
    </row>
    <row r="1487" spans="1:69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BP1487" s="62"/>
      <c r="BQ1487" s="62"/>
    </row>
    <row r="1488" spans="1:69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62"/>
      <c r="BQ1488" s="62"/>
    </row>
    <row r="1489" spans="1:69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62"/>
      <c r="BQ1489" s="62"/>
    </row>
    <row r="1490" spans="1:69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BP1490" s="62"/>
      <c r="BQ1490" s="62"/>
    </row>
    <row r="1491" spans="1:69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BP1491" s="62"/>
      <c r="BQ1491" s="62"/>
    </row>
    <row r="1492" spans="1:69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BP1492" s="62"/>
      <c r="BQ1492" s="62"/>
    </row>
    <row r="1493" spans="1:69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BP1493" s="62"/>
      <c r="BQ1493" s="62"/>
    </row>
    <row r="1494" spans="1:69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62"/>
      <c r="BQ1494" s="62"/>
    </row>
    <row r="1495" spans="1:69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62"/>
      <c r="BQ1495" s="62"/>
    </row>
    <row r="1496" spans="1:69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</row>
    <row r="1497" spans="1:69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</row>
    <row r="1498" spans="1:69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</row>
    <row r="1499" spans="1:69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</row>
    <row r="1500" spans="1:69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</row>
    <row r="1501" spans="1:69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</row>
    <row r="1502" spans="1:69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</row>
    <row r="1503" spans="1:69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</row>
    <row r="1504" spans="1:69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</row>
    <row r="1505" spans="1:69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</row>
    <row r="1506" spans="1:69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BP1506" s="62"/>
      <c r="BQ1506" s="62"/>
    </row>
    <row r="1507" spans="1:69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BP1507" s="62"/>
      <c r="BQ1507" s="62"/>
    </row>
    <row r="1508" spans="1:69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62"/>
      <c r="BQ1508" s="62"/>
    </row>
    <row r="1509" spans="1:69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  <c r="BP1509" s="62"/>
      <c r="BQ1509" s="62"/>
    </row>
    <row r="1510" spans="1:69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  <c r="BP1510" s="62"/>
      <c r="BQ1510" s="62"/>
    </row>
    <row r="1511" spans="1:69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  <c r="BP1511" s="62"/>
      <c r="BQ1511" s="62"/>
    </row>
    <row r="1512" spans="1:69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  <c r="BP1512" s="62"/>
      <c r="BQ1512" s="62"/>
    </row>
    <row r="1513" spans="1:69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  <c r="BP1513" s="62"/>
      <c r="BQ1513" s="62"/>
    </row>
    <row r="1514" spans="1:69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  <c r="BP1514" s="62"/>
      <c r="BQ1514" s="62"/>
    </row>
    <row r="1515" spans="1:69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  <c r="BP1515" s="62"/>
      <c r="BQ1515" s="62"/>
    </row>
    <row r="1516" spans="1:69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BP1516" s="62"/>
      <c r="BQ1516" s="62"/>
    </row>
    <row r="1517" spans="1:69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  <c r="BP1517" s="62"/>
      <c r="BQ1517" s="62"/>
    </row>
    <row r="1518" spans="1:69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  <c r="BP1518" s="62"/>
      <c r="BQ1518" s="62"/>
    </row>
    <row r="1519" spans="1:69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  <c r="BP1519" s="62"/>
      <c r="BQ1519" s="62"/>
    </row>
    <row r="1520" spans="1:69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BP1520" s="62"/>
      <c r="BQ1520" s="62"/>
    </row>
    <row r="1521" spans="1:69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  <c r="BP1521" s="62"/>
      <c r="BQ1521" s="62"/>
    </row>
    <row r="1522" spans="1:69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  <c r="BP1522" s="62"/>
      <c r="BQ1522" s="62"/>
    </row>
    <row r="1523" spans="1:69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62"/>
      <c r="BQ1523" s="62"/>
    </row>
    <row r="1524" spans="1:69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  <c r="BP1524" s="62"/>
      <c r="BQ1524" s="62"/>
    </row>
    <row r="1525" spans="1:69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  <c r="BP1525" s="62"/>
      <c r="BQ1525" s="62"/>
    </row>
    <row r="1526" spans="1:69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BP1526" s="62"/>
      <c r="BQ1526" s="62"/>
    </row>
    <row r="1527" spans="1:69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  <c r="BP1527" s="62"/>
      <c r="BQ1527" s="62"/>
    </row>
    <row r="1528" spans="1:69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  <c r="BP1528" s="62"/>
      <c r="BQ1528" s="62"/>
    </row>
    <row r="1529" spans="1:69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  <c r="BP1529" s="62"/>
      <c r="BQ1529" s="62"/>
    </row>
    <row r="1530" spans="1:69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  <c r="BP1530" s="62"/>
      <c r="BQ1530" s="62"/>
    </row>
    <row r="1531" spans="1:69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BP1531" s="62"/>
      <c r="BQ1531" s="62"/>
    </row>
    <row r="1532" spans="1:69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  <c r="BP1532" s="62"/>
      <c r="BQ1532" s="62"/>
    </row>
    <row r="1533" spans="1:69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62"/>
      <c r="BQ1533" s="62"/>
    </row>
    <row r="1534" spans="1:69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62"/>
      <c r="BQ1534" s="62"/>
    </row>
    <row r="1535" spans="1:69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  <c r="BP1535" s="62"/>
      <c r="BQ1535" s="62"/>
    </row>
    <row r="1536" spans="1:69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  <c r="BP1536" s="62"/>
      <c r="BQ1536" s="62"/>
    </row>
    <row r="1537" spans="1:69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BP1537" s="62"/>
      <c r="BQ1537" s="62"/>
    </row>
    <row r="1538" spans="1:69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BP1538" s="62"/>
      <c r="BQ1538" s="62"/>
    </row>
    <row r="1539" spans="1:69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BP1539" s="62"/>
      <c r="BQ1539" s="62"/>
    </row>
    <row r="1540" spans="1:69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  <c r="BP1540" s="62"/>
      <c r="BQ1540" s="62"/>
    </row>
    <row r="1541" spans="1:69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BP1541" s="62"/>
      <c r="BQ1541" s="62"/>
    </row>
    <row r="1542" spans="1:69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BP1542" s="62"/>
      <c r="BQ1542" s="62"/>
    </row>
    <row r="1543" spans="1:69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  <c r="BP1543" s="62"/>
      <c r="BQ1543" s="62"/>
    </row>
    <row r="1544" spans="1:69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62"/>
      <c r="BQ1544" s="62"/>
    </row>
    <row r="1545" spans="1:69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  <c r="BP1545" s="62"/>
      <c r="BQ1545" s="62"/>
    </row>
    <row r="1546" spans="1:69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  <c r="BP1546" s="62"/>
      <c r="BQ1546" s="62"/>
    </row>
    <row r="1547" spans="1:69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BP1547" s="62"/>
      <c r="BQ1547" s="62"/>
    </row>
    <row r="1548" spans="1:69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BP1548" s="62"/>
      <c r="BQ1548" s="62"/>
    </row>
    <row r="1549" spans="1:69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  <c r="BP1549" s="62"/>
      <c r="BQ1549" s="62"/>
    </row>
    <row r="1550" spans="1:69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62"/>
      <c r="BQ1550" s="62"/>
    </row>
    <row r="1551" spans="1:69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62"/>
      <c r="BQ1551" s="62"/>
    </row>
    <row r="1552" spans="1:69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62"/>
      <c r="BQ1552" s="62"/>
    </row>
    <row r="1553" spans="1:69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62"/>
      <c r="BQ1553" s="62"/>
    </row>
    <row r="1554" spans="1:69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62"/>
      <c r="BQ1554" s="62"/>
    </row>
    <row r="1555" spans="1:69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  <c r="BP1555" s="62"/>
      <c r="BQ1555" s="62"/>
    </row>
    <row r="1556" spans="1:69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  <c r="BP1556" s="62"/>
      <c r="BQ1556" s="62"/>
    </row>
    <row r="1557" spans="1:69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BP1557" s="62"/>
      <c r="BQ1557" s="62"/>
    </row>
    <row r="1558" spans="1:69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62"/>
      <c r="BQ1558" s="62"/>
    </row>
    <row r="1559" spans="1:69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62"/>
      <c r="BQ1559" s="62"/>
    </row>
    <row r="1560" spans="1:69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62"/>
      <c r="BQ1560" s="62"/>
    </row>
    <row r="1561" spans="1:69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62"/>
      <c r="BQ1561" s="62"/>
    </row>
    <row r="1562" spans="1:69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  <c r="BP1562" s="62"/>
      <c r="BQ1562" s="62"/>
    </row>
    <row r="1563" spans="1:69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BP1563" s="62"/>
      <c r="BQ1563" s="62"/>
    </row>
    <row r="1564" spans="1:69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62"/>
      <c r="BQ1564" s="62"/>
    </row>
    <row r="1565" spans="1:69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BP1565" s="62"/>
      <c r="BQ1565" s="62"/>
    </row>
    <row r="1566" spans="1:69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  <c r="BP1566" s="62"/>
      <c r="BQ1566" s="62"/>
    </row>
    <row r="1567" spans="1:69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62"/>
      <c r="BQ1567" s="62"/>
    </row>
    <row r="1568" spans="1:69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62"/>
      <c r="BQ1568" s="62"/>
    </row>
    <row r="1569" spans="1:69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62"/>
      <c r="BQ1569" s="62"/>
    </row>
    <row r="1570" spans="1:69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62"/>
      <c r="BQ1570" s="62"/>
    </row>
    <row r="1571" spans="1:69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62"/>
      <c r="BQ1571" s="62"/>
    </row>
    <row r="1572" spans="1:69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  <c r="BP1572" s="62"/>
      <c r="BQ1572" s="62"/>
    </row>
    <row r="1573" spans="1:69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BP1573" s="62"/>
      <c r="BQ1573" s="62"/>
    </row>
    <row r="1574" spans="1:69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62"/>
      <c r="BQ1574" s="62"/>
    </row>
    <row r="1575" spans="1:69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BP1575" s="62"/>
      <c r="BQ1575" s="62"/>
    </row>
    <row r="1576" spans="1:69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62"/>
      <c r="BQ1576" s="62"/>
    </row>
    <row r="1577" spans="1:69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62"/>
      <c r="BQ1577" s="62"/>
    </row>
    <row r="1578" spans="1:69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62"/>
      <c r="BQ1578" s="62"/>
    </row>
    <row r="1579" spans="1:69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BP1579" s="62"/>
      <c r="BQ1579" s="62"/>
    </row>
    <row r="1580" spans="1:69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62"/>
      <c r="BQ1580" s="62"/>
    </row>
    <row r="1581" spans="1:69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62"/>
      <c r="BQ1581" s="62"/>
    </row>
    <row r="1582" spans="1:69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62"/>
      <c r="BQ1582" s="62"/>
    </row>
    <row r="1583" spans="1:69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62"/>
      <c r="BQ1583" s="62"/>
    </row>
    <row r="1584" spans="1:69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62"/>
      <c r="BQ1584" s="62"/>
    </row>
    <row r="1585" spans="1:69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BP1585" s="62"/>
      <c r="BQ1585" s="62"/>
    </row>
    <row r="1586" spans="1:69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  <c r="BP1586" s="62"/>
      <c r="BQ1586" s="62"/>
    </row>
    <row r="1587" spans="1:69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BP1587" s="62"/>
      <c r="BQ1587" s="62"/>
    </row>
    <row r="1588" spans="1:69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62"/>
      <c r="BQ1588" s="62"/>
    </row>
    <row r="1589" spans="1:69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BP1589" s="62"/>
      <c r="BQ1589" s="62"/>
    </row>
    <row r="1590" spans="1:69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62"/>
      <c r="BQ1590" s="62"/>
    </row>
    <row r="1591" spans="1:69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BP1591" s="62"/>
      <c r="BQ1591" s="62"/>
    </row>
    <row r="1592" spans="1:69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  <c r="BP1592" s="62"/>
      <c r="BQ1592" s="62"/>
    </row>
    <row r="1593" spans="1:69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62"/>
      <c r="BQ1593" s="62"/>
    </row>
    <row r="1594" spans="1:69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62"/>
      <c r="BQ1594" s="62"/>
    </row>
    <row r="1595" spans="1:69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62"/>
      <c r="BQ1595" s="62"/>
    </row>
    <row r="1596" spans="1:69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  <c r="BP1596" s="62"/>
      <c r="BQ1596" s="62"/>
    </row>
    <row r="1597" spans="1:69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BP1597" s="62"/>
      <c r="BQ1597" s="62"/>
    </row>
    <row r="1598" spans="1:69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62"/>
      <c r="BQ1598" s="62"/>
    </row>
    <row r="1599" spans="1:69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BP1599" s="62"/>
      <c r="BQ1599" s="62"/>
    </row>
    <row r="1600" spans="1:69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  <c r="BP1600" s="62"/>
      <c r="BQ1600" s="62"/>
    </row>
    <row r="1601" spans="1:69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62"/>
      <c r="BQ1601" s="62"/>
    </row>
    <row r="1602" spans="1:69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62"/>
      <c r="BQ1602" s="62"/>
    </row>
    <row r="1603" spans="1:69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BP1603" s="62"/>
      <c r="BQ1603" s="62"/>
    </row>
    <row r="1604" spans="1:69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62"/>
      <c r="BQ1604" s="62"/>
    </row>
    <row r="1605" spans="1:69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BP1605" s="62"/>
      <c r="BQ1605" s="62"/>
    </row>
    <row r="1606" spans="1:69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62"/>
      <c r="BQ1606" s="62"/>
    </row>
    <row r="1607" spans="1:69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62"/>
      <c r="BQ1607" s="62"/>
    </row>
    <row r="1608" spans="1:69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  <c r="BP1608" s="62"/>
      <c r="BQ1608" s="62"/>
    </row>
    <row r="1609" spans="1:69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BP1609" s="62"/>
      <c r="BQ1609" s="62"/>
    </row>
    <row r="1610" spans="1:69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  <c r="BP1610" s="62"/>
      <c r="BQ1610" s="62"/>
    </row>
    <row r="1611" spans="1:69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BP1611" s="62"/>
      <c r="BQ1611" s="62"/>
    </row>
    <row r="1612" spans="1:69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62"/>
      <c r="BQ1612" s="62"/>
    </row>
    <row r="1613" spans="1:69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BP1613" s="62"/>
      <c r="BQ1613" s="62"/>
    </row>
    <row r="1614" spans="1:69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62"/>
      <c r="BQ1614" s="62"/>
    </row>
    <row r="1615" spans="1:69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BP1615" s="62"/>
      <c r="BQ1615" s="62"/>
    </row>
    <row r="1616" spans="1:69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62"/>
      <c r="BQ1616" s="62"/>
    </row>
    <row r="1617" spans="1:69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BP1617" s="62"/>
      <c r="BQ1617" s="62"/>
    </row>
    <row r="1618" spans="1:69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62"/>
      <c r="BQ1618" s="62"/>
    </row>
    <row r="1619" spans="1:69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BP1619" s="62"/>
      <c r="BQ1619" s="62"/>
    </row>
    <row r="1620" spans="1:69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  <c r="BP1620" s="62"/>
      <c r="BQ1620" s="62"/>
    </row>
    <row r="1621" spans="1:69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BP1621" s="62"/>
      <c r="BQ1621" s="62"/>
    </row>
    <row r="1622" spans="1:69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62"/>
      <c r="BQ1622" s="62"/>
    </row>
    <row r="1623" spans="1:69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62"/>
      <c r="BQ1623" s="62"/>
    </row>
    <row r="1624" spans="1:69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BP1624" s="62"/>
      <c r="BQ1624" s="62"/>
    </row>
    <row r="1625" spans="1:69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BP1625" s="62"/>
      <c r="BQ1625" s="62"/>
    </row>
    <row r="1626" spans="1:69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  <c r="BP1626" s="62"/>
      <c r="BQ1626" s="62"/>
    </row>
    <row r="1627" spans="1:69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BP1627" s="62"/>
      <c r="BQ1627" s="62"/>
    </row>
    <row r="1628" spans="1:69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  <c r="BP1628" s="62"/>
      <c r="BQ1628" s="62"/>
    </row>
    <row r="1629" spans="1:69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62"/>
      <c r="BQ1629" s="62"/>
    </row>
    <row r="1630" spans="1:69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  <c r="BP1630" s="62"/>
      <c r="BQ1630" s="62"/>
    </row>
    <row r="1631" spans="1:69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BP1631" s="62"/>
      <c r="BQ1631" s="62"/>
    </row>
    <row r="1632" spans="1:69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  <c r="BP1632" s="62"/>
      <c r="BQ1632" s="62"/>
    </row>
    <row r="1633" spans="1:69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BP1633" s="62"/>
      <c r="BQ1633" s="62"/>
    </row>
    <row r="1634" spans="1:69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62"/>
      <c r="BQ1634" s="62"/>
    </row>
    <row r="1635" spans="1:69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BP1635" s="62"/>
      <c r="BQ1635" s="62"/>
    </row>
    <row r="1636" spans="1:69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  <c r="BP1636" s="62"/>
      <c r="BQ1636" s="62"/>
    </row>
    <row r="1637" spans="1:69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BP1637" s="62"/>
      <c r="BQ1637" s="62"/>
    </row>
    <row r="1638" spans="1:69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  <c r="BP1638" s="62"/>
      <c r="BQ1638" s="62"/>
    </row>
    <row r="1639" spans="1:69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BP1639" s="62"/>
      <c r="BQ1639" s="62"/>
    </row>
    <row r="1640" spans="1:69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  <c r="BP1640" s="62"/>
      <c r="BQ1640" s="62"/>
    </row>
    <row r="1641" spans="1:69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BP1641" s="62"/>
      <c r="BQ1641" s="62"/>
    </row>
    <row r="1642" spans="1:69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  <c r="BP1642" s="62"/>
      <c r="BQ1642" s="62"/>
    </row>
    <row r="1643" spans="1:69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BP1643" s="62"/>
      <c r="BQ1643" s="62"/>
    </row>
    <row r="1644" spans="1:69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  <c r="BP1644" s="62"/>
      <c r="BQ1644" s="62"/>
    </row>
    <row r="1645" spans="1:69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62"/>
      <c r="BQ1645" s="62"/>
    </row>
    <row r="1646" spans="1:69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62"/>
      <c r="BQ1646" s="62"/>
    </row>
    <row r="1647" spans="1:69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BP1647" s="62"/>
      <c r="BQ1647" s="62"/>
    </row>
    <row r="1648" spans="1:69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  <c r="BP1648" s="62"/>
      <c r="BQ1648" s="62"/>
    </row>
    <row r="1649" spans="1:69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62"/>
      <c r="BQ1649" s="62"/>
    </row>
    <row r="1650" spans="1:69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BP1650" s="62"/>
      <c r="BQ1650" s="62"/>
    </row>
    <row r="1651" spans="1:69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62"/>
      <c r="BQ1651" s="62"/>
    </row>
    <row r="1652" spans="1:69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62"/>
      <c r="BQ1652" s="62"/>
    </row>
    <row r="1653" spans="1:69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BP1653" s="62"/>
      <c r="BQ1653" s="62"/>
    </row>
    <row r="1654" spans="1:69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  <c r="BP1654" s="62"/>
      <c r="BQ1654" s="62"/>
    </row>
    <row r="1655" spans="1:69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BP1655" s="62"/>
      <c r="BQ1655" s="62"/>
    </row>
    <row r="1656" spans="1:69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  <c r="BP1656" s="62"/>
      <c r="BQ1656" s="62"/>
    </row>
    <row r="1657" spans="1:69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BP1657" s="62"/>
      <c r="BQ1657" s="62"/>
    </row>
    <row r="1658" spans="1:69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  <c r="BP1658" s="62"/>
      <c r="BQ1658" s="62"/>
    </row>
    <row r="1659" spans="1:69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BP1659" s="62"/>
      <c r="BQ1659" s="62"/>
    </row>
    <row r="1660" spans="1:69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62"/>
      <c r="BQ1660" s="62"/>
    </row>
    <row r="1661" spans="1:69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62"/>
      <c r="BQ1661" s="62"/>
    </row>
    <row r="1662" spans="1:69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62"/>
      <c r="BQ1662" s="62"/>
    </row>
    <row r="1663" spans="1:69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62"/>
      <c r="BQ1663" s="62"/>
    </row>
    <row r="1664" spans="1:69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62"/>
      <c r="BQ1664" s="62"/>
    </row>
    <row r="1665" spans="1:69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62"/>
      <c r="BQ1665" s="62"/>
    </row>
    <row r="1666" spans="1:69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62"/>
      <c r="BQ1666" s="62"/>
    </row>
    <row r="1667" spans="1:69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BP1667" s="62"/>
      <c r="BQ1667" s="62"/>
    </row>
    <row r="1668" spans="1:69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  <c r="BP1668" s="62"/>
      <c r="BQ1668" s="62"/>
    </row>
    <row r="1669" spans="1:69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BP1669" s="62"/>
      <c r="BQ1669" s="62"/>
    </row>
    <row r="1670" spans="1:69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  <c r="BP1670" s="62"/>
      <c r="BQ1670" s="62"/>
    </row>
    <row r="1671" spans="1:69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BP1671" s="62"/>
      <c r="BQ1671" s="62"/>
    </row>
    <row r="1672" spans="1:69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62"/>
      <c r="BQ1672" s="62"/>
    </row>
    <row r="1673" spans="1:69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BP1673" s="62"/>
      <c r="BQ1673" s="62"/>
    </row>
    <row r="1674" spans="1:69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  <c r="BP1674" s="62"/>
      <c r="BQ1674" s="62"/>
    </row>
    <row r="1675" spans="1:69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BP1675" s="62"/>
      <c r="BQ1675" s="62"/>
    </row>
    <row r="1676" spans="1:69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  <c r="BP1676" s="62"/>
      <c r="BQ1676" s="62"/>
    </row>
    <row r="1677" spans="1:69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BP1677" s="62"/>
      <c r="BQ1677" s="62"/>
    </row>
    <row r="1678" spans="1:69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  <c r="BP1678" s="62"/>
      <c r="BQ1678" s="62"/>
    </row>
    <row r="1679" spans="1:69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BP1679" s="62"/>
      <c r="BQ1679" s="62"/>
    </row>
    <row r="1680" spans="1:69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62"/>
      <c r="BQ1680" s="62"/>
    </row>
    <row r="1681" spans="1:69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BP1681" s="62"/>
      <c r="BQ1681" s="62"/>
    </row>
    <row r="1682" spans="1:69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62"/>
      <c r="BQ1682" s="62"/>
    </row>
    <row r="1683" spans="1:69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62"/>
      <c r="BQ1683" s="62"/>
    </row>
    <row r="1684" spans="1:69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62"/>
      <c r="BQ1684" s="62"/>
    </row>
    <row r="1685" spans="1:69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BP1685" s="62"/>
      <c r="BQ1685" s="62"/>
    </row>
    <row r="1686" spans="1:69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  <c r="BP1686" s="62"/>
      <c r="BQ1686" s="62"/>
    </row>
    <row r="1687" spans="1:69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BP1687" s="62"/>
      <c r="BQ1687" s="62"/>
    </row>
    <row r="1688" spans="1:69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  <c r="BP1688" s="62"/>
      <c r="BQ1688" s="62"/>
    </row>
    <row r="1689" spans="1:69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BP1689" s="62"/>
      <c r="BQ1689" s="62"/>
    </row>
    <row r="1690" spans="1:69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62"/>
      <c r="BQ1690" s="62"/>
    </row>
    <row r="1691" spans="1:69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BP1691" s="62"/>
      <c r="BQ1691" s="62"/>
    </row>
    <row r="1692" spans="1:69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62"/>
      <c r="BQ1692" s="62"/>
    </row>
    <row r="1693" spans="1:69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62"/>
      <c r="BQ1693" s="62"/>
    </row>
    <row r="1694" spans="1:69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  <c r="BP1694" s="62"/>
      <c r="BQ1694" s="62"/>
    </row>
    <row r="1695" spans="1:69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BP1695" s="62"/>
      <c r="BQ1695" s="62"/>
    </row>
    <row r="1696" spans="1:69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62"/>
      <c r="BQ1696" s="62"/>
    </row>
    <row r="1697" spans="1:69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BP1697" s="62"/>
      <c r="BQ1697" s="62"/>
    </row>
    <row r="1698" spans="1:69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  <c r="BP1698" s="62"/>
      <c r="BQ1698" s="62"/>
    </row>
    <row r="1699" spans="1:69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62"/>
      <c r="BQ1699" s="62"/>
    </row>
    <row r="1700" spans="1:69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62"/>
      <c r="BQ1700" s="62"/>
    </row>
    <row r="1701" spans="1:69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BP1701" s="62"/>
      <c r="BQ1701" s="62"/>
    </row>
    <row r="1702" spans="1:69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  <c r="BP1702" s="62"/>
      <c r="BQ1702" s="62"/>
    </row>
    <row r="1703" spans="1:69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BP1703" s="62"/>
      <c r="BQ1703" s="62"/>
    </row>
    <row r="1704" spans="1:69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62"/>
      <c r="BQ1704" s="62"/>
    </row>
    <row r="1705" spans="1:69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BP1705" s="62"/>
      <c r="BQ1705" s="62"/>
    </row>
    <row r="1706" spans="1:69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  <c r="BP1706" s="62"/>
      <c r="BQ1706" s="62"/>
    </row>
    <row r="1707" spans="1:69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BP1707" s="62"/>
      <c r="BQ1707" s="62"/>
    </row>
    <row r="1708" spans="1:69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  <c r="BP1708" s="62"/>
      <c r="BQ1708" s="62"/>
    </row>
    <row r="1709" spans="1:69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62"/>
      <c r="BQ1709" s="62"/>
    </row>
    <row r="1710" spans="1:69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  <c r="BP1710" s="62"/>
      <c r="BQ1710" s="62"/>
    </row>
    <row r="1711" spans="1:69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62"/>
      <c r="BQ1711" s="62"/>
    </row>
    <row r="1712" spans="1:69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62"/>
      <c r="BQ1712" s="62"/>
    </row>
    <row r="1713" spans="1:69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62"/>
      <c r="BQ1713" s="62"/>
    </row>
    <row r="1714" spans="1:69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62"/>
      <c r="BQ1714" s="62"/>
    </row>
    <row r="1715" spans="1:69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62"/>
      <c r="BQ1715" s="62"/>
    </row>
    <row r="1716" spans="1:69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62"/>
      <c r="BQ1716" s="62"/>
    </row>
    <row r="1717" spans="1:69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BP1717" s="62"/>
      <c r="BQ1717" s="62"/>
    </row>
    <row r="1718" spans="1:69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62"/>
      <c r="BQ1718" s="62"/>
    </row>
    <row r="1719" spans="1:69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BP1719" s="62"/>
      <c r="BQ1719" s="62"/>
    </row>
    <row r="1720" spans="1:69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  <c r="BP1720" s="62"/>
      <c r="BQ1720" s="62"/>
    </row>
    <row r="1721" spans="1:69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BP1721" s="62"/>
      <c r="BQ1721" s="62"/>
    </row>
    <row r="1722" spans="1:69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62"/>
      <c r="BQ1722" s="62"/>
    </row>
    <row r="1723" spans="1:69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BP1723" s="62"/>
      <c r="BQ1723" s="62"/>
    </row>
    <row r="1724" spans="1:69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  <c r="BP1724" s="62"/>
      <c r="BQ1724" s="62"/>
    </row>
    <row r="1725" spans="1:69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BP1725" s="62"/>
      <c r="BQ1725" s="62"/>
    </row>
    <row r="1726" spans="1:69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  <c r="BP1726" s="62"/>
      <c r="BQ1726" s="62"/>
    </row>
    <row r="1727" spans="1:69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BP1727" s="62"/>
      <c r="BQ1727" s="62"/>
    </row>
    <row r="1728" spans="1:69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62"/>
      <c r="BQ1728" s="62"/>
    </row>
    <row r="1729" spans="1:69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62"/>
      <c r="BQ1729" s="62"/>
    </row>
    <row r="1730" spans="1:69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62"/>
      <c r="BQ1730" s="62"/>
    </row>
    <row r="1731" spans="1:69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BP1731" s="62"/>
      <c r="BQ1731" s="62"/>
    </row>
    <row r="1732" spans="1:69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  <c r="BP1732" s="62"/>
      <c r="BQ1732" s="62"/>
    </row>
    <row r="1733" spans="1:69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62"/>
      <c r="BQ1733" s="62"/>
    </row>
    <row r="1734" spans="1:69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  <c r="BP1734" s="62"/>
      <c r="BQ1734" s="62"/>
    </row>
    <row r="1735" spans="1:69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62"/>
      <c r="BQ1735" s="62"/>
    </row>
    <row r="1736" spans="1:69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62"/>
      <c r="BQ1736" s="62"/>
    </row>
    <row r="1737" spans="1:69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62"/>
      <c r="BQ1737" s="62"/>
    </row>
    <row r="1738" spans="1:69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62"/>
      <c r="BQ1738" s="62"/>
    </row>
    <row r="1739" spans="1:69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62"/>
      <c r="BQ1739" s="62"/>
    </row>
    <row r="1740" spans="1:69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  <c r="BP1740" s="62"/>
      <c r="BQ1740" s="62"/>
    </row>
    <row r="1741" spans="1:69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62"/>
      <c r="BQ1741" s="62"/>
    </row>
    <row r="1742" spans="1:69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62"/>
      <c r="BQ1742" s="62"/>
    </row>
    <row r="1743" spans="1:69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BP1743" s="62"/>
      <c r="BQ1743" s="62"/>
    </row>
    <row r="1744" spans="1:69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62"/>
      <c r="BQ1744" s="62"/>
    </row>
    <row r="1745" spans="1:69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62"/>
      <c r="BQ1745" s="62"/>
    </row>
    <row r="1746" spans="1:69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  <c r="BF1746" s="62"/>
      <c r="BG1746" s="62"/>
      <c r="BH1746" s="62"/>
      <c r="BI1746" s="62"/>
      <c r="BJ1746" s="62"/>
      <c r="BK1746" s="62"/>
      <c r="BL1746" s="62"/>
      <c r="BM1746" s="62"/>
      <c r="BN1746" s="62"/>
      <c r="BO1746" s="62"/>
      <c r="BP1746" s="62"/>
      <c r="BQ1746" s="62"/>
    </row>
    <row r="1747" spans="1:69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  <c r="BF1747" s="62"/>
      <c r="BG1747" s="62"/>
      <c r="BH1747" s="62"/>
      <c r="BI1747" s="62"/>
      <c r="BJ1747" s="62"/>
      <c r="BK1747" s="62"/>
      <c r="BL1747" s="62"/>
      <c r="BM1747" s="62"/>
      <c r="BN1747" s="62"/>
      <c r="BO1747" s="62"/>
      <c r="BP1747" s="62"/>
      <c r="BQ1747" s="62"/>
    </row>
    <row r="1748" spans="1:69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  <c r="BF1748" s="62"/>
      <c r="BG1748" s="62"/>
      <c r="BH1748" s="62"/>
      <c r="BI1748" s="62"/>
      <c r="BJ1748" s="62"/>
      <c r="BK1748" s="62"/>
      <c r="BL1748" s="62"/>
      <c r="BM1748" s="62"/>
      <c r="BN1748" s="62"/>
      <c r="BO1748" s="62"/>
      <c r="BP1748" s="62"/>
      <c r="BQ1748" s="62"/>
    </row>
    <row r="1749" spans="1:69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  <c r="BF1749" s="62"/>
      <c r="BG1749" s="62"/>
      <c r="BH1749" s="62"/>
      <c r="BI1749" s="62"/>
      <c r="BJ1749" s="62"/>
      <c r="BK1749" s="62"/>
      <c r="BL1749" s="62"/>
      <c r="BM1749" s="62"/>
      <c r="BN1749" s="62"/>
      <c r="BO1749" s="62"/>
      <c r="BP1749" s="62"/>
      <c r="BQ1749" s="62"/>
    </row>
    <row r="1750" spans="1:69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  <c r="BF1750" s="62"/>
      <c r="BG1750" s="62"/>
      <c r="BH1750" s="62"/>
      <c r="BI1750" s="62"/>
      <c r="BJ1750" s="62"/>
      <c r="BK1750" s="62"/>
      <c r="BL1750" s="62"/>
      <c r="BM1750" s="62"/>
      <c r="BN1750" s="62"/>
      <c r="BO1750" s="62"/>
      <c r="BP1750" s="62"/>
      <c r="BQ1750" s="62"/>
    </row>
    <row r="1751" spans="1:69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  <c r="BF1751" s="62"/>
      <c r="BG1751" s="62"/>
      <c r="BH1751" s="62"/>
      <c r="BI1751" s="62"/>
      <c r="BJ1751" s="62"/>
      <c r="BK1751" s="62"/>
      <c r="BL1751" s="62"/>
      <c r="BM1751" s="62"/>
      <c r="BN1751" s="62"/>
      <c r="BO1751" s="62"/>
      <c r="BP1751" s="62"/>
      <c r="BQ1751" s="62"/>
    </row>
    <row r="1752" spans="1:69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62"/>
      <c r="BQ1752" s="62"/>
    </row>
    <row r="1753" spans="1:69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62"/>
      <c r="BQ1753" s="62"/>
    </row>
    <row r="1754" spans="1:69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62"/>
      <c r="BQ1754" s="62"/>
    </row>
    <row r="1755" spans="1:69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BP1755" s="62"/>
      <c r="BQ1755" s="62"/>
    </row>
    <row r="1756" spans="1:69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62"/>
      <c r="BQ1756" s="62"/>
    </row>
    <row r="1757" spans="1:69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62"/>
      <c r="BQ1757" s="62"/>
    </row>
    <row r="1758" spans="1:69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62"/>
      <c r="BQ1758" s="62"/>
    </row>
    <row r="1759" spans="1:69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62"/>
      <c r="BQ1759" s="62"/>
    </row>
    <row r="1760" spans="1:69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62"/>
      <c r="BQ1760" s="62"/>
    </row>
    <row r="1761" spans="1:69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62"/>
      <c r="BQ1761" s="62"/>
    </row>
    <row r="1762" spans="1:69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BP1762" s="62"/>
      <c r="BQ1762" s="62"/>
    </row>
    <row r="1763" spans="1:69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62"/>
      <c r="BQ1763" s="62"/>
    </row>
    <row r="1764" spans="1:69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  <c r="BP1764" s="62"/>
      <c r="BQ1764" s="62"/>
    </row>
    <row r="1765" spans="1:69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BP1765" s="62"/>
      <c r="BQ1765" s="62"/>
    </row>
    <row r="1766" spans="1:69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62"/>
      <c r="BQ1766" s="62"/>
    </row>
    <row r="1767" spans="1:69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62"/>
      <c r="BQ1767" s="62"/>
    </row>
    <row r="1768" spans="1:69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  <c r="BP1768" s="62"/>
      <c r="BQ1768" s="62"/>
    </row>
    <row r="1769" spans="1:69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62"/>
      <c r="BQ1769" s="62"/>
    </row>
    <row r="1770" spans="1:69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62"/>
      <c r="BQ1770" s="62"/>
    </row>
    <row r="1771" spans="1:69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62"/>
      <c r="BQ1771" s="62"/>
    </row>
    <row r="1772" spans="1:69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62"/>
      <c r="BQ1772" s="62"/>
    </row>
    <row r="1773" spans="1:69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62"/>
      <c r="BQ1773" s="62"/>
    </row>
    <row r="1774" spans="1:69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62"/>
      <c r="BQ1774" s="62"/>
    </row>
    <row r="1775" spans="1:69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62"/>
      <c r="BQ1775" s="62"/>
    </row>
    <row r="1776" spans="1:69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62"/>
      <c r="BQ1776" s="62"/>
    </row>
    <row r="1777" spans="1:69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62"/>
      <c r="BQ1777" s="62"/>
    </row>
    <row r="1778" spans="1:69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62"/>
      <c r="BQ1778" s="62"/>
    </row>
    <row r="1779" spans="1:69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  <c r="BP1779" s="62"/>
      <c r="BQ1779" s="62"/>
    </row>
    <row r="1780" spans="1:69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62"/>
      <c r="BQ1780" s="62"/>
    </row>
    <row r="1781" spans="1:69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  <c r="BP1781" s="62"/>
      <c r="BQ1781" s="62"/>
    </row>
    <row r="1782" spans="1:69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62"/>
      <c r="BQ1782" s="62"/>
    </row>
    <row r="1783" spans="1:69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62"/>
      <c r="BQ1783" s="62"/>
    </row>
    <row r="1784" spans="1:69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62"/>
      <c r="BQ1784" s="62"/>
    </row>
    <row r="1785" spans="1:69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62"/>
      <c r="BQ1785" s="62"/>
    </row>
    <row r="1786" spans="1:69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62"/>
      <c r="BQ1786" s="62"/>
    </row>
    <row r="1787" spans="1:69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62"/>
      <c r="BQ1787" s="62"/>
    </row>
    <row r="1788" spans="1:69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62"/>
      <c r="BQ1788" s="62"/>
    </row>
    <row r="1789" spans="1:69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62"/>
      <c r="BQ1789" s="62"/>
    </row>
    <row r="1790" spans="1:69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  <c r="BP1790" s="62"/>
      <c r="BQ1790" s="62"/>
    </row>
    <row r="1791" spans="1:69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62"/>
      <c r="BQ1791" s="62"/>
    </row>
    <row r="1792" spans="1:69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BP1792" s="62"/>
      <c r="BQ1792" s="62"/>
    </row>
    <row r="1793" spans="1:69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  <c r="BP1793" s="62"/>
      <c r="BQ1793" s="62"/>
    </row>
    <row r="1794" spans="1:69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62"/>
      <c r="BQ1794" s="62"/>
    </row>
    <row r="1795" spans="1:69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62"/>
      <c r="BQ1795" s="62"/>
    </row>
    <row r="1796" spans="1:69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  <c r="BP1796" s="62"/>
      <c r="BQ1796" s="62"/>
    </row>
    <row r="1797" spans="1:69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BP1797" s="62"/>
      <c r="BQ1797" s="62"/>
    </row>
    <row r="1798" spans="1:69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62"/>
      <c r="BQ1798" s="62"/>
    </row>
    <row r="1799" spans="1:69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62"/>
      <c r="BQ1799" s="62"/>
    </row>
    <row r="1800" spans="1:69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62"/>
      <c r="BQ1800" s="62"/>
    </row>
    <row r="1801" spans="1:69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62"/>
      <c r="BQ1801" s="62"/>
    </row>
    <row r="1802" spans="1:69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BP1802" s="62"/>
      <c r="BQ1802" s="62"/>
    </row>
    <row r="1803" spans="1:69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62"/>
      <c r="BQ1803" s="62"/>
    </row>
    <row r="1804" spans="1:69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62"/>
      <c r="BQ1804" s="62"/>
    </row>
    <row r="1805" spans="1:69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BP1805" s="62"/>
      <c r="BQ1805" s="62"/>
    </row>
    <row r="1806" spans="1:69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62"/>
      <c r="BQ1806" s="62"/>
    </row>
    <row r="1807" spans="1:69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BP1807" s="62"/>
      <c r="BQ1807" s="62"/>
    </row>
    <row r="1808" spans="1:69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62"/>
      <c r="BQ1808" s="62"/>
    </row>
    <row r="1809" spans="1:69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62"/>
      <c r="BQ1809" s="62"/>
    </row>
    <row r="1810" spans="1:69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  <c r="BP1810" s="62"/>
      <c r="BQ1810" s="62"/>
    </row>
    <row r="1811" spans="1:69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BP1811" s="62"/>
      <c r="BQ1811" s="62"/>
    </row>
    <row r="1812" spans="1:69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  <c r="BP1812" s="62"/>
      <c r="BQ1812" s="62"/>
    </row>
    <row r="1813" spans="1:69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62"/>
      <c r="BQ1813" s="62"/>
    </row>
    <row r="1814" spans="1:69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62"/>
      <c r="BQ1814" s="62"/>
    </row>
    <row r="1815" spans="1:69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62"/>
      <c r="BQ1815" s="62"/>
    </row>
    <row r="1816" spans="1:69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62"/>
      <c r="BQ1816" s="62"/>
    </row>
    <row r="1817" spans="1:69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62"/>
      <c r="BQ1817" s="62"/>
    </row>
    <row r="1818" spans="1:69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62"/>
      <c r="BQ1818" s="62"/>
    </row>
    <row r="1819" spans="1:69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62"/>
      <c r="BQ1819" s="62"/>
    </row>
    <row r="1820" spans="1:69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  <c r="BP1820" s="62"/>
      <c r="BQ1820" s="62"/>
    </row>
    <row r="1821" spans="1:69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62"/>
      <c r="BQ1821" s="62"/>
    </row>
    <row r="1822" spans="1:69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62"/>
      <c r="BQ1822" s="62"/>
    </row>
    <row r="1823" spans="1:69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  <c r="BP1823" s="62"/>
      <c r="BQ1823" s="62"/>
    </row>
    <row r="1824" spans="1:69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62"/>
      <c r="BQ1824" s="62"/>
    </row>
    <row r="1825" spans="1:69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62"/>
      <c r="BQ1825" s="62"/>
    </row>
    <row r="1826" spans="1:69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62"/>
      <c r="BQ1826" s="62"/>
    </row>
    <row r="1827" spans="1:69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  <c r="BP1827" s="62"/>
      <c r="BQ1827" s="62"/>
    </row>
    <row r="1828" spans="1:69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  <c r="BP1828" s="62"/>
      <c r="BQ1828" s="62"/>
    </row>
    <row r="1829" spans="1:69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  <c r="BP1829" s="62"/>
      <c r="BQ1829" s="62"/>
    </row>
    <row r="1830" spans="1:69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  <c r="BP1830" s="62"/>
      <c r="BQ1830" s="62"/>
    </row>
    <row r="1831" spans="1:69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62"/>
      <c r="BQ1831" s="62"/>
    </row>
    <row r="1832" spans="1:69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  <c r="BP1832" s="62"/>
      <c r="BQ1832" s="62"/>
    </row>
    <row r="1833" spans="1:69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62"/>
      <c r="BQ1833" s="62"/>
    </row>
    <row r="1834" spans="1:69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62"/>
      <c r="BQ1834" s="62"/>
    </row>
    <row r="1835" spans="1:69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  <c r="BP1835" s="62"/>
      <c r="BQ1835" s="62"/>
    </row>
    <row r="1836" spans="1:69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  <c r="BP1836" s="62"/>
      <c r="BQ1836" s="62"/>
    </row>
    <row r="1837" spans="1:69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  <c r="BP1837" s="62"/>
      <c r="BQ1837" s="62"/>
    </row>
    <row r="1838" spans="1:69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  <c r="BP1838" s="62"/>
      <c r="BQ1838" s="62"/>
    </row>
    <row r="1839" spans="1:69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  <c r="BP1839" s="62"/>
      <c r="BQ1839" s="62"/>
    </row>
    <row r="1840" spans="1:69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62"/>
      <c r="BQ1840" s="62"/>
    </row>
    <row r="1841" spans="1:69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62"/>
      <c r="BQ1841" s="62"/>
    </row>
    <row r="1842" spans="1:69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62"/>
      <c r="BQ1842" s="62"/>
    </row>
    <row r="1843" spans="1:69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62"/>
      <c r="BQ1843" s="62"/>
    </row>
    <row r="1844" spans="1:69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62"/>
      <c r="BQ1844" s="62"/>
    </row>
    <row r="1845" spans="1:69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62"/>
      <c r="BQ1845" s="62"/>
    </row>
    <row r="1846" spans="1:69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62"/>
      <c r="BQ1846" s="62"/>
    </row>
    <row r="1847" spans="1:69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62"/>
      <c r="BQ1847" s="62"/>
    </row>
    <row r="1848" spans="1:69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  <c r="BP1848" s="62"/>
      <c r="BQ1848" s="62"/>
    </row>
    <row r="1849" spans="1:69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  <c r="BP1849" s="62"/>
      <c r="BQ1849" s="62"/>
    </row>
    <row r="1850" spans="1:69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62"/>
      <c r="BQ1850" s="62"/>
    </row>
    <row r="1851" spans="1:69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  <c r="BP1851" s="62"/>
      <c r="BQ1851" s="62"/>
    </row>
    <row r="1852" spans="1:69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62"/>
      <c r="BQ1852" s="62"/>
    </row>
    <row r="1853" spans="1:69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  <c r="BP1853" s="62"/>
      <c r="BQ1853" s="62"/>
    </row>
    <row r="1854" spans="1:69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62"/>
      <c r="BQ1854" s="62"/>
    </row>
    <row r="1855" spans="1:69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62"/>
      <c r="BQ1855" s="62"/>
    </row>
    <row r="1856" spans="1:69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  <c r="BP1856" s="62"/>
      <c r="BQ1856" s="62"/>
    </row>
    <row r="1857" spans="1:69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  <c r="BP1857" s="62"/>
      <c r="BQ1857" s="62"/>
    </row>
    <row r="1858" spans="1:69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62"/>
      <c r="BQ1858" s="62"/>
    </row>
    <row r="1859" spans="1:69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62"/>
      <c r="BQ1859" s="62"/>
    </row>
    <row r="1860" spans="1:69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62"/>
      <c r="BQ1860" s="62"/>
    </row>
    <row r="1861" spans="1:69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62"/>
      <c r="BQ1861" s="62"/>
    </row>
    <row r="1862" spans="1:69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62"/>
      <c r="BQ1862" s="62"/>
    </row>
    <row r="1863" spans="1:69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  <c r="BP1863" s="62"/>
      <c r="BQ1863" s="62"/>
    </row>
    <row r="1864" spans="1:69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62"/>
      <c r="BQ1864" s="62"/>
    </row>
    <row r="1865" spans="1:69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  <c r="BP1865" s="62"/>
      <c r="BQ1865" s="62"/>
    </row>
    <row r="1866" spans="1:69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  <c r="BP1866" s="62"/>
      <c r="BQ1866" s="62"/>
    </row>
    <row r="1867" spans="1:69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  <c r="BP1867" s="62"/>
      <c r="BQ1867" s="62"/>
    </row>
    <row r="1868" spans="1:69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  <c r="BP1868" s="62"/>
      <c r="BQ1868" s="62"/>
    </row>
    <row r="1869" spans="1:69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62"/>
      <c r="BQ1869" s="62"/>
    </row>
    <row r="1870" spans="1:69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62"/>
      <c r="BQ1870" s="62"/>
    </row>
    <row r="1871" spans="1:69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  <c r="BP1871" s="62"/>
      <c r="BQ1871" s="62"/>
    </row>
    <row r="1872" spans="1:69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  <c r="BP1872" s="62"/>
      <c r="BQ1872" s="62"/>
    </row>
    <row r="1873" spans="1:69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  <c r="BP1873" s="62"/>
      <c r="BQ1873" s="62"/>
    </row>
    <row r="1874" spans="1:69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  <c r="BP1874" s="62"/>
      <c r="BQ1874" s="62"/>
    </row>
    <row r="1875" spans="1:69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  <c r="BP1875" s="62"/>
      <c r="BQ1875" s="62"/>
    </row>
    <row r="1876" spans="1:69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  <c r="BP1876" s="62"/>
      <c r="BQ1876" s="62"/>
    </row>
    <row r="1877" spans="1:69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  <c r="BP1877" s="62"/>
      <c r="BQ1877" s="62"/>
    </row>
    <row r="1878" spans="1:69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  <c r="BP1878" s="62"/>
      <c r="BQ1878" s="62"/>
    </row>
    <row r="1879" spans="1:69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  <c r="BP1879" s="62"/>
      <c r="BQ1879" s="62"/>
    </row>
    <row r="1880" spans="1:69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  <c r="BP1880" s="62"/>
      <c r="BQ1880" s="62"/>
    </row>
    <row r="1881" spans="1:69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  <c r="BF1881" s="62"/>
      <c r="BG1881" s="62"/>
      <c r="BH1881" s="62"/>
      <c r="BI1881" s="62"/>
      <c r="BJ1881" s="62"/>
      <c r="BK1881" s="62"/>
      <c r="BL1881" s="62"/>
      <c r="BM1881" s="62"/>
      <c r="BN1881" s="62"/>
      <c r="BO1881" s="62"/>
      <c r="BP1881" s="62"/>
      <c r="BQ1881" s="62"/>
    </row>
    <row r="1882" spans="1:69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  <c r="BP1882" s="62"/>
      <c r="BQ1882" s="62"/>
    </row>
    <row r="1883" spans="1:69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  <c r="BP1883" s="62"/>
      <c r="BQ1883" s="62"/>
    </row>
    <row r="1884" spans="1:69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  <c r="BP1884" s="62"/>
      <c r="BQ1884" s="62"/>
    </row>
    <row r="1885" spans="1:69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  <c r="BP1885" s="62"/>
      <c r="BQ1885" s="62"/>
    </row>
    <row r="1886" spans="1:69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62"/>
      <c r="BQ1886" s="62"/>
    </row>
    <row r="1887" spans="1:69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62"/>
      <c r="BQ1887" s="62"/>
    </row>
    <row r="1888" spans="1:69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BP1888" s="62"/>
      <c r="BQ1888" s="62"/>
    </row>
    <row r="1889" spans="1:69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62"/>
      <c r="BQ1889" s="62"/>
    </row>
    <row r="1890" spans="1:69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BP1890" s="62"/>
      <c r="BQ1890" s="62"/>
    </row>
    <row r="1891" spans="1:69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62"/>
      <c r="BQ1891" s="62"/>
    </row>
    <row r="1892" spans="1:69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  <c r="BP1892" s="62"/>
      <c r="BQ1892" s="62"/>
    </row>
    <row r="1893" spans="1:69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BP1893" s="62"/>
      <c r="BQ1893" s="62"/>
    </row>
    <row r="1894" spans="1:69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62"/>
      <c r="BQ1894" s="62"/>
    </row>
    <row r="1895" spans="1:69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BP1895" s="62"/>
      <c r="BQ1895" s="62"/>
    </row>
    <row r="1896" spans="1:69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62"/>
      <c r="BQ1896" s="62"/>
    </row>
    <row r="1897" spans="1:69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62"/>
      <c r="BQ1897" s="62"/>
    </row>
    <row r="1898" spans="1:69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  <c r="BP1898" s="62"/>
      <c r="BQ1898" s="62"/>
    </row>
    <row r="1899" spans="1:69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62"/>
      <c r="BQ1899" s="62"/>
    </row>
    <row r="1900" spans="1:69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62"/>
      <c r="BQ1900" s="62"/>
    </row>
    <row r="1901" spans="1:69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62"/>
      <c r="BQ1901" s="62"/>
    </row>
    <row r="1902" spans="1:69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  <c r="BP1902" s="62"/>
      <c r="BQ1902" s="62"/>
    </row>
    <row r="1903" spans="1:69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62"/>
      <c r="BQ1903" s="62"/>
    </row>
    <row r="1904" spans="1:69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62"/>
      <c r="BQ1904" s="62"/>
    </row>
    <row r="1905" spans="1:69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62"/>
      <c r="BQ1905" s="62"/>
    </row>
    <row r="1906" spans="1:69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62"/>
      <c r="BQ1906" s="62"/>
    </row>
    <row r="1907" spans="1:69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62"/>
      <c r="BQ1907" s="62"/>
    </row>
    <row r="1908" spans="1:69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BP1908" s="62"/>
      <c r="BQ1908" s="62"/>
    </row>
    <row r="1909" spans="1:69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62"/>
      <c r="BQ1909" s="62"/>
    </row>
    <row r="1910" spans="1:69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BP1910" s="62"/>
      <c r="BQ1910" s="62"/>
    </row>
    <row r="1911" spans="1:69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62"/>
      <c r="BQ1911" s="62"/>
    </row>
    <row r="1912" spans="1:69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BP1912" s="62"/>
      <c r="BQ1912" s="62"/>
    </row>
    <row r="1913" spans="1:69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BP1913" s="62"/>
      <c r="BQ1913" s="62"/>
    </row>
    <row r="1914" spans="1:69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62"/>
      <c r="BQ1914" s="62"/>
    </row>
    <row r="1915" spans="1:69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BP1915" s="62"/>
      <c r="BQ1915" s="62"/>
    </row>
    <row r="1916" spans="1:69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62"/>
      <c r="BQ1916" s="62"/>
    </row>
    <row r="1917" spans="1:69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62"/>
      <c r="BQ1917" s="62"/>
    </row>
    <row r="1918" spans="1:69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62"/>
      <c r="BQ1918" s="62"/>
    </row>
    <row r="1919" spans="1:69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62"/>
      <c r="BQ1919" s="62"/>
    </row>
    <row r="1920" spans="1:69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62"/>
      <c r="BQ1920" s="62"/>
    </row>
    <row r="1921" spans="1:69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BP1921" s="62"/>
      <c r="BQ1921" s="62"/>
    </row>
    <row r="1922" spans="1:69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62"/>
      <c r="BQ1922" s="62"/>
    </row>
    <row r="1923" spans="1:69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62"/>
      <c r="BQ1923" s="62"/>
    </row>
    <row r="1924" spans="1:69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BP1924" s="62"/>
      <c r="BQ1924" s="62"/>
    </row>
    <row r="1925" spans="1:69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62"/>
      <c r="BQ1925" s="62"/>
    </row>
    <row r="1926" spans="1:69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BP1926" s="62"/>
      <c r="BQ1926" s="62"/>
    </row>
    <row r="1927" spans="1:69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62"/>
      <c r="BQ1927" s="62"/>
    </row>
    <row r="1928" spans="1:69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BP1928" s="62"/>
      <c r="BQ1928" s="62"/>
    </row>
    <row r="1929" spans="1:69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62"/>
      <c r="BQ1929" s="62"/>
    </row>
    <row r="1930" spans="1:69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62"/>
      <c r="BQ1930" s="62"/>
    </row>
    <row r="1931" spans="1:69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62"/>
      <c r="BQ1931" s="62"/>
    </row>
    <row r="1932" spans="1:69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62"/>
      <c r="BQ1932" s="62"/>
    </row>
    <row r="1933" spans="1:69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BP1933" s="62"/>
      <c r="BQ1933" s="62"/>
    </row>
    <row r="1934" spans="1:69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62"/>
      <c r="BQ1934" s="62"/>
    </row>
    <row r="1935" spans="1:69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62"/>
      <c r="BQ1935" s="62"/>
    </row>
    <row r="1936" spans="1:69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BP1936" s="62"/>
      <c r="BQ1936" s="62"/>
    </row>
    <row r="1937" spans="1:69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62"/>
      <c r="BQ1937" s="62"/>
    </row>
    <row r="1938" spans="1:69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  <c r="BP1938" s="62"/>
      <c r="BQ1938" s="62"/>
    </row>
    <row r="1939" spans="1:69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BP1939" s="62"/>
      <c r="BQ1939" s="62"/>
    </row>
    <row r="1940" spans="1:69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62"/>
      <c r="BQ1940" s="62"/>
    </row>
    <row r="1941" spans="1:69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BP1941" s="62"/>
      <c r="BQ1941" s="62"/>
    </row>
    <row r="1942" spans="1:69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62"/>
      <c r="BQ1942" s="62"/>
    </row>
    <row r="1943" spans="1:69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  <c r="BP1943" s="62"/>
      <c r="BQ1943" s="62"/>
    </row>
    <row r="1944" spans="1:69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  <c r="BP1944" s="62"/>
      <c r="BQ1944" s="62"/>
    </row>
    <row r="1945" spans="1:69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  <c r="BP1945" s="62"/>
      <c r="BQ1945" s="62"/>
    </row>
    <row r="1946" spans="1:69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62"/>
      <c r="BQ1946" s="62"/>
    </row>
    <row r="1947" spans="1:69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  <c r="BP1947" s="62"/>
      <c r="BQ1947" s="62"/>
    </row>
    <row r="1948" spans="1:69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62"/>
      <c r="BQ1948" s="62"/>
    </row>
    <row r="1949" spans="1:69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  <c r="BP1949" s="62"/>
      <c r="BQ1949" s="62"/>
    </row>
    <row r="1950" spans="1:69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62"/>
      <c r="BQ1950" s="62"/>
    </row>
    <row r="1951" spans="1:69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62"/>
      <c r="BQ1951" s="62"/>
    </row>
    <row r="1952" spans="1:69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  <c r="BP1952" s="62"/>
      <c r="BQ1952" s="62"/>
    </row>
    <row r="1953" spans="1:69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  <c r="BP1953" s="62"/>
      <c r="BQ1953" s="62"/>
    </row>
    <row r="1954" spans="1:69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  <c r="BP1954" s="62"/>
      <c r="BQ1954" s="62"/>
    </row>
    <row r="1955" spans="1:69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62"/>
      <c r="BQ1955" s="62"/>
    </row>
    <row r="1956" spans="1:69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  <c r="BP1956" s="62"/>
      <c r="BQ1956" s="62"/>
    </row>
    <row r="1957" spans="1:69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  <c r="BP1957" s="62"/>
      <c r="BQ1957" s="62"/>
    </row>
    <row r="1958" spans="1:69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62"/>
      <c r="BQ1958" s="62"/>
    </row>
    <row r="1959" spans="1:69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  <c r="BP1959" s="62"/>
      <c r="BQ1959" s="62"/>
    </row>
    <row r="1960" spans="1:69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62"/>
      <c r="BQ1960" s="62"/>
    </row>
    <row r="1961" spans="1:69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62"/>
      <c r="BQ1961" s="62"/>
    </row>
    <row r="1962" spans="1:69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62"/>
      <c r="BQ1962" s="62"/>
    </row>
    <row r="1963" spans="1:69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62"/>
      <c r="BQ1963" s="62"/>
    </row>
    <row r="1964" spans="1:69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62"/>
      <c r="BQ1964" s="62"/>
    </row>
    <row r="1965" spans="1:69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62"/>
      <c r="BQ1965" s="62"/>
    </row>
    <row r="1966" spans="1:69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  <c r="BP1966" s="62"/>
      <c r="BQ1966" s="62"/>
    </row>
    <row r="1967" spans="1:69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  <c r="BP1967" s="62"/>
      <c r="BQ1967" s="62"/>
    </row>
    <row r="1968" spans="1:69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62"/>
      <c r="BQ1968" s="62"/>
    </row>
    <row r="1969" spans="1:69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62"/>
      <c r="BQ1969" s="62"/>
    </row>
    <row r="1970" spans="1:69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62"/>
      <c r="BQ1970" s="62"/>
    </row>
    <row r="1971" spans="1:69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62"/>
      <c r="BQ1971" s="62"/>
    </row>
    <row r="1972" spans="1:69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  <c r="BP1972" s="62"/>
      <c r="BQ1972" s="62"/>
    </row>
    <row r="1973" spans="1:69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62"/>
      <c r="BQ1973" s="62"/>
    </row>
    <row r="1974" spans="1:69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62"/>
      <c r="BQ1974" s="62"/>
    </row>
    <row r="1975" spans="1:69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62"/>
      <c r="BQ1975" s="62"/>
    </row>
    <row r="1976" spans="1:69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62"/>
      <c r="BQ1976" s="62"/>
    </row>
    <row r="1977" spans="1:69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62"/>
      <c r="BQ1977" s="62"/>
    </row>
    <row r="1978" spans="1:69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62"/>
      <c r="BQ1978" s="62"/>
    </row>
    <row r="1979" spans="1:69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62"/>
      <c r="BQ1979" s="62"/>
    </row>
    <row r="1980" spans="1:69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62"/>
      <c r="BQ1980" s="62"/>
    </row>
    <row r="1981" spans="1:69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BP1981" s="62"/>
      <c r="BQ1981" s="62"/>
    </row>
    <row r="1982" spans="1:69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BP1982" s="62"/>
      <c r="BQ1982" s="62"/>
    </row>
    <row r="1983" spans="1:69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62"/>
      <c r="BQ1983" s="62"/>
    </row>
    <row r="1984" spans="1:69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BP1984" s="62"/>
      <c r="BQ1984" s="62"/>
    </row>
    <row r="1985" spans="1:69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62"/>
      <c r="BQ1985" s="62"/>
    </row>
    <row r="1986" spans="1:69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BP1986" s="62"/>
      <c r="BQ1986" s="62"/>
    </row>
    <row r="1987" spans="1:69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62"/>
      <c r="BQ1987" s="62"/>
    </row>
    <row r="1988" spans="1:69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BP1988" s="62"/>
      <c r="BQ1988" s="62"/>
    </row>
    <row r="1989" spans="1:69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62"/>
      <c r="BQ1989" s="62"/>
    </row>
    <row r="1990" spans="1:69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62"/>
      <c r="BQ1990" s="62"/>
    </row>
    <row r="1991" spans="1:69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BP1991" s="62"/>
      <c r="BQ1991" s="62"/>
    </row>
    <row r="1992" spans="1:69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62"/>
      <c r="BQ1992" s="62"/>
    </row>
    <row r="1993" spans="1:69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  <c r="BP1993" s="62"/>
      <c r="BQ1993" s="62"/>
    </row>
    <row r="1994" spans="1:69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  <c r="BP1994" s="62"/>
      <c r="BQ1994" s="62"/>
    </row>
    <row r="1995" spans="1:69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BP1995" s="62"/>
      <c r="BQ1995" s="62"/>
    </row>
    <row r="1996" spans="1:69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62"/>
      <c r="BQ1996" s="62"/>
    </row>
    <row r="1997" spans="1:69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62"/>
      <c r="BQ1997" s="62"/>
    </row>
    <row r="1998" spans="1:69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BP1998" s="62"/>
      <c r="BQ1998" s="62"/>
    </row>
    <row r="1999" spans="1:69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62"/>
      <c r="BQ1999" s="62"/>
    </row>
    <row r="2000" spans="1:69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62"/>
      <c r="BQ2000" s="62"/>
    </row>
    <row r="2001" spans="1:69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62"/>
      <c r="BQ2001" s="62"/>
    </row>
    <row r="2002" spans="1:69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62"/>
      <c r="BQ2002" s="62"/>
    </row>
    <row r="2003" spans="1:69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62"/>
      <c r="BQ2003" s="62"/>
    </row>
    <row r="2004" spans="1:69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62"/>
      <c r="BQ2004" s="62"/>
    </row>
    <row r="2005" spans="1:69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62"/>
      <c r="BQ2005" s="62"/>
    </row>
    <row r="2006" spans="1:69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62"/>
      <c r="BQ2006" s="62"/>
    </row>
    <row r="2007" spans="1:69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62"/>
      <c r="BQ2007" s="62"/>
    </row>
    <row r="2008" spans="1:69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62"/>
      <c r="BQ2008" s="62"/>
    </row>
    <row r="2009" spans="1:69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62"/>
      <c r="BQ2009" s="62"/>
    </row>
    <row r="2010" spans="1:69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62"/>
      <c r="BQ2010" s="62"/>
    </row>
    <row r="2011" spans="1:69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62"/>
      <c r="BQ2011" s="62"/>
    </row>
    <row r="2012" spans="1:69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  <c r="BP2012" s="62"/>
      <c r="BQ2012" s="62"/>
    </row>
    <row r="2013" spans="1:69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  <c r="BP2013" s="62"/>
      <c r="BQ2013" s="62"/>
    </row>
    <row r="2014" spans="1:69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  <c r="BP2014" s="62"/>
      <c r="BQ2014" s="62"/>
    </row>
    <row r="2015" spans="1:69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62"/>
      <c r="BQ2015" s="62"/>
    </row>
    <row r="2016" spans="1:69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BP2016" s="62"/>
      <c r="BQ2016" s="62"/>
    </row>
    <row r="2017" spans="1:69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62"/>
      <c r="BQ2017" s="62"/>
    </row>
    <row r="2018" spans="1:69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62"/>
      <c r="BQ2018" s="62"/>
    </row>
    <row r="2019" spans="1:69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  <c r="BP2019" s="62"/>
      <c r="BQ2019" s="62"/>
    </row>
    <row r="2020" spans="1:69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62"/>
      <c r="BQ2020" s="62"/>
    </row>
    <row r="2021" spans="1:69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BP2021" s="62"/>
      <c r="BQ2021" s="62"/>
    </row>
    <row r="2022" spans="1:69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62"/>
      <c r="BQ2022" s="62"/>
    </row>
    <row r="2023" spans="1:69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62"/>
      <c r="BQ2023" s="62"/>
    </row>
    <row r="2024" spans="1:69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62"/>
      <c r="BQ2024" s="62"/>
    </row>
    <row r="2025" spans="1:69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62"/>
      <c r="BQ2025" s="62"/>
    </row>
    <row r="2026" spans="1:69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62"/>
      <c r="BQ2026" s="62"/>
    </row>
    <row r="2027" spans="1:69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62"/>
      <c r="BQ2027" s="62"/>
    </row>
    <row r="2028" spans="1:69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62"/>
      <c r="BQ2028" s="62"/>
    </row>
    <row r="2029" spans="1:69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BP2029" s="62"/>
      <c r="BQ2029" s="62"/>
    </row>
    <row r="2030" spans="1:69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62"/>
      <c r="BQ2030" s="62"/>
    </row>
    <row r="2031" spans="1:69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BP2031" s="62"/>
      <c r="BQ2031" s="62"/>
    </row>
    <row r="2032" spans="1:69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62"/>
      <c r="BQ2032" s="62"/>
    </row>
    <row r="2033" spans="1:69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62"/>
      <c r="BQ2033" s="62"/>
    </row>
    <row r="2034" spans="1:69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BP2034" s="62"/>
      <c r="BQ2034" s="62"/>
    </row>
    <row r="2035" spans="1:69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62"/>
      <c r="BQ2035" s="62"/>
    </row>
    <row r="2036" spans="1:69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  <c r="BP2036" s="62"/>
      <c r="BQ2036" s="62"/>
    </row>
    <row r="2037" spans="1:69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62"/>
      <c r="BQ2037" s="62"/>
    </row>
    <row r="2038" spans="1:69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62"/>
      <c r="BQ2038" s="62"/>
    </row>
    <row r="2039" spans="1:69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BP2039" s="62"/>
      <c r="BQ2039" s="62"/>
    </row>
    <row r="2040" spans="1:69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62"/>
      <c r="BQ2040" s="62"/>
    </row>
    <row r="2041" spans="1:69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62"/>
      <c r="BQ2041" s="62"/>
    </row>
    <row r="2042" spans="1:69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BP2042" s="62"/>
      <c r="BQ2042" s="62"/>
    </row>
    <row r="2043" spans="1:69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62"/>
      <c r="BQ2043" s="62"/>
    </row>
    <row r="2044" spans="1:69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BP2044" s="62"/>
      <c r="BQ2044" s="62"/>
    </row>
    <row r="2045" spans="1:69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62"/>
      <c r="BQ2045" s="62"/>
    </row>
    <row r="2046" spans="1:69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BP2046" s="62"/>
      <c r="BQ2046" s="62"/>
    </row>
    <row r="2047" spans="1:69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62"/>
      <c r="BQ2047" s="62"/>
    </row>
    <row r="2048" spans="1:69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62"/>
      <c r="BQ2048" s="62"/>
    </row>
    <row r="2049" spans="1:69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BP2049" s="62"/>
      <c r="BQ2049" s="62"/>
    </row>
    <row r="2050" spans="1:69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62"/>
      <c r="BQ2050" s="62"/>
    </row>
    <row r="2051" spans="1:69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62"/>
      <c r="BQ2051" s="62"/>
    </row>
    <row r="2052" spans="1:69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62"/>
      <c r="BQ2052" s="62"/>
    </row>
    <row r="2053" spans="1:69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62"/>
      <c r="BQ2053" s="62"/>
    </row>
    <row r="2054" spans="1:69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  <c r="BP2054" s="62"/>
      <c r="BQ2054" s="62"/>
    </row>
    <row r="2055" spans="1:69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  <c r="BP2055" s="62"/>
      <c r="BQ2055" s="62"/>
    </row>
    <row r="2056" spans="1:69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  <c r="BP2056" s="62"/>
      <c r="BQ2056" s="62"/>
    </row>
    <row r="2057" spans="1:69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62"/>
      <c r="BQ2057" s="62"/>
    </row>
    <row r="2058" spans="1:69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62"/>
      <c r="BQ2058" s="62"/>
    </row>
    <row r="2059" spans="1:69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BP2059" s="62"/>
      <c r="BQ2059" s="62"/>
    </row>
    <row r="2060" spans="1:69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62"/>
      <c r="BQ2060" s="62"/>
    </row>
    <row r="2061" spans="1:69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62"/>
      <c r="BQ2061" s="62"/>
    </row>
    <row r="2062" spans="1:69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62"/>
      <c r="BQ2062" s="62"/>
    </row>
    <row r="2063" spans="1:69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62"/>
      <c r="BQ2063" s="62"/>
    </row>
    <row r="2064" spans="1:69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62"/>
      <c r="BQ2064" s="62"/>
    </row>
    <row r="2065" spans="1:69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62"/>
      <c r="BQ2065" s="62"/>
    </row>
    <row r="2066" spans="1:69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62"/>
      <c r="BQ2066" s="62"/>
    </row>
    <row r="2067" spans="1:69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62"/>
      <c r="BQ2067" s="62"/>
    </row>
    <row r="2068" spans="1:69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62"/>
      <c r="BQ2068" s="62"/>
    </row>
    <row r="2069" spans="1:69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62"/>
      <c r="BQ2069" s="62"/>
    </row>
    <row r="2070" spans="1:69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62"/>
      <c r="BQ2070" s="62"/>
    </row>
    <row r="2071" spans="1:69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62"/>
      <c r="BQ2071" s="62"/>
    </row>
    <row r="2072" spans="1:69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62"/>
      <c r="BQ2072" s="62"/>
    </row>
    <row r="2073" spans="1:69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62"/>
      <c r="BQ2073" s="62"/>
    </row>
    <row r="2074" spans="1:69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</row>
    <row r="2075" spans="1:69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</row>
    <row r="2076" spans="1:69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</row>
    <row r="2077" spans="1:69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</row>
    <row r="2078" spans="1:69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</row>
    <row r="2079" spans="1:69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</row>
    <row r="2080" spans="1:69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</row>
    <row r="2081" spans="1:69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</row>
    <row r="2082" spans="1:69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</row>
    <row r="2083" spans="1:69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62"/>
      <c r="BQ2083" s="62"/>
    </row>
    <row r="2084" spans="1:69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62"/>
      <c r="BQ2084" s="62"/>
    </row>
    <row r="2085" spans="1:69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62"/>
      <c r="BQ2085" s="62"/>
    </row>
    <row r="2086" spans="1:69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62"/>
      <c r="BQ2086" s="62"/>
    </row>
    <row r="2087" spans="1:69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62"/>
      <c r="BQ2087" s="62"/>
    </row>
    <row r="2088" spans="1:69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  <c r="BP2088" s="62"/>
      <c r="BQ2088" s="62"/>
    </row>
    <row r="2089" spans="1:69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  <c r="BP2089" s="62"/>
      <c r="BQ2089" s="62"/>
    </row>
    <row r="2090" spans="1:69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  <c r="BF2090" s="62"/>
      <c r="BG2090" s="62"/>
      <c r="BH2090" s="62"/>
      <c r="BI2090" s="62"/>
      <c r="BJ2090" s="62"/>
      <c r="BK2090" s="62"/>
      <c r="BL2090" s="62"/>
      <c r="BM2090" s="62"/>
      <c r="BN2090" s="62"/>
      <c r="BO2090" s="62"/>
      <c r="BP2090" s="62"/>
      <c r="BQ2090" s="62"/>
    </row>
    <row r="2091" spans="1:69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  <c r="BF2091" s="62"/>
      <c r="BG2091" s="62"/>
      <c r="BH2091" s="62"/>
      <c r="BI2091" s="62"/>
      <c r="BJ2091" s="62"/>
      <c r="BK2091" s="62"/>
      <c r="BL2091" s="62"/>
      <c r="BM2091" s="62"/>
      <c r="BN2091" s="62"/>
      <c r="BO2091" s="62"/>
      <c r="BP2091" s="62"/>
      <c r="BQ2091" s="62"/>
    </row>
    <row r="2092" spans="1:69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BP2092" s="62"/>
      <c r="BQ2092" s="62"/>
    </row>
    <row r="2093" spans="1:69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62"/>
      <c r="BQ2093" s="62"/>
    </row>
    <row r="2094" spans="1:69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62"/>
      <c r="BQ2094" s="62"/>
    </row>
    <row r="2095" spans="1:69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62"/>
      <c r="BQ2095" s="62"/>
    </row>
    <row r="2096" spans="1:69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62"/>
      <c r="BQ2096" s="62"/>
    </row>
    <row r="2097" spans="1:69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62"/>
      <c r="BQ2097" s="62"/>
    </row>
    <row r="2098" spans="1:69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62"/>
      <c r="BQ2098" s="62"/>
    </row>
    <row r="2099" spans="1:69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  <c r="BP2099" s="62"/>
      <c r="BQ2099" s="62"/>
    </row>
    <row r="2100" spans="1:69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62"/>
      <c r="BQ2100" s="62"/>
    </row>
    <row r="2101" spans="1:69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BP2101" s="62"/>
      <c r="BQ2101" s="62"/>
    </row>
    <row r="2102" spans="1:69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62"/>
      <c r="BQ2102" s="62"/>
    </row>
    <row r="2103" spans="1:69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62"/>
      <c r="BQ2103" s="62"/>
    </row>
    <row r="2104" spans="1:69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62"/>
      <c r="BQ2104" s="62"/>
    </row>
    <row r="2105" spans="1:69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62"/>
      <c r="BQ2105" s="62"/>
    </row>
    <row r="2106" spans="1:69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62"/>
      <c r="BQ2106" s="62"/>
    </row>
    <row r="2107" spans="1:69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62"/>
      <c r="BQ2107" s="62"/>
    </row>
    <row r="2108" spans="1:69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62"/>
      <c r="BQ2108" s="62"/>
    </row>
    <row r="2109" spans="1:69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62"/>
      <c r="BQ2109" s="62"/>
    </row>
    <row r="2110" spans="1:69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62"/>
      <c r="BQ2110" s="62"/>
    </row>
    <row r="2111" spans="1:69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62"/>
      <c r="BQ2111" s="62"/>
    </row>
    <row r="2112" spans="1:69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62"/>
      <c r="BQ2112" s="62"/>
    </row>
    <row r="2113" spans="1:69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62"/>
      <c r="BQ2113" s="62"/>
    </row>
    <row r="2114" spans="1:69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62"/>
      <c r="BQ2114" s="62"/>
    </row>
    <row r="2115" spans="1:69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  <c r="BP2115" s="62"/>
      <c r="BQ2115" s="62"/>
    </row>
    <row r="2116" spans="1:69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  <c r="BP2116" s="62"/>
      <c r="BQ2116" s="62"/>
    </row>
    <row r="2117" spans="1:69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62"/>
      <c r="BQ2117" s="62"/>
    </row>
    <row r="2118" spans="1:69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62"/>
      <c r="BQ2118" s="62"/>
    </row>
    <row r="2119" spans="1:69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62"/>
      <c r="BQ2119" s="62"/>
    </row>
    <row r="2120" spans="1:69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62"/>
      <c r="BQ2120" s="62"/>
    </row>
    <row r="2121" spans="1:69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  <c r="BF2121" s="62"/>
      <c r="BG2121" s="62"/>
      <c r="BH2121" s="62"/>
      <c r="BI2121" s="62"/>
      <c r="BJ2121" s="62"/>
      <c r="BK2121" s="62"/>
      <c r="BL2121" s="62"/>
      <c r="BM2121" s="62"/>
      <c r="BN2121" s="62"/>
      <c r="BO2121" s="62"/>
      <c r="BP2121" s="62"/>
      <c r="BQ2121" s="62"/>
    </row>
    <row r="2122" spans="1:69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  <c r="BF2122" s="62"/>
      <c r="BG2122" s="62"/>
      <c r="BH2122" s="62"/>
      <c r="BI2122" s="62"/>
      <c r="BJ2122" s="62"/>
      <c r="BK2122" s="62"/>
      <c r="BL2122" s="62"/>
      <c r="BM2122" s="62"/>
      <c r="BN2122" s="62"/>
      <c r="BO2122" s="62"/>
      <c r="BP2122" s="62"/>
      <c r="BQ2122" s="62"/>
    </row>
    <row r="2123" spans="1:69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  <c r="BF2123" s="62"/>
      <c r="BG2123" s="62"/>
      <c r="BH2123" s="62"/>
      <c r="BI2123" s="62"/>
      <c r="BJ2123" s="62"/>
      <c r="BK2123" s="62"/>
      <c r="BL2123" s="62"/>
      <c r="BM2123" s="62"/>
      <c r="BN2123" s="62"/>
      <c r="BO2123" s="62"/>
      <c r="BP2123" s="62"/>
      <c r="BQ2123" s="62"/>
    </row>
    <row r="2124" spans="1:69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  <c r="BF2124" s="62"/>
      <c r="BG2124" s="62"/>
      <c r="BH2124" s="62"/>
      <c r="BI2124" s="62"/>
      <c r="BJ2124" s="62"/>
      <c r="BK2124" s="62"/>
      <c r="BL2124" s="62"/>
      <c r="BM2124" s="62"/>
      <c r="BN2124" s="62"/>
      <c r="BO2124" s="62"/>
      <c r="BP2124" s="62"/>
      <c r="BQ2124" s="62"/>
    </row>
    <row r="2125" spans="1:69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  <c r="BF2125" s="62"/>
      <c r="BG2125" s="62"/>
      <c r="BH2125" s="62"/>
      <c r="BI2125" s="62"/>
      <c r="BJ2125" s="62"/>
      <c r="BK2125" s="62"/>
      <c r="BL2125" s="62"/>
      <c r="BM2125" s="62"/>
      <c r="BN2125" s="62"/>
      <c r="BO2125" s="62"/>
      <c r="BP2125" s="62"/>
      <c r="BQ2125" s="62"/>
    </row>
    <row r="2126" spans="1:69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62"/>
      <c r="BQ2126" s="62"/>
    </row>
    <row r="2127" spans="1:69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  <c r="BP2127" s="62"/>
      <c r="BQ2127" s="62"/>
    </row>
    <row r="2128" spans="1:69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  <c r="BP2128" s="62"/>
      <c r="BQ2128" s="62"/>
    </row>
    <row r="2129" spans="1:69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  <c r="BP2129" s="62"/>
      <c r="BQ2129" s="62"/>
    </row>
    <row r="2130" spans="1:69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  <c r="BP2130" s="62"/>
      <c r="BQ2130" s="62"/>
    </row>
    <row r="2131" spans="1:69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  <c r="BP2131" s="62"/>
      <c r="BQ2131" s="62"/>
    </row>
    <row r="2132" spans="1:69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  <c r="BP2132" s="62"/>
      <c r="BQ2132" s="62"/>
    </row>
    <row r="2133" spans="1:69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62"/>
      <c r="BQ2133" s="62"/>
    </row>
    <row r="2134" spans="1:69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62"/>
      <c r="BQ2134" s="62"/>
    </row>
    <row r="2135" spans="1:69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62"/>
      <c r="BQ2135" s="62"/>
    </row>
    <row r="2136" spans="1:69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62"/>
      <c r="BQ2136" s="62"/>
    </row>
    <row r="2137" spans="1:69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62"/>
      <c r="BQ2137" s="62"/>
    </row>
    <row r="2138" spans="1:69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62"/>
      <c r="BQ2138" s="62"/>
    </row>
    <row r="2139" spans="1:69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62"/>
      <c r="BQ2139" s="62"/>
    </row>
    <row r="2140" spans="1:69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  <c r="BF2140" s="62"/>
      <c r="BG2140" s="62"/>
      <c r="BH2140" s="62"/>
      <c r="BI2140" s="62"/>
      <c r="BJ2140" s="62"/>
      <c r="BK2140" s="62"/>
      <c r="BL2140" s="62"/>
      <c r="BM2140" s="62"/>
      <c r="BN2140" s="62"/>
      <c r="BO2140" s="62"/>
      <c r="BP2140" s="62"/>
      <c r="BQ2140" s="62"/>
    </row>
    <row r="2141" spans="1:69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  <c r="BF2141" s="62"/>
      <c r="BG2141" s="62"/>
      <c r="BH2141" s="62"/>
      <c r="BI2141" s="62"/>
      <c r="BJ2141" s="62"/>
      <c r="BK2141" s="62"/>
      <c r="BL2141" s="62"/>
      <c r="BM2141" s="62"/>
      <c r="BN2141" s="62"/>
      <c r="BO2141" s="62"/>
      <c r="BP2141" s="62"/>
      <c r="BQ2141" s="62"/>
    </row>
    <row r="2142" spans="1:69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  <c r="BP2142" s="62"/>
      <c r="BQ2142" s="62"/>
    </row>
    <row r="2143" spans="1:69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62"/>
      <c r="BQ2143" s="62"/>
    </row>
    <row r="2144" spans="1:69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62"/>
      <c r="BQ2144" s="62"/>
    </row>
    <row r="2145" spans="1:69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62"/>
      <c r="BQ2145" s="62"/>
    </row>
    <row r="2146" spans="1:69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  <c r="BF2146" s="62"/>
      <c r="BG2146" s="62"/>
      <c r="BH2146" s="62"/>
      <c r="BI2146" s="62"/>
      <c r="BJ2146" s="62"/>
      <c r="BK2146" s="62"/>
      <c r="BL2146" s="62"/>
      <c r="BM2146" s="62"/>
      <c r="BN2146" s="62"/>
      <c r="BO2146" s="62"/>
      <c r="BP2146" s="62"/>
      <c r="BQ2146" s="62"/>
    </row>
    <row r="2147" spans="1:69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  <c r="BF2147" s="62"/>
      <c r="BG2147" s="62"/>
      <c r="BH2147" s="62"/>
      <c r="BI2147" s="62"/>
      <c r="BJ2147" s="62"/>
      <c r="BK2147" s="62"/>
      <c r="BL2147" s="62"/>
      <c r="BM2147" s="62"/>
      <c r="BN2147" s="62"/>
      <c r="BO2147" s="62"/>
      <c r="BP2147" s="62"/>
      <c r="BQ2147" s="62"/>
    </row>
    <row r="2148" spans="1:69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  <c r="BF2148" s="62"/>
      <c r="BG2148" s="62"/>
      <c r="BH2148" s="62"/>
      <c r="BI2148" s="62"/>
      <c r="BJ2148" s="62"/>
      <c r="BK2148" s="62"/>
      <c r="BL2148" s="62"/>
      <c r="BM2148" s="62"/>
      <c r="BN2148" s="62"/>
      <c r="BO2148" s="62"/>
      <c r="BP2148" s="62"/>
      <c r="BQ2148" s="62"/>
    </row>
    <row r="2149" spans="1:69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  <c r="BF2149" s="62"/>
      <c r="BG2149" s="62"/>
      <c r="BH2149" s="62"/>
      <c r="BI2149" s="62"/>
      <c r="BJ2149" s="62"/>
      <c r="BK2149" s="62"/>
      <c r="BL2149" s="62"/>
      <c r="BM2149" s="62"/>
      <c r="BN2149" s="62"/>
      <c r="BO2149" s="62"/>
      <c r="BP2149" s="62"/>
      <c r="BQ2149" s="62"/>
    </row>
    <row r="2150" spans="1:69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  <c r="BF2150" s="62"/>
      <c r="BG2150" s="62"/>
      <c r="BH2150" s="62"/>
      <c r="BI2150" s="62"/>
      <c r="BJ2150" s="62"/>
      <c r="BK2150" s="62"/>
      <c r="BL2150" s="62"/>
      <c r="BM2150" s="62"/>
      <c r="BN2150" s="62"/>
      <c r="BO2150" s="62"/>
      <c r="BP2150" s="62"/>
      <c r="BQ2150" s="62"/>
    </row>
    <row r="2151" spans="1:69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  <c r="BF2151" s="62"/>
      <c r="BG2151" s="62"/>
      <c r="BH2151" s="62"/>
      <c r="BI2151" s="62"/>
      <c r="BJ2151" s="62"/>
      <c r="BK2151" s="62"/>
      <c r="BL2151" s="62"/>
      <c r="BM2151" s="62"/>
      <c r="BN2151" s="62"/>
      <c r="BO2151" s="62"/>
      <c r="BP2151" s="62"/>
      <c r="BQ2151" s="62"/>
    </row>
    <row r="2152" spans="1:69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  <c r="BF2152" s="62"/>
      <c r="BG2152" s="62"/>
      <c r="BH2152" s="62"/>
      <c r="BI2152" s="62"/>
      <c r="BJ2152" s="62"/>
      <c r="BK2152" s="62"/>
      <c r="BL2152" s="62"/>
      <c r="BM2152" s="62"/>
      <c r="BN2152" s="62"/>
      <c r="BO2152" s="62"/>
      <c r="BP2152" s="62"/>
      <c r="BQ2152" s="62"/>
    </row>
    <row r="2153" spans="1:69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  <c r="BF2153" s="62"/>
      <c r="BG2153" s="62"/>
      <c r="BH2153" s="62"/>
      <c r="BI2153" s="62"/>
      <c r="BJ2153" s="62"/>
      <c r="BK2153" s="62"/>
      <c r="BL2153" s="62"/>
      <c r="BM2153" s="62"/>
      <c r="BN2153" s="62"/>
      <c r="BO2153" s="62"/>
      <c r="BP2153" s="62"/>
      <c r="BQ2153" s="62"/>
    </row>
    <row r="2154" spans="1:69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  <c r="BF2154" s="62"/>
      <c r="BG2154" s="62"/>
      <c r="BH2154" s="62"/>
      <c r="BI2154" s="62"/>
      <c r="BJ2154" s="62"/>
      <c r="BK2154" s="62"/>
      <c r="BL2154" s="62"/>
      <c r="BM2154" s="62"/>
      <c r="BN2154" s="62"/>
      <c r="BO2154" s="62"/>
      <c r="BP2154" s="62"/>
      <c r="BQ2154" s="62"/>
    </row>
    <row r="2155" spans="1:69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62"/>
      <c r="BQ2155" s="62"/>
    </row>
    <row r="2156" spans="1:69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  <c r="BF2156" s="62"/>
      <c r="BG2156" s="62"/>
      <c r="BH2156" s="62"/>
      <c r="BI2156" s="62"/>
      <c r="BJ2156" s="62"/>
      <c r="BK2156" s="62"/>
      <c r="BL2156" s="62"/>
      <c r="BM2156" s="62"/>
      <c r="BN2156" s="62"/>
      <c r="BO2156" s="62"/>
      <c r="BP2156" s="62"/>
      <c r="BQ2156" s="62"/>
    </row>
    <row r="2157" spans="1:69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  <c r="BF2157" s="62"/>
      <c r="BG2157" s="62"/>
      <c r="BH2157" s="62"/>
      <c r="BI2157" s="62"/>
      <c r="BJ2157" s="62"/>
      <c r="BK2157" s="62"/>
      <c r="BL2157" s="62"/>
      <c r="BM2157" s="62"/>
      <c r="BN2157" s="62"/>
      <c r="BO2157" s="62"/>
      <c r="BP2157" s="62"/>
      <c r="BQ2157" s="62"/>
    </row>
    <row r="2158" spans="1:69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  <c r="BF2158" s="62"/>
      <c r="BG2158" s="62"/>
      <c r="BH2158" s="62"/>
      <c r="BI2158" s="62"/>
      <c r="BJ2158" s="62"/>
      <c r="BK2158" s="62"/>
      <c r="BL2158" s="62"/>
      <c r="BM2158" s="62"/>
      <c r="BN2158" s="62"/>
      <c r="BO2158" s="62"/>
      <c r="BP2158" s="62"/>
      <c r="BQ2158" s="62"/>
    </row>
    <row r="2159" spans="1:69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  <c r="BF2159" s="62"/>
      <c r="BG2159" s="62"/>
      <c r="BH2159" s="62"/>
      <c r="BI2159" s="62"/>
      <c r="BJ2159" s="62"/>
      <c r="BK2159" s="62"/>
      <c r="BL2159" s="62"/>
      <c r="BM2159" s="62"/>
      <c r="BN2159" s="62"/>
      <c r="BO2159" s="62"/>
      <c r="BP2159" s="62"/>
      <c r="BQ2159" s="62"/>
    </row>
    <row r="2160" spans="1:69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  <c r="BF2160" s="62"/>
      <c r="BG2160" s="62"/>
      <c r="BH2160" s="62"/>
      <c r="BI2160" s="62"/>
      <c r="BJ2160" s="62"/>
      <c r="BK2160" s="62"/>
      <c r="BL2160" s="62"/>
      <c r="BM2160" s="62"/>
      <c r="BN2160" s="62"/>
      <c r="BO2160" s="62"/>
      <c r="BP2160" s="62"/>
      <c r="BQ2160" s="62"/>
    </row>
    <row r="2161" spans="1:69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  <c r="BF2161" s="62"/>
      <c r="BG2161" s="62"/>
      <c r="BH2161" s="62"/>
      <c r="BI2161" s="62"/>
      <c r="BJ2161" s="62"/>
      <c r="BK2161" s="62"/>
      <c r="BL2161" s="62"/>
      <c r="BM2161" s="62"/>
      <c r="BN2161" s="62"/>
      <c r="BO2161" s="62"/>
      <c r="BP2161" s="62"/>
      <c r="BQ2161" s="62"/>
    </row>
    <row r="2162" spans="1:69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  <c r="BF2162" s="62"/>
      <c r="BG2162" s="62"/>
      <c r="BH2162" s="62"/>
      <c r="BI2162" s="62"/>
      <c r="BJ2162" s="62"/>
      <c r="BK2162" s="62"/>
      <c r="BL2162" s="62"/>
      <c r="BM2162" s="62"/>
      <c r="BN2162" s="62"/>
      <c r="BO2162" s="62"/>
      <c r="BP2162" s="62"/>
      <c r="BQ2162" s="62"/>
    </row>
    <row r="2163" spans="1:69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  <c r="BF2163" s="62"/>
      <c r="BG2163" s="62"/>
      <c r="BH2163" s="62"/>
      <c r="BI2163" s="62"/>
      <c r="BJ2163" s="62"/>
      <c r="BK2163" s="62"/>
      <c r="BL2163" s="62"/>
      <c r="BM2163" s="62"/>
      <c r="BN2163" s="62"/>
      <c r="BO2163" s="62"/>
      <c r="BP2163" s="62"/>
      <c r="BQ2163" s="62"/>
    </row>
    <row r="2164" spans="1:69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  <c r="BF2164" s="62"/>
      <c r="BG2164" s="62"/>
      <c r="BH2164" s="62"/>
      <c r="BI2164" s="62"/>
      <c r="BJ2164" s="62"/>
      <c r="BK2164" s="62"/>
      <c r="BL2164" s="62"/>
      <c r="BM2164" s="62"/>
      <c r="BN2164" s="62"/>
      <c r="BO2164" s="62"/>
      <c r="BP2164" s="62"/>
      <c r="BQ2164" s="62"/>
    </row>
    <row r="2165" spans="1:69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  <c r="BF2165" s="62"/>
      <c r="BG2165" s="62"/>
      <c r="BH2165" s="62"/>
      <c r="BI2165" s="62"/>
      <c r="BJ2165" s="62"/>
      <c r="BK2165" s="62"/>
      <c r="BL2165" s="62"/>
      <c r="BM2165" s="62"/>
      <c r="BN2165" s="62"/>
      <c r="BO2165" s="62"/>
      <c r="BP2165" s="62"/>
      <c r="BQ2165" s="62"/>
    </row>
    <row r="2166" spans="1:69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  <c r="BF2166" s="62"/>
      <c r="BG2166" s="62"/>
      <c r="BH2166" s="62"/>
      <c r="BI2166" s="62"/>
      <c r="BJ2166" s="62"/>
      <c r="BK2166" s="62"/>
      <c r="BL2166" s="62"/>
      <c r="BM2166" s="62"/>
      <c r="BN2166" s="62"/>
      <c r="BO2166" s="62"/>
      <c r="BP2166" s="62"/>
      <c r="BQ2166" s="62"/>
    </row>
    <row r="2167" spans="1:69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  <c r="BF2167" s="62"/>
      <c r="BG2167" s="62"/>
      <c r="BH2167" s="62"/>
      <c r="BI2167" s="62"/>
      <c r="BJ2167" s="62"/>
      <c r="BK2167" s="62"/>
      <c r="BL2167" s="62"/>
      <c r="BM2167" s="62"/>
      <c r="BN2167" s="62"/>
      <c r="BO2167" s="62"/>
      <c r="BP2167" s="62"/>
      <c r="BQ2167" s="62"/>
    </row>
    <row r="2168" spans="1:69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  <c r="BF2168" s="62"/>
      <c r="BG2168" s="62"/>
      <c r="BH2168" s="62"/>
      <c r="BI2168" s="62"/>
      <c r="BJ2168" s="62"/>
      <c r="BK2168" s="62"/>
      <c r="BL2168" s="62"/>
      <c r="BM2168" s="62"/>
      <c r="BN2168" s="62"/>
      <c r="BO2168" s="62"/>
      <c r="BP2168" s="62"/>
      <c r="BQ2168" s="62"/>
    </row>
    <row r="2169" spans="1:69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  <c r="BF2169" s="62"/>
      <c r="BG2169" s="62"/>
      <c r="BH2169" s="62"/>
      <c r="BI2169" s="62"/>
      <c r="BJ2169" s="62"/>
      <c r="BK2169" s="62"/>
      <c r="BL2169" s="62"/>
      <c r="BM2169" s="62"/>
      <c r="BN2169" s="62"/>
      <c r="BO2169" s="62"/>
      <c r="BP2169" s="62"/>
      <c r="BQ2169" s="62"/>
    </row>
    <row r="2170" spans="1:69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  <c r="BF2170" s="62"/>
      <c r="BG2170" s="62"/>
      <c r="BH2170" s="62"/>
      <c r="BI2170" s="62"/>
      <c r="BJ2170" s="62"/>
      <c r="BK2170" s="62"/>
      <c r="BL2170" s="62"/>
      <c r="BM2170" s="62"/>
      <c r="BN2170" s="62"/>
      <c r="BO2170" s="62"/>
      <c r="BP2170" s="62"/>
      <c r="BQ2170" s="62"/>
    </row>
    <row r="2171" spans="1:69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  <c r="BF2171" s="62"/>
      <c r="BG2171" s="62"/>
      <c r="BH2171" s="62"/>
      <c r="BI2171" s="62"/>
      <c r="BJ2171" s="62"/>
      <c r="BK2171" s="62"/>
      <c r="BL2171" s="62"/>
      <c r="BM2171" s="62"/>
      <c r="BN2171" s="62"/>
      <c r="BO2171" s="62"/>
      <c r="BP2171" s="62"/>
      <c r="BQ2171" s="62"/>
    </row>
    <row r="2172" spans="1:69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  <c r="BF2172" s="62"/>
      <c r="BG2172" s="62"/>
      <c r="BH2172" s="62"/>
      <c r="BI2172" s="62"/>
      <c r="BJ2172" s="62"/>
      <c r="BK2172" s="62"/>
      <c r="BL2172" s="62"/>
      <c r="BM2172" s="62"/>
      <c r="BN2172" s="62"/>
      <c r="BO2172" s="62"/>
      <c r="BP2172" s="62"/>
      <c r="BQ2172" s="62"/>
    </row>
    <row r="2173" spans="1:69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  <c r="BF2173" s="62"/>
      <c r="BG2173" s="62"/>
      <c r="BH2173" s="62"/>
      <c r="BI2173" s="62"/>
      <c r="BJ2173" s="62"/>
      <c r="BK2173" s="62"/>
      <c r="BL2173" s="62"/>
      <c r="BM2173" s="62"/>
      <c r="BN2173" s="62"/>
      <c r="BO2173" s="62"/>
      <c r="BP2173" s="62"/>
      <c r="BQ2173" s="62"/>
    </row>
    <row r="2174" spans="1:69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  <c r="BF2174" s="62"/>
      <c r="BG2174" s="62"/>
      <c r="BH2174" s="62"/>
      <c r="BI2174" s="62"/>
      <c r="BJ2174" s="62"/>
      <c r="BK2174" s="62"/>
      <c r="BL2174" s="62"/>
      <c r="BM2174" s="62"/>
      <c r="BN2174" s="62"/>
      <c r="BO2174" s="62"/>
      <c r="BP2174" s="62"/>
      <c r="BQ2174" s="62"/>
    </row>
    <row r="2175" spans="1:69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  <c r="BF2175" s="62"/>
      <c r="BG2175" s="62"/>
      <c r="BH2175" s="62"/>
      <c r="BI2175" s="62"/>
      <c r="BJ2175" s="62"/>
      <c r="BK2175" s="62"/>
      <c r="BL2175" s="62"/>
      <c r="BM2175" s="62"/>
      <c r="BN2175" s="62"/>
      <c r="BO2175" s="62"/>
      <c r="BP2175" s="62"/>
      <c r="BQ2175" s="62"/>
    </row>
    <row r="2176" spans="1:69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  <c r="BF2176" s="62"/>
      <c r="BG2176" s="62"/>
      <c r="BH2176" s="62"/>
      <c r="BI2176" s="62"/>
      <c r="BJ2176" s="62"/>
      <c r="BK2176" s="62"/>
      <c r="BL2176" s="62"/>
      <c r="BM2176" s="62"/>
      <c r="BN2176" s="62"/>
      <c r="BO2176" s="62"/>
      <c r="BP2176" s="62"/>
      <c r="BQ2176" s="62"/>
    </row>
    <row r="2177" spans="1:69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  <c r="BF2177" s="62"/>
      <c r="BG2177" s="62"/>
      <c r="BH2177" s="62"/>
      <c r="BI2177" s="62"/>
      <c r="BJ2177" s="62"/>
      <c r="BK2177" s="62"/>
      <c r="BL2177" s="62"/>
      <c r="BM2177" s="62"/>
      <c r="BN2177" s="62"/>
      <c r="BO2177" s="62"/>
      <c r="BP2177" s="62"/>
      <c r="BQ2177" s="62"/>
    </row>
    <row r="2178" spans="1:69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  <c r="BF2178" s="62"/>
      <c r="BG2178" s="62"/>
      <c r="BH2178" s="62"/>
      <c r="BI2178" s="62"/>
      <c r="BJ2178" s="62"/>
      <c r="BK2178" s="62"/>
      <c r="BL2178" s="62"/>
      <c r="BM2178" s="62"/>
      <c r="BN2178" s="62"/>
      <c r="BO2178" s="62"/>
      <c r="BP2178" s="62"/>
      <c r="BQ2178" s="62"/>
    </row>
    <row r="2179" spans="1:69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  <c r="BF2179" s="62"/>
      <c r="BG2179" s="62"/>
      <c r="BH2179" s="62"/>
      <c r="BI2179" s="62"/>
      <c r="BJ2179" s="62"/>
      <c r="BK2179" s="62"/>
      <c r="BL2179" s="62"/>
      <c r="BM2179" s="62"/>
      <c r="BN2179" s="62"/>
      <c r="BO2179" s="62"/>
      <c r="BP2179" s="62"/>
      <c r="BQ2179" s="62"/>
    </row>
    <row r="2180" spans="1:69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  <c r="BF2180" s="62"/>
      <c r="BG2180" s="62"/>
      <c r="BH2180" s="62"/>
      <c r="BI2180" s="62"/>
      <c r="BJ2180" s="62"/>
      <c r="BK2180" s="62"/>
      <c r="BL2180" s="62"/>
      <c r="BM2180" s="62"/>
      <c r="BN2180" s="62"/>
      <c r="BO2180" s="62"/>
      <c r="BP2180" s="62"/>
      <c r="BQ2180" s="62"/>
    </row>
    <row r="2181" spans="1:69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  <c r="BF2181" s="62"/>
      <c r="BG2181" s="62"/>
      <c r="BH2181" s="62"/>
      <c r="BI2181" s="62"/>
      <c r="BJ2181" s="62"/>
      <c r="BK2181" s="62"/>
      <c r="BL2181" s="62"/>
      <c r="BM2181" s="62"/>
      <c r="BN2181" s="62"/>
      <c r="BO2181" s="62"/>
      <c r="BP2181" s="62"/>
      <c r="BQ2181" s="62"/>
    </row>
    <row r="2182" spans="1:69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  <c r="BF2182" s="62"/>
      <c r="BG2182" s="62"/>
      <c r="BH2182" s="62"/>
      <c r="BI2182" s="62"/>
      <c r="BJ2182" s="62"/>
      <c r="BK2182" s="62"/>
      <c r="BL2182" s="62"/>
      <c r="BM2182" s="62"/>
      <c r="BN2182" s="62"/>
      <c r="BO2182" s="62"/>
      <c r="BP2182" s="62"/>
      <c r="BQ2182" s="62"/>
    </row>
    <row r="2183" spans="1:69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  <c r="BF2183" s="62"/>
      <c r="BG2183" s="62"/>
      <c r="BH2183" s="62"/>
      <c r="BI2183" s="62"/>
      <c r="BJ2183" s="62"/>
      <c r="BK2183" s="62"/>
      <c r="BL2183" s="62"/>
      <c r="BM2183" s="62"/>
      <c r="BN2183" s="62"/>
      <c r="BO2183" s="62"/>
      <c r="BP2183" s="62"/>
      <c r="BQ2183" s="62"/>
    </row>
    <row r="2184" spans="1:69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  <c r="BF2184" s="62"/>
      <c r="BG2184" s="62"/>
      <c r="BH2184" s="62"/>
      <c r="BI2184" s="62"/>
      <c r="BJ2184" s="62"/>
      <c r="BK2184" s="62"/>
      <c r="BL2184" s="62"/>
      <c r="BM2184" s="62"/>
      <c r="BN2184" s="62"/>
      <c r="BO2184" s="62"/>
      <c r="BP2184" s="62"/>
      <c r="BQ2184" s="62"/>
    </row>
    <row r="2185" spans="1:69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  <c r="BF2185" s="62"/>
      <c r="BG2185" s="62"/>
      <c r="BH2185" s="62"/>
      <c r="BI2185" s="62"/>
      <c r="BJ2185" s="62"/>
      <c r="BK2185" s="62"/>
      <c r="BL2185" s="62"/>
      <c r="BM2185" s="62"/>
      <c r="BN2185" s="62"/>
      <c r="BO2185" s="62"/>
      <c r="BP2185" s="62"/>
      <c r="BQ2185" s="62"/>
    </row>
    <row r="2186" spans="1:69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  <c r="BF2186" s="62"/>
      <c r="BG2186" s="62"/>
      <c r="BH2186" s="62"/>
      <c r="BI2186" s="62"/>
      <c r="BJ2186" s="62"/>
      <c r="BK2186" s="62"/>
      <c r="BL2186" s="62"/>
      <c r="BM2186" s="62"/>
      <c r="BN2186" s="62"/>
      <c r="BO2186" s="62"/>
      <c r="BP2186" s="62"/>
      <c r="BQ2186" s="62"/>
    </row>
    <row r="2187" spans="1:69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  <c r="BF2187" s="62"/>
      <c r="BG2187" s="62"/>
      <c r="BH2187" s="62"/>
      <c r="BI2187" s="62"/>
      <c r="BJ2187" s="62"/>
      <c r="BK2187" s="62"/>
      <c r="BL2187" s="62"/>
      <c r="BM2187" s="62"/>
      <c r="BN2187" s="62"/>
      <c r="BO2187" s="62"/>
      <c r="BP2187" s="62"/>
      <c r="BQ2187" s="62"/>
    </row>
    <row r="2188" spans="1:69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  <c r="BF2188" s="62"/>
      <c r="BG2188" s="62"/>
      <c r="BH2188" s="62"/>
      <c r="BI2188" s="62"/>
      <c r="BJ2188" s="62"/>
      <c r="BK2188" s="62"/>
      <c r="BL2188" s="62"/>
      <c r="BM2188" s="62"/>
      <c r="BN2188" s="62"/>
      <c r="BO2188" s="62"/>
      <c r="BP2188" s="62"/>
      <c r="BQ2188" s="62"/>
    </row>
    <row r="2189" spans="1:69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  <c r="BF2189" s="62"/>
      <c r="BG2189" s="62"/>
      <c r="BH2189" s="62"/>
      <c r="BI2189" s="62"/>
      <c r="BJ2189" s="62"/>
      <c r="BK2189" s="62"/>
      <c r="BL2189" s="62"/>
      <c r="BM2189" s="62"/>
      <c r="BN2189" s="62"/>
      <c r="BO2189" s="62"/>
      <c r="BP2189" s="62"/>
      <c r="BQ2189" s="62"/>
    </row>
    <row r="2190" spans="1:69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  <c r="BF2190" s="62"/>
      <c r="BG2190" s="62"/>
      <c r="BH2190" s="62"/>
      <c r="BI2190" s="62"/>
      <c r="BJ2190" s="62"/>
      <c r="BK2190" s="62"/>
      <c r="BL2190" s="62"/>
      <c r="BM2190" s="62"/>
      <c r="BN2190" s="62"/>
      <c r="BO2190" s="62"/>
      <c r="BP2190" s="62"/>
      <c r="BQ2190" s="62"/>
    </row>
    <row r="2191" spans="1:69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  <c r="BF2191" s="62"/>
      <c r="BG2191" s="62"/>
      <c r="BH2191" s="62"/>
      <c r="BI2191" s="62"/>
      <c r="BJ2191" s="62"/>
      <c r="BK2191" s="62"/>
      <c r="BL2191" s="62"/>
      <c r="BM2191" s="62"/>
      <c r="BN2191" s="62"/>
      <c r="BO2191" s="62"/>
      <c r="BP2191" s="62"/>
      <c r="BQ2191" s="62"/>
    </row>
    <row r="2192" spans="1:69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  <c r="BF2192" s="62"/>
      <c r="BG2192" s="62"/>
      <c r="BH2192" s="62"/>
      <c r="BI2192" s="62"/>
      <c r="BJ2192" s="62"/>
      <c r="BK2192" s="62"/>
      <c r="BL2192" s="62"/>
      <c r="BM2192" s="62"/>
      <c r="BN2192" s="62"/>
      <c r="BO2192" s="62"/>
      <c r="BP2192" s="62"/>
      <c r="BQ2192" s="62"/>
    </row>
    <row r="2193" spans="1:69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  <c r="BF2193" s="62"/>
      <c r="BG2193" s="62"/>
      <c r="BH2193" s="62"/>
      <c r="BI2193" s="62"/>
      <c r="BJ2193" s="62"/>
      <c r="BK2193" s="62"/>
      <c r="BL2193" s="62"/>
      <c r="BM2193" s="62"/>
      <c r="BN2193" s="62"/>
      <c r="BO2193" s="62"/>
      <c r="BP2193" s="62"/>
      <c r="BQ2193" s="62"/>
    </row>
    <row r="2194" spans="1:69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  <c r="BF2194" s="62"/>
      <c r="BG2194" s="62"/>
      <c r="BH2194" s="62"/>
      <c r="BI2194" s="62"/>
      <c r="BJ2194" s="62"/>
      <c r="BK2194" s="62"/>
      <c r="BL2194" s="62"/>
      <c r="BM2194" s="62"/>
      <c r="BN2194" s="62"/>
      <c r="BO2194" s="62"/>
      <c r="BP2194" s="62"/>
      <c r="BQ2194" s="62"/>
    </row>
    <row r="2195" spans="1:69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  <c r="BF2195" s="62"/>
      <c r="BG2195" s="62"/>
      <c r="BH2195" s="62"/>
      <c r="BI2195" s="62"/>
      <c r="BJ2195" s="62"/>
      <c r="BK2195" s="62"/>
      <c r="BL2195" s="62"/>
      <c r="BM2195" s="62"/>
      <c r="BN2195" s="62"/>
      <c r="BO2195" s="62"/>
      <c r="BP2195" s="62"/>
      <c r="BQ2195" s="62"/>
    </row>
    <row r="2196" spans="1:69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  <c r="BF2196" s="62"/>
      <c r="BG2196" s="62"/>
      <c r="BH2196" s="62"/>
      <c r="BI2196" s="62"/>
      <c r="BJ2196" s="62"/>
      <c r="BK2196" s="62"/>
      <c r="BL2196" s="62"/>
      <c r="BM2196" s="62"/>
      <c r="BN2196" s="62"/>
      <c r="BO2196" s="62"/>
      <c r="BP2196" s="62"/>
      <c r="BQ2196" s="62"/>
    </row>
    <row r="2197" spans="1:69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  <c r="BF2197" s="62"/>
      <c r="BG2197" s="62"/>
      <c r="BH2197" s="62"/>
      <c r="BI2197" s="62"/>
      <c r="BJ2197" s="62"/>
      <c r="BK2197" s="62"/>
      <c r="BL2197" s="62"/>
      <c r="BM2197" s="62"/>
      <c r="BN2197" s="62"/>
      <c r="BO2197" s="62"/>
      <c r="BP2197" s="62"/>
      <c r="BQ2197" s="62"/>
    </row>
    <row r="2198" spans="1:69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  <c r="BF2198" s="62"/>
      <c r="BG2198" s="62"/>
      <c r="BH2198" s="62"/>
      <c r="BI2198" s="62"/>
      <c r="BJ2198" s="62"/>
      <c r="BK2198" s="62"/>
      <c r="BL2198" s="62"/>
      <c r="BM2198" s="62"/>
      <c r="BN2198" s="62"/>
      <c r="BO2198" s="62"/>
      <c r="BP2198" s="62"/>
      <c r="BQ2198" s="62"/>
    </row>
    <row r="2199" spans="1:69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  <c r="BF2199" s="62"/>
      <c r="BG2199" s="62"/>
      <c r="BH2199" s="62"/>
      <c r="BI2199" s="62"/>
      <c r="BJ2199" s="62"/>
      <c r="BK2199" s="62"/>
      <c r="BL2199" s="62"/>
      <c r="BM2199" s="62"/>
      <c r="BN2199" s="62"/>
      <c r="BO2199" s="62"/>
      <c r="BP2199" s="62"/>
      <c r="BQ2199" s="62"/>
    </row>
    <row r="2200" spans="1:69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  <c r="BF2200" s="62"/>
      <c r="BG2200" s="62"/>
      <c r="BH2200" s="62"/>
      <c r="BI2200" s="62"/>
      <c r="BJ2200" s="62"/>
      <c r="BK2200" s="62"/>
      <c r="BL2200" s="62"/>
      <c r="BM2200" s="62"/>
      <c r="BN2200" s="62"/>
      <c r="BO2200" s="62"/>
      <c r="BP2200" s="62"/>
      <c r="BQ2200" s="62"/>
    </row>
    <row r="2201" spans="1:69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62"/>
      <c r="BQ2201" s="62"/>
    </row>
    <row r="2202" spans="1:69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62"/>
      <c r="BQ2202" s="62"/>
    </row>
    <row r="2203" spans="1:69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62"/>
      <c r="BQ2203" s="62"/>
    </row>
    <row r="2204" spans="1:69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62"/>
      <c r="BQ2204" s="62"/>
    </row>
    <row r="2205" spans="1:69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62"/>
      <c r="BQ2205" s="62"/>
    </row>
    <row r="2206" spans="1:69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62"/>
      <c r="BQ2206" s="62"/>
    </row>
    <row r="2207" spans="1:69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62"/>
      <c r="BQ2207" s="62"/>
    </row>
    <row r="2208" spans="1:69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62"/>
      <c r="BQ2208" s="62"/>
    </row>
    <row r="2209" spans="1:69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62"/>
      <c r="BQ2209" s="62"/>
    </row>
    <row r="2210" spans="1:69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62"/>
      <c r="BQ2210" s="62"/>
    </row>
    <row r="2211" spans="1:69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62"/>
      <c r="BQ2211" s="62"/>
    </row>
    <row r="2212" spans="1:69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62"/>
      <c r="BQ2212" s="62"/>
    </row>
    <row r="2213" spans="1:69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62"/>
      <c r="BQ2213" s="62"/>
    </row>
    <row r="2214" spans="1:69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62"/>
      <c r="BQ2214" s="62"/>
    </row>
    <row r="2215" spans="1:69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62"/>
      <c r="BQ2215" s="62"/>
    </row>
    <row r="2216" spans="1:69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62"/>
      <c r="BQ2216" s="62"/>
    </row>
    <row r="2217" spans="1:69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62"/>
      <c r="BQ2217" s="62"/>
    </row>
    <row r="2218" spans="1:69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62"/>
      <c r="BQ2218" s="62"/>
    </row>
    <row r="2219" spans="1:69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62"/>
      <c r="BQ2219" s="62"/>
    </row>
    <row r="2220" spans="1:69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62"/>
      <c r="BQ2220" s="62"/>
    </row>
    <row r="2221" spans="1:69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62"/>
      <c r="BQ2221" s="62"/>
    </row>
    <row r="2222" spans="1:69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62"/>
      <c r="BQ2222" s="62"/>
    </row>
    <row r="2223" spans="1:69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  <c r="BF2223" s="62"/>
      <c r="BG2223" s="62"/>
      <c r="BH2223" s="62"/>
      <c r="BI2223" s="62"/>
      <c r="BJ2223" s="62"/>
      <c r="BK2223" s="62"/>
      <c r="BL2223" s="62"/>
      <c r="BM2223" s="62"/>
      <c r="BN2223" s="62"/>
      <c r="BO2223" s="62"/>
      <c r="BP2223" s="62"/>
      <c r="BQ2223" s="62"/>
    </row>
    <row r="2224" spans="1:69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BP2224" s="62"/>
      <c r="BQ2224" s="62"/>
    </row>
    <row r="2225" spans="1:69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BP2225" s="62"/>
      <c r="BQ2225" s="62"/>
    </row>
    <row r="2226" spans="1:69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BP2226" s="62"/>
      <c r="BQ2226" s="62"/>
    </row>
    <row r="2227" spans="1:69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62"/>
      <c r="BQ2227" s="62"/>
    </row>
    <row r="2228" spans="1:69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62"/>
      <c r="BQ2228" s="62"/>
    </row>
    <row r="2229" spans="1:69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62"/>
      <c r="BQ2229" s="62"/>
    </row>
    <row r="2230" spans="1:69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  <c r="BF2230" s="62"/>
      <c r="BG2230" s="62"/>
      <c r="BH2230" s="62"/>
      <c r="BI2230" s="62"/>
      <c r="BJ2230" s="62"/>
      <c r="BK2230" s="62"/>
      <c r="BL2230" s="62"/>
      <c r="BM2230" s="62"/>
      <c r="BN2230" s="62"/>
      <c r="BO2230" s="62"/>
      <c r="BP2230" s="62"/>
      <c r="BQ2230" s="62"/>
    </row>
    <row r="2231" spans="1:69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  <c r="BP2231" s="62"/>
      <c r="BQ2231" s="62"/>
    </row>
    <row r="2232" spans="1:69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62"/>
      <c r="BQ2232" s="62"/>
    </row>
    <row r="2233" spans="1:69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  <c r="BP2233" s="62"/>
      <c r="BQ2233" s="62"/>
    </row>
    <row r="2234" spans="1:69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  <c r="BP2234" s="62"/>
      <c r="BQ2234" s="62"/>
    </row>
    <row r="2235" spans="1:69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  <c r="BF2235" s="62"/>
      <c r="BG2235" s="62"/>
      <c r="BH2235" s="62"/>
      <c r="BI2235" s="62"/>
      <c r="BJ2235" s="62"/>
      <c r="BK2235" s="62"/>
      <c r="BL2235" s="62"/>
      <c r="BM2235" s="62"/>
      <c r="BN2235" s="62"/>
      <c r="BO2235" s="62"/>
      <c r="BP2235" s="62"/>
      <c r="BQ2235" s="62"/>
    </row>
    <row r="2236" spans="1:69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62"/>
      <c r="BQ2236" s="62"/>
    </row>
    <row r="2237" spans="1:69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62"/>
      <c r="BQ2237" s="62"/>
    </row>
    <row r="2238" spans="1:69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62"/>
      <c r="BQ2238" s="62"/>
    </row>
    <row r="2239" spans="1:69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62"/>
      <c r="BQ2239" s="62"/>
    </row>
    <row r="2240" spans="1:69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62"/>
      <c r="BQ2240" s="62"/>
    </row>
    <row r="2241" spans="1:69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62"/>
      <c r="BQ2241" s="62"/>
    </row>
    <row r="2242" spans="1:69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62"/>
      <c r="BQ2242" s="62"/>
    </row>
    <row r="2243" spans="1:69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62"/>
      <c r="BQ2243" s="62"/>
    </row>
    <row r="2244" spans="1:69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62"/>
      <c r="BQ2244" s="62"/>
    </row>
    <row r="2245" spans="1:69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62"/>
      <c r="BQ2245" s="62"/>
    </row>
    <row r="2246" spans="1:69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62"/>
      <c r="BQ2246" s="62"/>
    </row>
    <row r="2247" spans="1:69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62"/>
      <c r="BQ2247" s="62"/>
    </row>
    <row r="2248" spans="1:69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62"/>
      <c r="BQ2248" s="62"/>
    </row>
    <row r="2249" spans="1:69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62"/>
      <c r="BQ2249" s="62"/>
    </row>
    <row r="2250" spans="1:69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62"/>
      <c r="BQ2250" s="62"/>
    </row>
    <row r="2251" spans="1:69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62"/>
      <c r="BQ2251" s="62"/>
    </row>
    <row r="2252" spans="1:69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62"/>
      <c r="BQ2252" s="62"/>
    </row>
    <row r="2253" spans="1:69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62"/>
      <c r="BQ2253" s="62"/>
    </row>
    <row r="2254" spans="1:69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  <c r="BF2254" s="62"/>
      <c r="BG2254" s="62"/>
      <c r="BH2254" s="62"/>
      <c r="BI2254" s="62"/>
      <c r="BJ2254" s="62"/>
      <c r="BK2254" s="62"/>
      <c r="BL2254" s="62"/>
      <c r="BM2254" s="62"/>
      <c r="BN2254" s="62"/>
      <c r="BO2254" s="62"/>
      <c r="BP2254" s="62"/>
      <c r="BQ2254" s="62"/>
    </row>
    <row r="2255" spans="1:69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62"/>
      <c r="BQ2255" s="62"/>
    </row>
    <row r="2256" spans="1:69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62"/>
      <c r="BQ2256" s="62"/>
    </row>
    <row r="2257" spans="1:69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62"/>
      <c r="BQ2257" s="62"/>
    </row>
    <row r="2258" spans="1:69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62"/>
      <c r="BQ2258" s="62"/>
    </row>
    <row r="2259" spans="1:69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62"/>
      <c r="BQ2259" s="62"/>
    </row>
    <row r="2260" spans="1:69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62"/>
      <c r="BQ2260" s="62"/>
    </row>
    <row r="2261" spans="1:69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62"/>
      <c r="BQ2261" s="62"/>
    </row>
    <row r="2262" spans="1:69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62"/>
      <c r="BQ2262" s="62"/>
    </row>
    <row r="2263" spans="1:69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62"/>
      <c r="BQ2263" s="62"/>
    </row>
    <row r="2264" spans="1:69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62"/>
      <c r="BQ2264" s="62"/>
    </row>
    <row r="2265" spans="1:69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62"/>
      <c r="BQ2265" s="62"/>
    </row>
    <row r="2266" spans="1:69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62"/>
      <c r="BQ2266" s="62"/>
    </row>
    <row r="2267" spans="1:69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62"/>
      <c r="BQ2267" s="62"/>
    </row>
    <row r="2268" spans="1:69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62"/>
      <c r="BQ2268" s="62"/>
    </row>
    <row r="2269" spans="1:69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62"/>
      <c r="BQ2269" s="62"/>
    </row>
    <row r="2270" spans="1:69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62"/>
      <c r="BQ2270" s="62"/>
    </row>
    <row r="2271" spans="1:69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  <c r="BF2271" s="62"/>
      <c r="BG2271" s="62"/>
      <c r="BH2271" s="62"/>
      <c r="BI2271" s="62"/>
      <c r="BJ2271" s="62"/>
      <c r="BK2271" s="62"/>
      <c r="BL2271" s="62"/>
      <c r="BM2271" s="62"/>
      <c r="BN2271" s="62"/>
      <c r="BO2271" s="62"/>
      <c r="BP2271" s="62"/>
      <c r="BQ2271" s="62"/>
    </row>
    <row r="2272" spans="1:69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  <c r="BF2272" s="62"/>
      <c r="BG2272" s="62"/>
      <c r="BH2272" s="62"/>
      <c r="BI2272" s="62"/>
      <c r="BJ2272" s="62"/>
      <c r="BK2272" s="62"/>
      <c r="BL2272" s="62"/>
      <c r="BM2272" s="62"/>
      <c r="BN2272" s="62"/>
      <c r="BO2272" s="62"/>
      <c r="BP2272" s="62"/>
      <c r="BQ2272" s="62"/>
    </row>
    <row r="2273" spans="1:69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  <c r="BF2273" s="62"/>
      <c r="BG2273" s="62"/>
      <c r="BH2273" s="62"/>
      <c r="BI2273" s="62"/>
      <c r="BJ2273" s="62"/>
      <c r="BK2273" s="62"/>
      <c r="BL2273" s="62"/>
      <c r="BM2273" s="62"/>
      <c r="BN2273" s="62"/>
      <c r="BO2273" s="62"/>
      <c r="BP2273" s="62"/>
      <c r="BQ2273" s="62"/>
    </row>
    <row r="2274" spans="1:69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62"/>
      <c r="BQ2274" s="62"/>
    </row>
    <row r="2275" spans="1:69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2"/>
      <c r="BQ2275" s="62"/>
    </row>
    <row r="2276" spans="1:69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62"/>
      <c r="BQ2276" s="62"/>
    </row>
    <row r="2277" spans="1:69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  <c r="BF2277" s="62"/>
      <c r="BG2277" s="62"/>
      <c r="BH2277" s="62"/>
      <c r="BI2277" s="62"/>
      <c r="BJ2277" s="62"/>
      <c r="BK2277" s="62"/>
      <c r="BL2277" s="62"/>
      <c r="BM2277" s="62"/>
      <c r="BN2277" s="62"/>
      <c r="BO2277" s="62"/>
      <c r="BP2277" s="62"/>
      <c r="BQ2277" s="62"/>
    </row>
    <row r="2278" spans="1:69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  <c r="BF2278" s="62"/>
      <c r="BG2278" s="62"/>
      <c r="BH2278" s="62"/>
      <c r="BI2278" s="62"/>
      <c r="BJ2278" s="62"/>
      <c r="BK2278" s="62"/>
      <c r="BL2278" s="62"/>
      <c r="BM2278" s="62"/>
      <c r="BN2278" s="62"/>
      <c r="BO2278" s="62"/>
      <c r="BP2278" s="62"/>
      <c r="BQ2278" s="62"/>
    </row>
    <row r="2279" spans="1:69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62"/>
      <c r="BQ2279" s="62"/>
    </row>
    <row r="2280" spans="1:69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62"/>
      <c r="BQ2280" s="62"/>
    </row>
    <row r="2281" spans="1:69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62"/>
      <c r="BQ2281" s="62"/>
    </row>
    <row r="2282" spans="1:69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62"/>
      <c r="BQ2282" s="62"/>
    </row>
    <row r="2283" spans="1:69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62"/>
      <c r="BQ2283" s="62"/>
    </row>
    <row r="2284" spans="1:69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62"/>
      <c r="BQ2284" s="62"/>
    </row>
    <row r="2285" spans="1:69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62"/>
      <c r="BQ2285" s="62"/>
    </row>
    <row r="2286" spans="1:69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62"/>
      <c r="BQ2286" s="62"/>
    </row>
    <row r="2287" spans="1:69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62"/>
      <c r="BQ2287" s="62"/>
    </row>
    <row r="2288" spans="1:69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62"/>
      <c r="BQ2288" s="62"/>
    </row>
    <row r="2289" spans="1:69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62"/>
      <c r="BQ2289" s="62"/>
    </row>
    <row r="2290" spans="1:69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62"/>
      <c r="BQ2290" s="62"/>
    </row>
    <row r="2291" spans="1:69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62"/>
      <c r="BQ2291" s="62"/>
    </row>
    <row r="2292" spans="1:69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  <c r="BF2292" s="62"/>
      <c r="BG2292" s="62"/>
      <c r="BH2292" s="62"/>
      <c r="BI2292" s="62"/>
      <c r="BJ2292" s="62"/>
      <c r="BK2292" s="62"/>
      <c r="BL2292" s="62"/>
      <c r="BM2292" s="62"/>
      <c r="BN2292" s="62"/>
      <c r="BO2292" s="62"/>
      <c r="BP2292" s="62"/>
      <c r="BQ2292" s="62"/>
    </row>
    <row r="2293" spans="1:69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  <c r="BF2293" s="62"/>
      <c r="BG2293" s="62"/>
      <c r="BH2293" s="62"/>
      <c r="BI2293" s="62"/>
      <c r="BJ2293" s="62"/>
      <c r="BK2293" s="62"/>
      <c r="BL2293" s="62"/>
      <c r="BM2293" s="62"/>
      <c r="BN2293" s="62"/>
      <c r="BO2293" s="62"/>
      <c r="BP2293" s="62"/>
      <c r="BQ2293" s="62"/>
    </row>
    <row r="2294" spans="1:69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  <c r="BF2294" s="62"/>
      <c r="BG2294" s="62"/>
      <c r="BH2294" s="62"/>
      <c r="BI2294" s="62"/>
      <c r="BJ2294" s="62"/>
      <c r="BK2294" s="62"/>
      <c r="BL2294" s="62"/>
      <c r="BM2294" s="62"/>
      <c r="BN2294" s="62"/>
      <c r="BO2294" s="62"/>
      <c r="BP2294" s="62"/>
      <c r="BQ2294" s="62"/>
    </row>
    <row r="2295" spans="1:69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62"/>
      <c r="BQ2295" s="62"/>
    </row>
    <row r="2296" spans="1:69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62"/>
      <c r="BQ2296" s="62"/>
    </row>
    <row r="2297" spans="1:69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  <c r="BF2297" s="62"/>
      <c r="BG2297" s="62"/>
      <c r="BH2297" s="62"/>
      <c r="BI2297" s="62"/>
      <c r="BJ2297" s="62"/>
      <c r="BK2297" s="62"/>
      <c r="BL2297" s="62"/>
      <c r="BM2297" s="62"/>
      <c r="BN2297" s="62"/>
      <c r="BO2297" s="62"/>
      <c r="BP2297" s="62"/>
      <c r="BQ2297" s="62"/>
    </row>
    <row r="2298" spans="1:69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62"/>
      <c r="BQ2298" s="62"/>
    </row>
    <row r="2299" spans="1:69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62"/>
      <c r="BQ2299" s="62"/>
    </row>
    <row r="2300" spans="1:69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62"/>
      <c r="BQ2300" s="62"/>
    </row>
    <row r="2301" spans="1:69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62"/>
      <c r="BQ2301" s="62"/>
    </row>
    <row r="2302" spans="1:69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62"/>
      <c r="BQ2302" s="62"/>
    </row>
    <row r="2303" spans="1:69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  <c r="BF2303" s="62"/>
      <c r="BG2303" s="62"/>
      <c r="BH2303" s="62"/>
      <c r="BI2303" s="62"/>
      <c r="BJ2303" s="62"/>
      <c r="BK2303" s="62"/>
      <c r="BL2303" s="62"/>
      <c r="BM2303" s="62"/>
      <c r="BN2303" s="62"/>
      <c r="BO2303" s="62"/>
      <c r="BP2303" s="62"/>
      <c r="BQ2303" s="62"/>
    </row>
    <row r="2304" spans="1:69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  <c r="BF2304" s="62"/>
      <c r="BG2304" s="62"/>
      <c r="BH2304" s="62"/>
      <c r="BI2304" s="62"/>
      <c r="BJ2304" s="62"/>
      <c r="BK2304" s="62"/>
      <c r="BL2304" s="62"/>
      <c r="BM2304" s="62"/>
      <c r="BN2304" s="62"/>
      <c r="BO2304" s="62"/>
      <c r="BP2304" s="62"/>
      <c r="BQ2304" s="62"/>
    </row>
    <row r="2305" spans="1:69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  <c r="BF2305" s="62"/>
      <c r="BG2305" s="62"/>
      <c r="BH2305" s="62"/>
      <c r="BI2305" s="62"/>
      <c r="BJ2305" s="62"/>
      <c r="BK2305" s="62"/>
      <c r="BL2305" s="62"/>
      <c r="BM2305" s="62"/>
      <c r="BN2305" s="62"/>
      <c r="BO2305" s="62"/>
      <c r="BP2305" s="62"/>
      <c r="BQ2305" s="62"/>
    </row>
    <row r="2306" spans="1:69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  <c r="BF2306" s="62"/>
      <c r="BG2306" s="62"/>
      <c r="BH2306" s="62"/>
      <c r="BI2306" s="62"/>
      <c r="BJ2306" s="62"/>
      <c r="BK2306" s="62"/>
      <c r="BL2306" s="62"/>
      <c r="BM2306" s="62"/>
      <c r="BN2306" s="62"/>
      <c r="BO2306" s="62"/>
      <c r="BP2306" s="62"/>
      <c r="BQ2306" s="62"/>
    </row>
    <row r="2307" spans="1:69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  <c r="BF2307" s="62"/>
      <c r="BG2307" s="62"/>
      <c r="BH2307" s="62"/>
      <c r="BI2307" s="62"/>
      <c r="BJ2307" s="62"/>
      <c r="BK2307" s="62"/>
      <c r="BL2307" s="62"/>
      <c r="BM2307" s="62"/>
      <c r="BN2307" s="62"/>
      <c r="BO2307" s="62"/>
      <c r="BP2307" s="62"/>
      <c r="BQ2307" s="62"/>
    </row>
    <row r="2308" spans="1:69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  <c r="BF2308" s="62"/>
      <c r="BG2308" s="62"/>
      <c r="BH2308" s="62"/>
      <c r="BI2308" s="62"/>
      <c r="BJ2308" s="62"/>
      <c r="BK2308" s="62"/>
      <c r="BL2308" s="62"/>
      <c r="BM2308" s="62"/>
      <c r="BN2308" s="62"/>
      <c r="BO2308" s="62"/>
      <c r="BP2308" s="62"/>
      <c r="BQ2308" s="62"/>
    </row>
    <row r="2309" spans="1:69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  <c r="BF2309" s="62"/>
      <c r="BG2309" s="62"/>
      <c r="BH2309" s="62"/>
      <c r="BI2309" s="62"/>
      <c r="BJ2309" s="62"/>
      <c r="BK2309" s="62"/>
      <c r="BL2309" s="62"/>
      <c r="BM2309" s="62"/>
      <c r="BN2309" s="62"/>
      <c r="BO2309" s="62"/>
      <c r="BP2309" s="62"/>
      <c r="BQ2309" s="62"/>
    </row>
    <row r="2310" spans="1:69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BP2310" s="62"/>
      <c r="BQ2310" s="62"/>
    </row>
    <row r="2311" spans="1:69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  <c r="BF2311" s="62"/>
      <c r="BG2311" s="62"/>
      <c r="BH2311" s="62"/>
      <c r="BI2311" s="62"/>
      <c r="BJ2311" s="62"/>
      <c r="BK2311" s="62"/>
      <c r="BL2311" s="62"/>
      <c r="BM2311" s="62"/>
      <c r="BN2311" s="62"/>
      <c r="BO2311" s="62"/>
      <c r="BP2311" s="62"/>
      <c r="BQ2311" s="62"/>
    </row>
    <row r="2312" spans="1:69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  <c r="BF2312" s="62"/>
      <c r="BG2312" s="62"/>
      <c r="BH2312" s="62"/>
      <c r="BI2312" s="62"/>
      <c r="BJ2312" s="62"/>
      <c r="BK2312" s="62"/>
      <c r="BL2312" s="62"/>
      <c r="BM2312" s="62"/>
      <c r="BN2312" s="62"/>
      <c r="BO2312" s="62"/>
      <c r="BP2312" s="62"/>
      <c r="BQ2312" s="62"/>
    </row>
    <row r="2313" spans="1:69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  <c r="BF2313" s="62"/>
      <c r="BG2313" s="62"/>
      <c r="BH2313" s="62"/>
      <c r="BI2313" s="62"/>
      <c r="BJ2313" s="62"/>
      <c r="BK2313" s="62"/>
      <c r="BL2313" s="62"/>
      <c r="BM2313" s="62"/>
      <c r="BN2313" s="62"/>
      <c r="BO2313" s="62"/>
      <c r="BP2313" s="62"/>
      <c r="BQ2313" s="62"/>
    </row>
    <row r="2314" spans="1:69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BP2314" s="62"/>
      <c r="BQ2314" s="62"/>
    </row>
    <row r="2315" spans="1:69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BP2315" s="62"/>
      <c r="BQ2315" s="62"/>
    </row>
    <row r="2316" spans="1:69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  <c r="BP2316" s="62"/>
      <c r="BQ2316" s="62"/>
    </row>
    <row r="2317" spans="1:69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  <c r="BP2317" s="62"/>
      <c r="BQ2317" s="62"/>
    </row>
    <row r="2318" spans="1:69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  <c r="BP2318" s="62"/>
      <c r="BQ2318" s="62"/>
    </row>
    <row r="2319" spans="1:69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  <c r="BP2319" s="62"/>
      <c r="BQ2319" s="62"/>
    </row>
    <row r="2320" spans="1:69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</row>
    <row r="2321" spans="1:69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</row>
    <row r="2322" spans="1:69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</row>
    <row r="2323" spans="1:69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</row>
    <row r="2324" spans="1:69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</row>
    <row r="2325" spans="1:69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</row>
    <row r="2326" spans="1:69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</row>
    <row r="2327" spans="1:69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</row>
    <row r="2328" spans="1:69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</row>
    <row r="2329" spans="1:69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</row>
    <row r="2330" spans="1:69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</row>
    <row r="2331" spans="1:69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</row>
    <row r="2332" spans="1:69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</row>
    <row r="2333" spans="1:69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</row>
    <row r="2334" spans="1:69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</row>
    <row r="2335" spans="1:69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</row>
    <row r="2336" spans="1:69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</row>
    <row r="2337" spans="1:69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</row>
    <row r="2338" spans="1:69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</row>
    <row r="2339" spans="1:69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</row>
    <row r="2340" spans="1:69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</row>
    <row r="2341" spans="1:69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</row>
    <row r="2342" spans="1:69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</row>
    <row r="2343" spans="1:69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</row>
    <row r="2344" spans="1:69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</row>
    <row r="2345" spans="1:69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</row>
    <row r="2346" spans="1:69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  <c r="BF2346" s="62"/>
      <c r="BG2346" s="62"/>
      <c r="BH2346" s="62"/>
      <c r="BI2346" s="62"/>
      <c r="BJ2346" s="62"/>
      <c r="BK2346" s="62"/>
      <c r="BL2346" s="62"/>
      <c r="BM2346" s="62"/>
      <c r="BN2346" s="62"/>
      <c r="BO2346" s="62"/>
      <c r="BP2346" s="62"/>
      <c r="BQ2346" s="62"/>
    </row>
    <row r="2347" spans="1:69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  <c r="BF2347" s="62"/>
      <c r="BG2347" s="62"/>
      <c r="BH2347" s="62"/>
      <c r="BI2347" s="62"/>
      <c r="BJ2347" s="62"/>
      <c r="BK2347" s="62"/>
      <c r="BL2347" s="62"/>
      <c r="BM2347" s="62"/>
      <c r="BN2347" s="62"/>
      <c r="BO2347" s="62"/>
      <c r="BP2347" s="62"/>
      <c r="BQ2347" s="62"/>
    </row>
    <row r="2348" spans="1:69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  <c r="BF2348" s="62"/>
      <c r="BG2348" s="62"/>
      <c r="BH2348" s="62"/>
      <c r="BI2348" s="62"/>
      <c r="BJ2348" s="62"/>
      <c r="BK2348" s="62"/>
      <c r="BL2348" s="62"/>
      <c r="BM2348" s="62"/>
      <c r="BN2348" s="62"/>
      <c r="BO2348" s="62"/>
      <c r="BP2348" s="62"/>
      <c r="BQ2348" s="62"/>
    </row>
    <row r="2349" spans="1:69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BP2349" s="62"/>
      <c r="BQ2349" s="62"/>
    </row>
    <row r="2350" spans="1:69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  <c r="BP2350" s="62"/>
      <c r="BQ2350" s="62"/>
    </row>
    <row r="2351" spans="1:69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  <c r="BP2351" s="62"/>
      <c r="BQ2351" s="62"/>
    </row>
    <row r="2352" spans="1:69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  <c r="BP2352" s="62"/>
      <c r="BQ2352" s="62"/>
    </row>
    <row r="2353" spans="1:69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  <c r="BP2353" s="62"/>
      <c r="BQ2353" s="62"/>
    </row>
    <row r="2354" spans="1:69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  <c r="BP2354" s="62"/>
      <c r="BQ2354" s="62"/>
    </row>
    <row r="2355" spans="1:69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  <c r="BP2355" s="62"/>
      <c r="BQ2355" s="62"/>
    </row>
    <row r="2356" spans="1:69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  <c r="BP2356" s="62"/>
      <c r="BQ2356" s="62"/>
    </row>
    <row r="2357" spans="1:69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  <c r="BP2357" s="62"/>
      <c r="BQ2357" s="62"/>
    </row>
    <row r="2358" spans="1:69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BP2358" s="62"/>
      <c r="BQ2358" s="62"/>
    </row>
    <row r="2359" spans="1:69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BP2359" s="62"/>
      <c r="BQ2359" s="62"/>
    </row>
    <row r="2360" spans="1:69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BP2360" s="62"/>
      <c r="BQ2360" s="62"/>
    </row>
    <row r="2361" spans="1:69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BP2361" s="62"/>
      <c r="BQ2361" s="62"/>
    </row>
    <row r="2362" spans="1:69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  <c r="BP2362" s="62"/>
      <c r="BQ2362" s="62"/>
    </row>
    <row r="2363" spans="1:69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  <c r="BP2363" s="62"/>
      <c r="BQ2363" s="62"/>
    </row>
    <row r="2364" spans="1:69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  <c r="BP2364" s="62"/>
      <c r="BQ2364" s="62"/>
    </row>
    <row r="2365" spans="1:69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  <c r="BF2365" s="62"/>
      <c r="BG2365" s="62"/>
      <c r="BH2365" s="62"/>
      <c r="BI2365" s="62"/>
      <c r="BJ2365" s="62"/>
      <c r="BK2365" s="62"/>
      <c r="BL2365" s="62"/>
      <c r="BM2365" s="62"/>
      <c r="BN2365" s="62"/>
      <c r="BO2365" s="62"/>
      <c r="BP2365" s="62"/>
      <c r="BQ2365" s="62"/>
    </row>
    <row r="2366" spans="1:69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  <c r="BP2366" s="62"/>
      <c r="BQ2366" s="62"/>
    </row>
    <row r="2367" spans="1:69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BP2367" s="62"/>
      <c r="BQ2367" s="62"/>
    </row>
    <row r="2368" spans="1:69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  <c r="BP2368" s="62"/>
      <c r="BQ2368" s="62"/>
    </row>
    <row r="2369" spans="1:69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  <c r="BP2369" s="62"/>
      <c r="BQ2369" s="62"/>
    </row>
    <row r="2370" spans="1:69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BP2370" s="62"/>
      <c r="BQ2370" s="62"/>
    </row>
    <row r="2371" spans="1:69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  <c r="BP2371" s="62"/>
      <c r="BQ2371" s="62"/>
    </row>
    <row r="2372" spans="1:69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BP2372" s="62"/>
      <c r="BQ2372" s="62"/>
    </row>
    <row r="2373" spans="1:69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BP2373" s="62"/>
      <c r="BQ2373" s="62"/>
    </row>
    <row r="2374" spans="1:69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  <c r="BP2374" s="62"/>
      <c r="BQ2374" s="62"/>
    </row>
    <row r="2375" spans="1:69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  <c r="BP2375" s="62"/>
      <c r="BQ2375" s="62"/>
    </row>
    <row r="2376" spans="1:69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BP2376" s="62"/>
      <c r="BQ2376" s="62"/>
    </row>
    <row r="2377" spans="1:69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BP2377" s="62"/>
      <c r="BQ2377" s="62"/>
    </row>
    <row r="2378" spans="1:69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BP2378" s="62"/>
      <c r="BQ2378" s="62"/>
    </row>
    <row r="2379" spans="1:69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  <c r="BP2379" s="62"/>
      <c r="BQ2379" s="62"/>
    </row>
    <row r="2380" spans="1:69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BP2380" s="62"/>
      <c r="BQ2380" s="62"/>
    </row>
    <row r="2381" spans="1:69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BP2381" s="62"/>
      <c r="BQ2381" s="62"/>
    </row>
    <row r="2382" spans="1:69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  <c r="BF2382" s="62"/>
      <c r="BG2382" s="62"/>
      <c r="BH2382" s="62"/>
      <c r="BI2382" s="62"/>
      <c r="BJ2382" s="62"/>
      <c r="BK2382" s="62"/>
      <c r="BL2382" s="62"/>
      <c r="BM2382" s="62"/>
      <c r="BN2382" s="62"/>
      <c r="BO2382" s="62"/>
      <c r="BP2382" s="62"/>
      <c r="BQ2382" s="62"/>
    </row>
    <row r="2383" spans="1:69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  <c r="BF2383" s="62"/>
      <c r="BG2383" s="62"/>
      <c r="BH2383" s="62"/>
      <c r="BI2383" s="62"/>
      <c r="BJ2383" s="62"/>
      <c r="BK2383" s="62"/>
      <c r="BL2383" s="62"/>
      <c r="BM2383" s="62"/>
      <c r="BN2383" s="62"/>
      <c r="BO2383" s="62"/>
      <c r="BP2383" s="62"/>
      <c r="BQ2383" s="62"/>
    </row>
    <row r="2384" spans="1:69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  <c r="BF2384" s="62"/>
      <c r="BG2384" s="62"/>
      <c r="BH2384" s="62"/>
      <c r="BI2384" s="62"/>
      <c r="BJ2384" s="62"/>
      <c r="BK2384" s="62"/>
      <c r="BL2384" s="62"/>
      <c r="BM2384" s="62"/>
      <c r="BN2384" s="62"/>
      <c r="BO2384" s="62"/>
      <c r="BP2384" s="62"/>
      <c r="BQ2384" s="62"/>
    </row>
    <row r="2385" spans="1:69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  <c r="BF2385" s="62"/>
      <c r="BG2385" s="62"/>
      <c r="BH2385" s="62"/>
      <c r="BI2385" s="62"/>
      <c r="BJ2385" s="62"/>
      <c r="BK2385" s="62"/>
      <c r="BL2385" s="62"/>
      <c r="BM2385" s="62"/>
      <c r="BN2385" s="62"/>
      <c r="BO2385" s="62"/>
      <c r="BP2385" s="62"/>
      <c r="BQ2385" s="62"/>
    </row>
    <row r="2386" spans="1:69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  <c r="BP2386" s="62"/>
      <c r="BQ2386" s="62"/>
    </row>
    <row r="2387" spans="1:69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  <c r="BP2387" s="62"/>
      <c r="BQ2387" s="62"/>
    </row>
    <row r="2388" spans="1:69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BP2388" s="62"/>
      <c r="BQ2388" s="62"/>
    </row>
    <row r="2389" spans="1:69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BP2389" s="62"/>
      <c r="BQ2389" s="62"/>
    </row>
    <row r="2390" spans="1:69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  <c r="BP2390" s="62"/>
      <c r="BQ2390" s="62"/>
    </row>
    <row r="2391" spans="1:69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  <c r="BP2391" s="62"/>
      <c r="BQ2391" s="62"/>
    </row>
    <row r="2392" spans="1:69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BP2392" s="62"/>
      <c r="BQ2392" s="62"/>
    </row>
    <row r="2393" spans="1:69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BP2393" s="62"/>
      <c r="BQ2393" s="62"/>
    </row>
    <row r="2394" spans="1:69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  <c r="BP2394" s="62"/>
      <c r="BQ2394" s="62"/>
    </row>
    <row r="2395" spans="1:69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  <c r="BP2395" s="62"/>
      <c r="BQ2395" s="62"/>
    </row>
    <row r="2396" spans="1:69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  <c r="BF2396" s="62"/>
      <c r="BG2396" s="62"/>
      <c r="BH2396" s="62"/>
      <c r="BI2396" s="62"/>
      <c r="BJ2396" s="62"/>
      <c r="BK2396" s="62"/>
      <c r="BL2396" s="62"/>
      <c r="BM2396" s="62"/>
      <c r="BN2396" s="62"/>
      <c r="BO2396" s="62"/>
      <c r="BP2396" s="62"/>
      <c r="BQ2396" s="62"/>
    </row>
    <row r="2397" spans="1:69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  <c r="BF2397" s="62"/>
      <c r="BG2397" s="62"/>
      <c r="BH2397" s="62"/>
      <c r="BI2397" s="62"/>
      <c r="BJ2397" s="62"/>
      <c r="BK2397" s="62"/>
      <c r="BL2397" s="62"/>
      <c r="BM2397" s="62"/>
      <c r="BN2397" s="62"/>
      <c r="BO2397" s="62"/>
      <c r="BP2397" s="62"/>
      <c r="BQ2397" s="62"/>
    </row>
    <row r="2398" spans="1:69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  <c r="BF2398" s="62"/>
      <c r="BG2398" s="62"/>
      <c r="BH2398" s="62"/>
      <c r="BI2398" s="62"/>
      <c r="BJ2398" s="62"/>
      <c r="BK2398" s="62"/>
      <c r="BL2398" s="62"/>
      <c r="BM2398" s="62"/>
      <c r="BN2398" s="62"/>
      <c r="BO2398" s="62"/>
      <c r="BP2398" s="62"/>
      <c r="BQ2398" s="62"/>
    </row>
    <row r="2399" spans="1:69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  <c r="BF2399" s="62"/>
      <c r="BG2399" s="62"/>
      <c r="BH2399" s="62"/>
      <c r="BI2399" s="62"/>
      <c r="BJ2399" s="62"/>
      <c r="BK2399" s="62"/>
      <c r="BL2399" s="62"/>
      <c r="BM2399" s="62"/>
      <c r="BN2399" s="62"/>
      <c r="BO2399" s="62"/>
      <c r="BP2399" s="62"/>
      <c r="BQ2399" s="62"/>
    </row>
    <row r="2400" spans="1:69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  <c r="BF2400" s="62"/>
      <c r="BG2400" s="62"/>
      <c r="BH2400" s="62"/>
      <c r="BI2400" s="62"/>
      <c r="BJ2400" s="62"/>
      <c r="BK2400" s="62"/>
      <c r="BL2400" s="62"/>
      <c r="BM2400" s="62"/>
      <c r="BN2400" s="62"/>
      <c r="BO2400" s="62"/>
      <c r="BP2400" s="62"/>
      <c r="BQ2400" s="62"/>
    </row>
    <row r="2401" spans="1:69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  <c r="BF2401" s="62"/>
      <c r="BG2401" s="62"/>
      <c r="BH2401" s="62"/>
      <c r="BI2401" s="62"/>
      <c r="BJ2401" s="62"/>
      <c r="BK2401" s="62"/>
      <c r="BL2401" s="62"/>
      <c r="BM2401" s="62"/>
      <c r="BN2401" s="62"/>
      <c r="BO2401" s="62"/>
      <c r="BP2401" s="62"/>
      <c r="BQ2401" s="62"/>
    </row>
    <row r="2402" spans="1:69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  <c r="BP2402" s="62"/>
      <c r="BQ2402" s="62"/>
    </row>
    <row r="2403" spans="1:69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62"/>
      <c r="BQ2403" s="62"/>
    </row>
    <row r="2404" spans="1:69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  <c r="BP2404" s="62"/>
      <c r="BQ2404" s="62"/>
    </row>
    <row r="2405" spans="1:69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62"/>
      <c r="BQ2405" s="62"/>
    </row>
    <row r="2406" spans="1:69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  <c r="BF2406" s="62"/>
      <c r="BG2406" s="62"/>
      <c r="BH2406" s="62"/>
      <c r="BI2406" s="62"/>
      <c r="BJ2406" s="62"/>
      <c r="BK2406" s="62"/>
      <c r="BL2406" s="62"/>
      <c r="BM2406" s="62"/>
      <c r="BN2406" s="62"/>
      <c r="BO2406" s="62"/>
      <c r="BP2406" s="62"/>
      <c r="BQ2406" s="62"/>
    </row>
    <row r="2407" spans="1:69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  <c r="BP2407" s="62"/>
      <c r="BQ2407" s="62"/>
    </row>
    <row r="2408" spans="1:69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62"/>
      <c r="BQ2408" s="62"/>
    </row>
    <row r="2409" spans="1:69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BP2409" s="62"/>
      <c r="BQ2409" s="62"/>
    </row>
    <row r="2410" spans="1:69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62"/>
      <c r="BQ2410" s="62"/>
    </row>
    <row r="2411" spans="1:69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  <c r="BF2411" s="62"/>
      <c r="BG2411" s="62"/>
      <c r="BH2411" s="62"/>
      <c r="BI2411" s="62"/>
      <c r="BJ2411" s="62"/>
      <c r="BK2411" s="62"/>
      <c r="BL2411" s="62"/>
      <c r="BM2411" s="62"/>
      <c r="BN2411" s="62"/>
      <c r="BO2411" s="62"/>
      <c r="BP2411" s="62"/>
      <c r="BQ2411" s="62"/>
    </row>
    <row r="2412" spans="1:69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  <c r="BP2412" s="62"/>
      <c r="BQ2412" s="62"/>
    </row>
    <row r="2413" spans="1:69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BP2413" s="62"/>
      <c r="BQ2413" s="62"/>
    </row>
    <row r="2414" spans="1:69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BP2414" s="62"/>
      <c r="BQ2414" s="62"/>
    </row>
    <row r="2415" spans="1:69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BP2415" s="62"/>
      <c r="BQ2415" s="62"/>
    </row>
    <row r="2416" spans="1:69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62"/>
      <c r="BQ2416" s="62"/>
    </row>
    <row r="2417" spans="1:69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  <c r="BP2417" s="62"/>
      <c r="BQ2417" s="62"/>
    </row>
    <row r="2418" spans="1:69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62"/>
      <c r="BQ2418" s="62"/>
    </row>
    <row r="2419" spans="1:69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  <c r="BP2419" s="62"/>
      <c r="BQ2419" s="62"/>
    </row>
    <row r="2420" spans="1:69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BP2420" s="62"/>
      <c r="BQ2420" s="62"/>
    </row>
    <row r="2421" spans="1:69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  <c r="BF2421" s="62"/>
      <c r="BG2421" s="62"/>
      <c r="BH2421" s="62"/>
      <c r="BI2421" s="62"/>
      <c r="BJ2421" s="62"/>
      <c r="BK2421" s="62"/>
      <c r="BL2421" s="62"/>
      <c r="BM2421" s="62"/>
      <c r="BN2421" s="62"/>
      <c r="BO2421" s="62"/>
      <c r="BP2421" s="62"/>
      <c r="BQ2421" s="62"/>
    </row>
    <row r="2422" spans="1:69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  <c r="BP2422" s="62"/>
      <c r="BQ2422" s="62"/>
    </row>
    <row r="2423" spans="1:69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  <c r="BP2423" s="62"/>
      <c r="BQ2423" s="62"/>
    </row>
    <row r="2424" spans="1:69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  <c r="BP2424" s="62"/>
      <c r="BQ2424" s="62"/>
    </row>
    <row r="2425" spans="1:69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BP2425" s="62"/>
      <c r="BQ2425" s="62"/>
    </row>
    <row r="2426" spans="1:69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62"/>
      <c r="BQ2426" s="62"/>
    </row>
    <row r="2427" spans="1:69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BP2427" s="62"/>
      <c r="BQ2427" s="62"/>
    </row>
    <row r="2428" spans="1:69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  <c r="BP2428" s="62"/>
      <c r="BQ2428" s="62"/>
    </row>
    <row r="2429" spans="1:69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62"/>
      <c r="BQ2429" s="62"/>
    </row>
    <row r="2430" spans="1:69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  <c r="BP2430" s="62"/>
      <c r="BQ2430" s="62"/>
    </row>
    <row r="2431" spans="1:69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BP2431" s="62"/>
      <c r="BQ2431" s="62"/>
    </row>
    <row r="2432" spans="1:69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62"/>
      <c r="BQ2432" s="62"/>
    </row>
    <row r="2433" spans="1:69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BP2433" s="62"/>
      <c r="BQ2433" s="62"/>
    </row>
    <row r="2434" spans="1:69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BP2434" s="62"/>
      <c r="BQ2434" s="62"/>
    </row>
    <row r="2435" spans="1:69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BP2435" s="62"/>
      <c r="BQ2435" s="62"/>
    </row>
    <row r="2436" spans="1:69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BP2436" s="62"/>
      <c r="BQ2436" s="62"/>
    </row>
    <row r="2437" spans="1:69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BP2437" s="62"/>
      <c r="BQ2437" s="62"/>
    </row>
    <row r="2438" spans="1:69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BP2438" s="62"/>
      <c r="BQ2438" s="62"/>
    </row>
    <row r="2439" spans="1:69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BP2439" s="62"/>
      <c r="BQ2439" s="62"/>
    </row>
    <row r="2440" spans="1:69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  <c r="BF2440" s="62"/>
      <c r="BG2440" s="62"/>
      <c r="BH2440" s="62"/>
      <c r="BI2440" s="62"/>
      <c r="BJ2440" s="62"/>
      <c r="BK2440" s="62"/>
      <c r="BL2440" s="62"/>
      <c r="BM2440" s="62"/>
      <c r="BN2440" s="62"/>
      <c r="BO2440" s="62"/>
      <c r="BP2440" s="62"/>
      <c r="BQ2440" s="62"/>
    </row>
    <row r="2441" spans="1:69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  <c r="BP2441" s="62"/>
      <c r="BQ2441" s="62"/>
    </row>
    <row r="2442" spans="1:69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62"/>
      <c r="BQ2442" s="62"/>
    </row>
    <row r="2443" spans="1:69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62"/>
      <c r="BQ2443" s="62"/>
    </row>
    <row r="2444" spans="1:69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  <c r="BP2444" s="62"/>
      <c r="BQ2444" s="62"/>
    </row>
    <row r="2445" spans="1:69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BP2445" s="62"/>
      <c r="BQ2445" s="62"/>
    </row>
    <row r="2446" spans="1:69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BP2446" s="62"/>
      <c r="BQ2446" s="62"/>
    </row>
    <row r="2447" spans="1:69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  <c r="BP2447" s="62"/>
      <c r="BQ2447" s="62"/>
    </row>
    <row r="2448" spans="1:69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62"/>
      <c r="BQ2448" s="62"/>
    </row>
    <row r="2449" spans="1:69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62"/>
      <c r="BQ2449" s="62"/>
    </row>
    <row r="2450" spans="1:69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62"/>
      <c r="BQ2450" s="62"/>
    </row>
    <row r="2451" spans="1:69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BP2451" s="62"/>
      <c r="BQ2451" s="62"/>
    </row>
    <row r="2452" spans="1:69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62"/>
      <c r="BQ2452" s="62"/>
    </row>
    <row r="2453" spans="1:69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BP2453" s="62"/>
      <c r="BQ2453" s="62"/>
    </row>
    <row r="2454" spans="1:69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BP2454" s="62"/>
      <c r="BQ2454" s="62"/>
    </row>
    <row r="2455" spans="1:69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  <c r="BP2455" s="62"/>
      <c r="BQ2455" s="62"/>
    </row>
    <row r="2456" spans="1:69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62"/>
      <c r="BQ2456" s="62"/>
    </row>
    <row r="2457" spans="1:69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62"/>
      <c r="BQ2457" s="62"/>
    </row>
    <row r="2458" spans="1:69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BP2458" s="62"/>
      <c r="BQ2458" s="62"/>
    </row>
    <row r="2459" spans="1:69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62"/>
      <c r="BQ2459" s="62"/>
    </row>
    <row r="2460" spans="1:69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62"/>
      <c r="BQ2460" s="62"/>
    </row>
    <row r="2461" spans="1:69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  <c r="BF2461" s="62"/>
      <c r="BG2461" s="62"/>
      <c r="BH2461" s="62"/>
      <c r="BI2461" s="62"/>
      <c r="BJ2461" s="62"/>
      <c r="BK2461" s="62"/>
      <c r="BL2461" s="62"/>
      <c r="BM2461" s="62"/>
      <c r="BN2461" s="62"/>
      <c r="BO2461" s="62"/>
      <c r="BP2461" s="62"/>
      <c r="BQ2461" s="62"/>
    </row>
    <row r="2462" spans="1:69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BP2462" s="62"/>
      <c r="BQ2462" s="62"/>
    </row>
    <row r="2463" spans="1:69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BP2463" s="62"/>
      <c r="BQ2463" s="62"/>
    </row>
    <row r="2464" spans="1:69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BP2464" s="62"/>
      <c r="BQ2464" s="62"/>
    </row>
    <row r="2465" spans="1:69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BP2465" s="62"/>
      <c r="BQ2465" s="62"/>
    </row>
    <row r="2466" spans="1:69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BP2466" s="62"/>
      <c r="BQ2466" s="62"/>
    </row>
    <row r="2467" spans="1:69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BP2467" s="62"/>
      <c r="BQ2467" s="62"/>
    </row>
    <row r="2468" spans="1:69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BP2468" s="62"/>
      <c r="BQ2468" s="62"/>
    </row>
    <row r="2469" spans="1:69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  <c r="BF2469" s="62"/>
      <c r="BG2469" s="62"/>
      <c r="BH2469" s="62"/>
      <c r="BI2469" s="62"/>
      <c r="BJ2469" s="62"/>
      <c r="BK2469" s="62"/>
      <c r="BL2469" s="62"/>
      <c r="BM2469" s="62"/>
      <c r="BN2469" s="62"/>
      <c r="BO2469" s="62"/>
      <c r="BP2469" s="62"/>
      <c r="BQ2469" s="62"/>
    </row>
    <row r="2470" spans="1:69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  <c r="BF2470" s="62"/>
      <c r="BG2470" s="62"/>
      <c r="BH2470" s="62"/>
      <c r="BI2470" s="62"/>
      <c r="BJ2470" s="62"/>
      <c r="BK2470" s="62"/>
      <c r="BL2470" s="62"/>
      <c r="BM2470" s="62"/>
      <c r="BN2470" s="62"/>
      <c r="BO2470" s="62"/>
      <c r="BP2470" s="62"/>
      <c r="BQ2470" s="62"/>
    </row>
    <row r="2471" spans="1:69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  <c r="BF2471" s="62"/>
      <c r="BG2471" s="62"/>
      <c r="BH2471" s="62"/>
      <c r="BI2471" s="62"/>
      <c r="BJ2471" s="62"/>
      <c r="BK2471" s="62"/>
      <c r="BL2471" s="62"/>
      <c r="BM2471" s="62"/>
      <c r="BN2471" s="62"/>
      <c r="BO2471" s="62"/>
      <c r="BP2471" s="62"/>
      <c r="BQ2471" s="62"/>
    </row>
    <row r="2472" spans="1:69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  <c r="BF2472" s="62"/>
      <c r="BG2472" s="62"/>
      <c r="BH2472" s="62"/>
      <c r="BI2472" s="62"/>
      <c r="BJ2472" s="62"/>
      <c r="BK2472" s="62"/>
      <c r="BL2472" s="62"/>
      <c r="BM2472" s="62"/>
      <c r="BN2472" s="62"/>
      <c r="BO2472" s="62"/>
      <c r="BP2472" s="62"/>
      <c r="BQ2472" s="62"/>
    </row>
    <row r="2473" spans="1:69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62"/>
      <c r="BQ2473" s="62"/>
    </row>
    <row r="2474" spans="1:69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BP2474" s="62"/>
      <c r="BQ2474" s="62"/>
    </row>
    <row r="2475" spans="1:69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  <c r="BP2475" s="62"/>
      <c r="BQ2475" s="62"/>
    </row>
    <row r="2476" spans="1:69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BP2476" s="62"/>
      <c r="BQ2476" s="62"/>
    </row>
    <row r="2477" spans="1:69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BP2477" s="62"/>
      <c r="BQ2477" s="62"/>
    </row>
    <row r="2478" spans="1:69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  <c r="BP2478" s="62"/>
      <c r="BQ2478" s="62"/>
    </row>
    <row r="2479" spans="1:69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  <c r="BF2479" s="62"/>
      <c r="BG2479" s="62"/>
      <c r="BH2479" s="62"/>
      <c r="BI2479" s="62"/>
      <c r="BJ2479" s="62"/>
      <c r="BK2479" s="62"/>
      <c r="BL2479" s="62"/>
      <c r="BM2479" s="62"/>
      <c r="BN2479" s="62"/>
      <c r="BO2479" s="62"/>
      <c r="BP2479" s="62"/>
      <c r="BQ2479" s="62"/>
    </row>
    <row r="2480" spans="1:69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  <c r="BP2480" s="62"/>
      <c r="BQ2480" s="62"/>
    </row>
    <row r="2481" spans="1:69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62"/>
      <c r="BQ2481" s="62"/>
    </row>
    <row r="2482" spans="1:69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  <c r="BF2482" s="62"/>
      <c r="BG2482" s="62"/>
      <c r="BH2482" s="62"/>
      <c r="BI2482" s="62"/>
      <c r="BJ2482" s="62"/>
      <c r="BK2482" s="62"/>
      <c r="BL2482" s="62"/>
      <c r="BM2482" s="62"/>
      <c r="BN2482" s="62"/>
      <c r="BO2482" s="62"/>
      <c r="BP2482" s="62"/>
      <c r="BQ2482" s="62"/>
    </row>
    <row r="2483" spans="1:69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  <c r="BF2483" s="62"/>
      <c r="BG2483" s="62"/>
      <c r="BH2483" s="62"/>
      <c r="BI2483" s="62"/>
      <c r="BJ2483" s="62"/>
      <c r="BK2483" s="62"/>
      <c r="BL2483" s="62"/>
      <c r="BM2483" s="62"/>
      <c r="BN2483" s="62"/>
      <c r="BO2483" s="62"/>
      <c r="BP2483" s="62"/>
      <c r="BQ2483" s="62"/>
    </row>
    <row r="2484" spans="1:69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BP2484" s="62"/>
      <c r="BQ2484" s="62"/>
    </row>
    <row r="2485" spans="1:69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BP2485" s="62"/>
      <c r="BQ2485" s="62"/>
    </row>
    <row r="2486" spans="1:69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  <c r="BF2486" s="62"/>
      <c r="BG2486" s="62"/>
      <c r="BH2486" s="62"/>
      <c r="BI2486" s="62"/>
      <c r="BJ2486" s="62"/>
      <c r="BK2486" s="62"/>
      <c r="BL2486" s="62"/>
      <c r="BM2486" s="62"/>
      <c r="BN2486" s="62"/>
      <c r="BO2486" s="62"/>
      <c r="BP2486" s="62"/>
      <c r="BQ2486" s="62"/>
    </row>
    <row r="2487" spans="1:69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BP2487" s="62"/>
      <c r="BQ2487" s="62"/>
    </row>
    <row r="2488" spans="1:69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  <c r="BP2488" s="62"/>
      <c r="BQ2488" s="62"/>
    </row>
    <row r="2489" spans="1:69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  <c r="BP2489" s="62"/>
      <c r="BQ2489" s="62"/>
    </row>
    <row r="2490" spans="1:69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  <c r="BP2490" s="62"/>
      <c r="BQ2490" s="62"/>
    </row>
    <row r="2491" spans="1:69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  <c r="BP2491" s="62"/>
      <c r="BQ2491" s="62"/>
    </row>
    <row r="2492" spans="1:69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  <c r="BP2492" s="62"/>
      <c r="BQ2492" s="62"/>
    </row>
    <row r="2493" spans="1:69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  <c r="BP2493" s="62"/>
      <c r="BQ2493" s="62"/>
    </row>
    <row r="2494" spans="1:69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  <c r="BP2494" s="62"/>
      <c r="BQ2494" s="62"/>
    </row>
    <row r="2495" spans="1:69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  <c r="BP2495" s="62"/>
      <c r="BQ2495" s="62"/>
    </row>
    <row r="2496" spans="1:69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  <c r="BP2496" s="62"/>
      <c r="BQ2496" s="62"/>
    </row>
    <row r="2497" spans="1:69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  <c r="BP2497" s="62"/>
      <c r="BQ2497" s="62"/>
    </row>
    <row r="2498" spans="1:69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  <c r="BP2498" s="62"/>
      <c r="BQ2498" s="62"/>
    </row>
    <row r="2499" spans="1:69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BP2499" s="62"/>
      <c r="BQ2499" s="62"/>
    </row>
    <row r="2500" spans="1:69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  <c r="BF2500" s="62"/>
      <c r="BG2500" s="62"/>
      <c r="BH2500" s="62"/>
      <c r="BI2500" s="62"/>
      <c r="BJ2500" s="62"/>
      <c r="BK2500" s="62"/>
      <c r="BL2500" s="62"/>
      <c r="BM2500" s="62"/>
      <c r="BN2500" s="62"/>
      <c r="BO2500" s="62"/>
      <c r="BP2500" s="62"/>
      <c r="BQ2500" s="62"/>
    </row>
    <row r="2501" spans="1:69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  <c r="BF2501" s="62"/>
      <c r="BG2501" s="62"/>
      <c r="BH2501" s="62"/>
      <c r="BI2501" s="62"/>
      <c r="BJ2501" s="62"/>
      <c r="BK2501" s="62"/>
      <c r="BL2501" s="62"/>
      <c r="BM2501" s="62"/>
      <c r="BN2501" s="62"/>
      <c r="BO2501" s="62"/>
      <c r="BP2501" s="62"/>
      <c r="BQ2501" s="62"/>
    </row>
    <row r="2502" spans="1:69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  <c r="BP2502" s="62"/>
      <c r="BQ2502" s="62"/>
    </row>
    <row r="2503" spans="1:69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  <c r="BP2503" s="62"/>
      <c r="BQ2503" s="62"/>
    </row>
    <row r="2504" spans="1:69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  <c r="BP2504" s="62"/>
      <c r="BQ2504" s="62"/>
    </row>
    <row r="2505" spans="1:69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  <c r="BP2505" s="62"/>
      <c r="BQ2505" s="62"/>
    </row>
    <row r="2506" spans="1:69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  <c r="BP2506" s="62"/>
      <c r="BQ2506" s="62"/>
    </row>
    <row r="2507" spans="1:69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  <c r="BP2507" s="62"/>
      <c r="BQ2507" s="62"/>
    </row>
    <row r="2508" spans="1:69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BP2508" s="62"/>
      <c r="BQ2508" s="62"/>
    </row>
    <row r="2509" spans="1:69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62"/>
      <c r="BQ2509" s="62"/>
    </row>
    <row r="2510" spans="1:69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  <c r="BP2510" s="62"/>
      <c r="BQ2510" s="62"/>
    </row>
    <row r="2511" spans="1:69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BP2511" s="62"/>
      <c r="BQ2511" s="62"/>
    </row>
    <row r="2512" spans="1:69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BP2512" s="62"/>
      <c r="BQ2512" s="62"/>
    </row>
    <row r="2513" spans="1:69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BP2513" s="62"/>
      <c r="BQ2513" s="62"/>
    </row>
    <row r="2514" spans="1:69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BP2514" s="62"/>
      <c r="BQ2514" s="62"/>
    </row>
    <row r="2515" spans="1:69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BP2515" s="62"/>
      <c r="BQ2515" s="62"/>
    </row>
    <row r="2516" spans="1:69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BP2516" s="62"/>
      <c r="BQ2516" s="62"/>
    </row>
    <row r="2517" spans="1:69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BP2517" s="62"/>
      <c r="BQ2517" s="62"/>
    </row>
    <row r="2518" spans="1:69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  <c r="BF2518" s="62"/>
      <c r="BG2518" s="62"/>
      <c r="BH2518" s="62"/>
      <c r="BI2518" s="62"/>
      <c r="BJ2518" s="62"/>
      <c r="BK2518" s="62"/>
      <c r="BL2518" s="62"/>
      <c r="BM2518" s="62"/>
      <c r="BN2518" s="62"/>
      <c r="BO2518" s="62"/>
      <c r="BP2518" s="62"/>
      <c r="BQ2518" s="62"/>
    </row>
    <row r="2519" spans="1:69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  <c r="BP2519" s="62"/>
      <c r="BQ2519" s="62"/>
    </row>
    <row r="2520" spans="1:69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  <c r="BP2520" s="62"/>
      <c r="BQ2520" s="62"/>
    </row>
    <row r="2521" spans="1:69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  <c r="BP2521" s="62"/>
      <c r="BQ2521" s="62"/>
    </row>
    <row r="2522" spans="1:69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  <c r="BP2522" s="62"/>
      <c r="BQ2522" s="62"/>
    </row>
    <row r="2523" spans="1:69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  <c r="BP2523" s="62"/>
      <c r="BQ2523" s="62"/>
    </row>
    <row r="2524" spans="1:69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  <c r="BP2524" s="62"/>
      <c r="BQ2524" s="62"/>
    </row>
    <row r="2525" spans="1:69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  <c r="BP2525" s="62"/>
      <c r="BQ2525" s="62"/>
    </row>
    <row r="2526" spans="1:69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  <c r="BP2526" s="62"/>
      <c r="BQ2526" s="62"/>
    </row>
    <row r="2527" spans="1:69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  <c r="BP2527" s="62"/>
      <c r="BQ2527" s="62"/>
    </row>
    <row r="2528" spans="1:69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  <c r="BP2528" s="62"/>
      <c r="BQ2528" s="62"/>
    </row>
    <row r="2529" spans="1:69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  <c r="BP2529" s="62"/>
      <c r="BQ2529" s="62"/>
    </row>
    <row r="2530" spans="1:69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  <c r="BP2530" s="62"/>
      <c r="BQ2530" s="62"/>
    </row>
    <row r="2531" spans="1:69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  <c r="BP2531" s="62"/>
      <c r="BQ2531" s="62"/>
    </row>
    <row r="2532" spans="1:69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  <c r="BP2532" s="62"/>
      <c r="BQ2532" s="62"/>
    </row>
    <row r="2533" spans="1:69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  <c r="BP2533" s="62"/>
      <c r="BQ2533" s="62"/>
    </row>
    <row r="2534" spans="1:69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  <c r="BP2534" s="62"/>
      <c r="BQ2534" s="62"/>
    </row>
    <row r="2535" spans="1:69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62"/>
      <c r="BQ2535" s="62"/>
    </row>
    <row r="2536" spans="1:69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  <c r="BP2536" s="62"/>
      <c r="BQ2536" s="62"/>
    </row>
    <row r="2537" spans="1:69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  <c r="BP2537" s="62"/>
      <c r="BQ2537" s="62"/>
    </row>
    <row r="2538" spans="1:69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  <c r="BP2538" s="62"/>
      <c r="BQ2538" s="62"/>
    </row>
    <row r="2539" spans="1:69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  <c r="BF2539" s="62"/>
      <c r="BG2539" s="62"/>
      <c r="BH2539" s="62"/>
      <c r="BI2539" s="62"/>
      <c r="BJ2539" s="62"/>
      <c r="BK2539" s="62"/>
      <c r="BL2539" s="62"/>
      <c r="BM2539" s="62"/>
      <c r="BN2539" s="62"/>
      <c r="BO2539" s="62"/>
      <c r="BP2539" s="62"/>
      <c r="BQ2539" s="62"/>
    </row>
    <row r="2540" spans="1:69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BP2540" s="62"/>
      <c r="BQ2540" s="62"/>
    </row>
    <row r="2541" spans="1:69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  <c r="BF2541" s="62"/>
      <c r="BG2541" s="62"/>
      <c r="BH2541" s="62"/>
      <c r="BI2541" s="62"/>
      <c r="BJ2541" s="62"/>
      <c r="BK2541" s="62"/>
      <c r="BL2541" s="62"/>
      <c r="BM2541" s="62"/>
      <c r="BN2541" s="62"/>
      <c r="BO2541" s="62"/>
      <c r="BP2541" s="62"/>
      <c r="BQ2541" s="62"/>
    </row>
    <row r="2542" spans="1:69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2"/>
      <c r="BQ2542" s="62"/>
    </row>
    <row r="2543" spans="1:69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2"/>
      <c r="BQ2543" s="62"/>
    </row>
    <row r="2544" spans="1:69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2"/>
      <c r="BQ2544" s="62"/>
    </row>
    <row r="2545" spans="1:69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2"/>
      <c r="BQ2545" s="62"/>
    </row>
    <row r="2546" spans="1:69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  <c r="BF2546" s="62"/>
      <c r="BG2546" s="62"/>
      <c r="BH2546" s="62"/>
      <c r="BI2546" s="62"/>
      <c r="BJ2546" s="62"/>
      <c r="BK2546" s="62"/>
      <c r="BL2546" s="62"/>
      <c r="BM2546" s="62"/>
      <c r="BN2546" s="62"/>
      <c r="BO2546" s="62"/>
      <c r="BP2546" s="62"/>
      <c r="BQ2546" s="62"/>
    </row>
    <row r="2547" spans="1:69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BP2547" s="62"/>
      <c r="BQ2547" s="62"/>
    </row>
    <row r="2548" spans="1:69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62"/>
      <c r="BQ2548" s="62"/>
    </row>
    <row r="2549" spans="1:69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  <c r="BP2549" s="62"/>
      <c r="BQ2549" s="62"/>
    </row>
    <row r="2550" spans="1:69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BP2550" s="62"/>
      <c r="BQ2550" s="62"/>
    </row>
    <row r="2551" spans="1:69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  <c r="BF2551" s="62"/>
      <c r="BG2551" s="62"/>
      <c r="BH2551" s="62"/>
      <c r="BI2551" s="62"/>
      <c r="BJ2551" s="62"/>
      <c r="BK2551" s="62"/>
      <c r="BL2551" s="62"/>
      <c r="BM2551" s="62"/>
      <c r="BN2551" s="62"/>
      <c r="BO2551" s="62"/>
      <c r="BP2551" s="62"/>
      <c r="BQ2551" s="62"/>
    </row>
    <row r="2552" spans="1:69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BP2552" s="62"/>
      <c r="BQ2552" s="62"/>
    </row>
    <row r="2553" spans="1:69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62"/>
      <c r="BQ2553" s="62"/>
    </row>
    <row r="2554" spans="1:69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62"/>
      <c r="BQ2554" s="62"/>
    </row>
    <row r="2555" spans="1:69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62"/>
      <c r="BQ2555" s="62"/>
    </row>
    <row r="2556" spans="1:69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  <c r="BP2556" s="62"/>
      <c r="BQ2556" s="62"/>
    </row>
    <row r="2557" spans="1:69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62"/>
      <c r="BQ2557" s="62"/>
    </row>
    <row r="2558" spans="1:69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BP2558" s="62"/>
      <c r="BQ2558" s="62"/>
    </row>
    <row r="2559" spans="1:69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BP2559" s="62"/>
      <c r="BQ2559" s="62"/>
    </row>
    <row r="2560" spans="1:69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BP2560" s="62"/>
      <c r="BQ2560" s="62"/>
    </row>
    <row r="2561" spans="1:69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  <c r="BF2561" s="62"/>
      <c r="BG2561" s="62"/>
      <c r="BH2561" s="62"/>
      <c r="BI2561" s="62"/>
      <c r="BJ2561" s="62"/>
      <c r="BK2561" s="62"/>
      <c r="BL2561" s="62"/>
      <c r="BM2561" s="62"/>
      <c r="BN2561" s="62"/>
      <c r="BO2561" s="62"/>
      <c r="BP2561" s="62"/>
      <c r="BQ2561" s="62"/>
    </row>
    <row r="2562" spans="1:69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  <c r="BF2562" s="62"/>
      <c r="BG2562" s="62"/>
      <c r="BH2562" s="62"/>
      <c r="BI2562" s="62"/>
      <c r="BJ2562" s="62"/>
      <c r="BK2562" s="62"/>
      <c r="BL2562" s="62"/>
      <c r="BM2562" s="62"/>
      <c r="BN2562" s="62"/>
      <c r="BO2562" s="62"/>
      <c r="BP2562" s="62"/>
      <c r="BQ2562" s="62"/>
    </row>
    <row r="2563" spans="1:69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  <c r="BF2563" s="62"/>
      <c r="BG2563" s="62"/>
      <c r="BH2563" s="62"/>
      <c r="BI2563" s="62"/>
      <c r="BJ2563" s="62"/>
      <c r="BK2563" s="62"/>
      <c r="BL2563" s="62"/>
      <c r="BM2563" s="62"/>
      <c r="BN2563" s="62"/>
      <c r="BO2563" s="62"/>
      <c r="BP2563" s="62"/>
      <c r="BQ2563" s="62"/>
    </row>
    <row r="2564" spans="1:69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  <c r="BF2564" s="62"/>
      <c r="BG2564" s="62"/>
      <c r="BH2564" s="62"/>
      <c r="BI2564" s="62"/>
      <c r="BJ2564" s="62"/>
      <c r="BK2564" s="62"/>
      <c r="BL2564" s="62"/>
      <c r="BM2564" s="62"/>
      <c r="BN2564" s="62"/>
      <c r="BO2564" s="62"/>
      <c r="BP2564" s="62"/>
      <c r="BQ2564" s="62"/>
    </row>
    <row r="2565" spans="1:69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  <c r="BF2565" s="62"/>
      <c r="BG2565" s="62"/>
      <c r="BH2565" s="62"/>
      <c r="BI2565" s="62"/>
      <c r="BJ2565" s="62"/>
      <c r="BK2565" s="62"/>
      <c r="BL2565" s="62"/>
      <c r="BM2565" s="62"/>
      <c r="BN2565" s="62"/>
      <c r="BO2565" s="62"/>
      <c r="BP2565" s="62"/>
      <c r="BQ2565" s="62"/>
    </row>
    <row r="2566" spans="1:69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  <c r="BF2566" s="62"/>
      <c r="BG2566" s="62"/>
      <c r="BH2566" s="62"/>
      <c r="BI2566" s="62"/>
      <c r="BJ2566" s="62"/>
      <c r="BK2566" s="62"/>
      <c r="BL2566" s="62"/>
      <c r="BM2566" s="62"/>
      <c r="BN2566" s="62"/>
      <c r="BO2566" s="62"/>
      <c r="BP2566" s="62"/>
      <c r="BQ2566" s="62"/>
    </row>
    <row r="2567" spans="1:69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  <c r="BF2567" s="62"/>
      <c r="BG2567" s="62"/>
      <c r="BH2567" s="62"/>
      <c r="BI2567" s="62"/>
      <c r="BJ2567" s="62"/>
      <c r="BK2567" s="62"/>
      <c r="BL2567" s="62"/>
      <c r="BM2567" s="62"/>
      <c r="BN2567" s="62"/>
      <c r="BO2567" s="62"/>
      <c r="BP2567" s="62"/>
      <c r="BQ2567" s="62"/>
    </row>
    <row r="2568" spans="1:69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  <c r="BF2568" s="62"/>
      <c r="BG2568" s="62"/>
      <c r="BH2568" s="62"/>
      <c r="BI2568" s="62"/>
      <c r="BJ2568" s="62"/>
      <c r="BK2568" s="62"/>
      <c r="BL2568" s="62"/>
      <c r="BM2568" s="62"/>
      <c r="BN2568" s="62"/>
      <c r="BO2568" s="62"/>
      <c r="BP2568" s="62"/>
      <c r="BQ2568" s="62"/>
    </row>
    <row r="2569" spans="1:69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  <c r="BF2569" s="62"/>
      <c r="BG2569" s="62"/>
      <c r="BH2569" s="62"/>
      <c r="BI2569" s="62"/>
      <c r="BJ2569" s="62"/>
      <c r="BK2569" s="62"/>
      <c r="BL2569" s="62"/>
      <c r="BM2569" s="62"/>
      <c r="BN2569" s="62"/>
      <c r="BO2569" s="62"/>
      <c r="BP2569" s="62"/>
      <c r="BQ2569" s="62"/>
    </row>
    <row r="2570" spans="1:69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  <c r="BF2570" s="62"/>
      <c r="BG2570" s="62"/>
      <c r="BH2570" s="62"/>
      <c r="BI2570" s="62"/>
      <c r="BJ2570" s="62"/>
      <c r="BK2570" s="62"/>
      <c r="BL2570" s="62"/>
      <c r="BM2570" s="62"/>
      <c r="BN2570" s="62"/>
      <c r="BO2570" s="62"/>
      <c r="BP2570" s="62"/>
      <c r="BQ2570" s="62"/>
    </row>
    <row r="2571" spans="1:69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  <c r="BP2571" s="62"/>
      <c r="BQ2571" s="62"/>
    </row>
    <row r="2572" spans="1:69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  <c r="BP2572" s="62"/>
      <c r="BQ2572" s="62"/>
    </row>
    <row r="2573" spans="1:69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BP2573" s="62"/>
      <c r="BQ2573" s="62"/>
    </row>
    <row r="2574" spans="1:69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  <c r="BP2574" s="62"/>
      <c r="BQ2574" s="62"/>
    </row>
    <row r="2575" spans="1:69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62"/>
      <c r="BQ2575" s="62"/>
    </row>
    <row r="2576" spans="1:69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  <c r="BP2576" s="62"/>
      <c r="BQ2576" s="62"/>
    </row>
    <row r="2577" spans="1:69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BP2577" s="62"/>
      <c r="BQ2577" s="62"/>
    </row>
    <row r="2578" spans="1:69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  <c r="BF2578" s="62"/>
      <c r="BG2578" s="62"/>
      <c r="BH2578" s="62"/>
      <c r="BI2578" s="62"/>
      <c r="BJ2578" s="62"/>
      <c r="BK2578" s="62"/>
      <c r="BL2578" s="62"/>
      <c r="BM2578" s="62"/>
      <c r="BN2578" s="62"/>
      <c r="BO2578" s="62"/>
      <c r="BP2578" s="62"/>
      <c r="BQ2578" s="62"/>
    </row>
    <row r="2579" spans="1:69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  <c r="BF2579" s="62"/>
      <c r="BG2579" s="62"/>
      <c r="BH2579" s="62"/>
      <c r="BI2579" s="62"/>
      <c r="BJ2579" s="62"/>
      <c r="BK2579" s="62"/>
      <c r="BL2579" s="62"/>
      <c r="BM2579" s="62"/>
      <c r="BN2579" s="62"/>
      <c r="BO2579" s="62"/>
      <c r="BP2579" s="62"/>
      <c r="BQ2579" s="62"/>
    </row>
    <row r="2580" spans="1:69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  <c r="BF2580" s="62"/>
      <c r="BG2580" s="62"/>
      <c r="BH2580" s="62"/>
      <c r="BI2580" s="62"/>
      <c r="BJ2580" s="62"/>
      <c r="BK2580" s="62"/>
      <c r="BL2580" s="62"/>
      <c r="BM2580" s="62"/>
      <c r="BN2580" s="62"/>
      <c r="BO2580" s="62"/>
      <c r="BP2580" s="62"/>
      <c r="BQ2580" s="62"/>
    </row>
    <row r="2581" spans="1:69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BP2581" s="62"/>
      <c r="BQ2581" s="62"/>
    </row>
    <row r="2582" spans="1:69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BP2582" s="62"/>
      <c r="BQ2582" s="62"/>
    </row>
    <row r="2583" spans="1:69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BP2583" s="62"/>
      <c r="BQ2583" s="62"/>
    </row>
    <row r="2584" spans="1:69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  <c r="BP2584" s="62"/>
      <c r="BQ2584" s="62"/>
    </row>
    <row r="2585" spans="1:69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BP2585" s="62"/>
      <c r="BQ2585" s="62"/>
    </row>
    <row r="2586" spans="1:69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BP2586" s="62"/>
      <c r="BQ2586" s="62"/>
    </row>
    <row r="2587" spans="1:69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BP2587" s="62"/>
      <c r="BQ2587" s="62"/>
    </row>
    <row r="2588" spans="1:69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BP2588" s="62"/>
      <c r="BQ2588" s="62"/>
    </row>
    <row r="2589" spans="1:69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BP2589" s="62"/>
      <c r="BQ2589" s="62"/>
    </row>
    <row r="2590" spans="1:69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BP2590" s="62"/>
      <c r="BQ2590" s="62"/>
    </row>
    <row r="2591" spans="1:69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BP2591" s="62"/>
      <c r="BQ2591" s="62"/>
    </row>
    <row r="2592" spans="1:69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BP2592" s="62"/>
      <c r="BQ2592" s="62"/>
    </row>
    <row r="2593" spans="1:69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BP2593" s="62"/>
      <c r="BQ2593" s="62"/>
    </row>
    <row r="2594" spans="1:69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BP2594" s="62"/>
      <c r="BQ2594" s="62"/>
    </row>
    <row r="2595" spans="1:69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BP2595" s="62"/>
      <c r="BQ2595" s="62"/>
    </row>
    <row r="2596" spans="1:69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BP2596" s="62"/>
      <c r="BQ2596" s="62"/>
    </row>
    <row r="2597" spans="1:69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BP2597" s="62"/>
      <c r="BQ2597" s="62"/>
    </row>
    <row r="2598" spans="1:69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BP2598" s="62"/>
      <c r="BQ2598" s="62"/>
    </row>
    <row r="2599" spans="1:69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  <c r="BF2599" s="62"/>
      <c r="BG2599" s="62"/>
      <c r="BH2599" s="62"/>
      <c r="BI2599" s="62"/>
      <c r="BJ2599" s="62"/>
      <c r="BK2599" s="62"/>
      <c r="BL2599" s="62"/>
      <c r="BM2599" s="62"/>
      <c r="BN2599" s="62"/>
      <c r="BO2599" s="62"/>
      <c r="BP2599" s="62"/>
      <c r="BQ2599" s="62"/>
    </row>
    <row r="2600" spans="1:69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BP2600" s="62"/>
      <c r="BQ2600" s="62"/>
    </row>
    <row r="2601" spans="1:69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  <c r="BP2601" s="62"/>
      <c r="BQ2601" s="62"/>
    </row>
    <row r="2602" spans="1:69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BP2602" s="62"/>
      <c r="BQ2602" s="62"/>
    </row>
    <row r="2603" spans="1:69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BP2603" s="62"/>
      <c r="BQ2603" s="62"/>
    </row>
    <row r="2604" spans="1:69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BP2604" s="62"/>
      <c r="BQ2604" s="62"/>
    </row>
    <row r="2605" spans="1:69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BP2605" s="62"/>
      <c r="BQ2605" s="62"/>
    </row>
    <row r="2606" spans="1:69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BP2606" s="62"/>
      <c r="BQ2606" s="62"/>
    </row>
    <row r="2607" spans="1:69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BP2607" s="62"/>
      <c r="BQ2607" s="62"/>
    </row>
    <row r="2608" spans="1:69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  <c r="BP2608" s="62"/>
      <c r="BQ2608" s="62"/>
    </row>
    <row r="2609" spans="1:69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BP2609" s="62"/>
      <c r="BQ2609" s="62"/>
    </row>
    <row r="2610" spans="1:69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  <c r="BP2610" s="62"/>
      <c r="BQ2610" s="62"/>
    </row>
    <row r="2611" spans="1:69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  <c r="BF2611" s="62"/>
      <c r="BG2611" s="62"/>
      <c r="BH2611" s="62"/>
      <c r="BI2611" s="62"/>
      <c r="BJ2611" s="62"/>
      <c r="BK2611" s="62"/>
      <c r="BL2611" s="62"/>
      <c r="BM2611" s="62"/>
      <c r="BN2611" s="62"/>
      <c r="BO2611" s="62"/>
      <c r="BP2611" s="62"/>
      <c r="BQ2611" s="62"/>
    </row>
    <row r="2612" spans="1:69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  <c r="BF2612" s="62"/>
      <c r="BG2612" s="62"/>
      <c r="BH2612" s="62"/>
      <c r="BI2612" s="62"/>
      <c r="BJ2612" s="62"/>
      <c r="BK2612" s="62"/>
      <c r="BL2612" s="62"/>
      <c r="BM2612" s="62"/>
      <c r="BN2612" s="62"/>
      <c r="BO2612" s="62"/>
      <c r="BP2612" s="62"/>
      <c r="BQ2612" s="62"/>
    </row>
    <row r="2613" spans="1:69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BP2613" s="62"/>
      <c r="BQ2613" s="62"/>
    </row>
    <row r="2614" spans="1:69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  <c r="BP2614" s="62"/>
      <c r="BQ2614" s="62"/>
    </row>
    <row r="2615" spans="1:69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  <c r="BP2615" s="62"/>
      <c r="BQ2615" s="62"/>
    </row>
    <row r="2616" spans="1:69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62"/>
      <c r="BQ2616" s="62"/>
    </row>
    <row r="2617" spans="1:69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62"/>
      <c r="BQ2617" s="62"/>
    </row>
    <row r="2618" spans="1:69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62"/>
      <c r="BQ2618" s="62"/>
    </row>
    <row r="2619" spans="1:69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  <c r="BP2619" s="62"/>
      <c r="BQ2619" s="62"/>
    </row>
    <row r="2620" spans="1:69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BP2620" s="62"/>
      <c r="BQ2620" s="62"/>
    </row>
    <row r="2621" spans="1:69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62"/>
      <c r="BQ2621" s="62"/>
    </row>
    <row r="2622" spans="1:69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  <c r="BP2622" s="62"/>
      <c r="BQ2622" s="62"/>
    </row>
    <row r="2623" spans="1:69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  <c r="BF2623" s="62"/>
      <c r="BG2623" s="62"/>
      <c r="BH2623" s="62"/>
      <c r="BI2623" s="62"/>
      <c r="BJ2623" s="62"/>
      <c r="BK2623" s="62"/>
      <c r="BL2623" s="62"/>
      <c r="BM2623" s="62"/>
      <c r="BN2623" s="62"/>
      <c r="BO2623" s="62"/>
      <c r="BP2623" s="62"/>
      <c r="BQ2623" s="62"/>
    </row>
    <row r="2624" spans="1:69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  <c r="BP2624" s="62"/>
      <c r="BQ2624" s="62"/>
    </row>
    <row r="2625" spans="1:69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BP2625" s="62"/>
      <c r="BQ2625" s="62"/>
    </row>
    <row r="2626" spans="1:69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BP2626" s="62"/>
      <c r="BQ2626" s="62"/>
    </row>
    <row r="2627" spans="1:69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BP2627" s="62"/>
      <c r="BQ2627" s="62"/>
    </row>
    <row r="2628" spans="1:69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  <c r="BP2628" s="62"/>
      <c r="BQ2628" s="62"/>
    </row>
    <row r="2629" spans="1:69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BP2629" s="62"/>
      <c r="BQ2629" s="62"/>
    </row>
    <row r="2630" spans="1:69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  <c r="BP2630" s="62"/>
      <c r="BQ2630" s="62"/>
    </row>
    <row r="2631" spans="1:69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  <c r="BF2631" s="62"/>
      <c r="BG2631" s="62"/>
      <c r="BH2631" s="62"/>
      <c r="BI2631" s="62"/>
      <c r="BJ2631" s="62"/>
      <c r="BK2631" s="62"/>
      <c r="BL2631" s="62"/>
      <c r="BM2631" s="62"/>
      <c r="BN2631" s="62"/>
      <c r="BO2631" s="62"/>
      <c r="BP2631" s="62"/>
      <c r="BQ2631" s="62"/>
    </row>
    <row r="2632" spans="1:69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  <c r="BF2632" s="62"/>
      <c r="BG2632" s="62"/>
      <c r="BH2632" s="62"/>
      <c r="BI2632" s="62"/>
      <c r="BJ2632" s="62"/>
      <c r="BK2632" s="62"/>
      <c r="BL2632" s="62"/>
      <c r="BM2632" s="62"/>
      <c r="BN2632" s="62"/>
      <c r="BO2632" s="62"/>
      <c r="BP2632" s="62"/>
      <c r="BQ2632" s="62"/>
    </row>
    <row r="2633" spans="1:69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  <c r="BF2633" s="62"/>
      <c r="BG2633" s="62"/>
      <c r="BH2633" s="62"/>
      <c r="BI2633" s="62"/>
      <c r="BJ2633" s="62"/>
      <c r="BK2633" s="62"/>
      <c r="BL2633" s="62"/>
      <c r="BM2633" s="62"/>
      <c r="BN2633" s="62"/>
      <c r="BO2633" s="62"/>
      <c r="BP2633" s="62"/>
      <c r="BQ2633" s="62"/>
    </row>
    <row r="2634" spans="1:69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  <c r="BF2634" s="62"/>
      <c r="BG2634" s="62"/>
      <c r="BH2634" s="62"/>
      <c r="BI2634" s="62"/>
      <c r="BJ2634" s="62"/>
      <c r="BK2634" s="62"/>
      <c r="BL2634" s="62"/>
      <c r="BM2634" s="62"/>
      <c r="BN2634" s="62"/>
      <c r="BO2634" s="62"/>
      <c r="BP2634" s="62"/>
      <c r="BQ2634" s="62"/>
    </row>
    <row r="2635" spans="1:69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  <c r="BF2635" s="62"/>
      <c r="BG2635" s="62"/>
      <c r="BH2635" s="62"/>
      <c r="BI2635" s="62"/>
      <c r="BJ2635" s="62"/>
      <c r="BK2635" s="62"/>
      <c r="BL2635" s="62"/>
      <c r="BM2635" s="62"/>
      <c r="BN2635" s="62"/>
      <c r="BO2635" s="62"/>
      <c r="BP2635" s="62"/>
      <c r="BQ2635" s="62"/>
    </row>
    <row r="2636" spans="1:69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  <c r="BF2636" s="62"/>
      <c r="BG2636" s="62"/>
      <c r="BH2636" s="62"/>
      <c r="BI2636" s="62"/>
      <c r="BJ2636" s="62"/>
      <c r="BK2636" s="62"/>
      <c r="BL2636" s="62"/>
      <c r="BM2636" s="62"/>
      <c r="BN2636" s="62"/>
      <c r="BO2636" s="62"/>
      <c r="BP2636" s="62"/>
      <c r="BQ2636" s="62"/>
    </row>
    <row r="2637" spans="1:69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  <c r="BF2637" s="62"/>
      <c r="BG2637" s="62"/>
      <c r="BH2637" s="62"/>
      <c r="BI2637" s="62"/>
      <c r="BJ2637" s="62"/>
      <c r="BK2637" s="62"/>
      <c r="BL2637" s="62"/>
      <c r="BM2637" s="62"/>
      <c r="BN2637" s="62"/>
      <c r="BO2637" s="62"/>
      <c r="BP2637" s="62"/>
      <c r="BQ2637" s="62"/>
    </row>
    <row r="2638" spans="1:69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  <c r="BF2638" s="62"/>
      <c r="BG2638" s="62"/>
      <c r="BH2638" s="62"/>
      <c r="BI2638" s="62"/>
      <c r="BJ2638" s="62"/>
      <c r="BK2638" s="62"/>
      <c r="BL2638" s="62"/>
      <c r="BM2638" s="62"/>
      <c r="BN2638" s="62"/>
      <c r="BO2638" s="62"/>
      <c r="BP2638" s="62"/>
      <c r="BQ2638" s="62"/>
    </row>
    <row r="2639" spans="1:69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  <c r="BF2639" s="62"/>
      <c r="BG2639" s="62"/>
      <c r="BH2639" s="62"/>
      <c r="BI2639" s="62"/>
      <c r="BJ2639" s="62"/>
      <c r="BK2639" s="62"/>
      <c r="BL2639" s="62"/>
      <c r="BM2639" s="62"/>
      <c r="BN2639" s="62"/>
      <c r="BO2639" s="62"/>
      <c r="BP2639" s="62"/>
      <c r="BQ2639" s="62"/>
    </row>
    <row r="2640" spans="1:69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  <c r="BF2640" s="62"/>
      <c r="BG2640" s="62"/>
      <c r="BH2640" s="62"/>
      <c r="BI2640" s="62"/>
      <c r="BJ2640" s="62"/>
      <c r="BK2640" s="62"/>
      <c r="BL2640" s="62"/>
      <c r="BM2640" s="62"/>
      <c r="BN2640" s="62"/>
      <c r="BO2640" s="62"/>
      <c r="BP2640" s="62"/>
      <c r="BQ2640" s="62"/>
    </row>
    <row r="2641" spans="1:69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  <c r="BF2641" s="62"/>
      <c r="BG2641" s="62"/>
      <c r="BH2641" s="62"/>
      <c r="BI2641" s="62"/>
      <c r="BJ2641" s="62"/>
      <c r="BK2641" s="62"/>
      <c r="BL2641" s="62"/>
      <c r="BM2641" s="62"/>
      <c r="BN2641" s="62"/>
      <c r="BO2641" s="62"/>
      <c r="BP2641" s="62"/>
      <c r="BQ2641" s="62"/>
    </row>
    <row r="2642" spans="1:69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  <c r="BF2642" s="62"/>
      <c r="BG2642" s="62"/>
      <c r="BH2642" s="62"/>
      <c r="BI2642" s="62"/>
      <c r="BJ2642" s="62"/>
      <c r="BK2642" s="62"/>
      <c r="BL2642" s="62"/>
      <c r="BM2642" s="62"/>
      <c r="BN2642" s="62"/>
      <c r="BO2642" s="62"/>
      <c r="BP2642" s="62"/>
      <c r="BQ2642" s="62"/>
    </row>
    <row r="2643" spans="1:69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  <c r="BF2643" s="62"/>
      <c r="BG2643" s="62"/>
      <c r="BH2643" s="62"/>
      <c r="BI2643" s="62"/>
      <c r="BJ2643" s="62"/>
      <c r="BK2643" s="62"/>
      <c r="BL2643" s="62"/>
      <c r="BM2643" s="62"/>
      <c r="BN2643" s="62"/>
      <c r="BO2643" s="62"/>
      <c r="BP2643" s="62"/>
      <c r="BQ2643" s="62"/>
    </row>
    <row r="2644" spans="1:69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BP2644" s="62"/>
      <c r="BQ2644" s="62"/>
    </row>
    <row r="2645" spans="1:69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BP2645" s="62"/>
      <c r="BQ2645" s="62"/>
    </row>
    <row r="2646" spans="1:69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  <c r="BP2646" s="62"/>
      <c r="BQ2646" s="62"/>
    </row>
    <row r="2647" spans="1:69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62"/>
      <c r="BQ2647" s="62"/>
    </row>
    <row r="2648" spans="1:69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BP2648" s="62"/>
      <c r="BQ2648" s="62"/>
    </row>
    <row r="2649" spans="1:69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BP2649" s="62"/>
      <c r="BQ2649" s="62"/>
    </row>
    <row r="2650" spans="1:69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BP2650" s="62"/>
      <c r="BQ2650" s="62"/>
    </row>
    <row r="2651" spans="1:69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BP2651" s="62"/>
      <c r="BQ2651" s="62"/>
    </row>
    <row r="2652" spans="1:69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  <c r="BF2652" s="62"/>
      <c r="BG2652" s="62"/>
      <c r="BH2652" s="62"/>
      <c r="BI2652" s="62"/>
      <c r="BJ2652" s="62"/>
      <c r="BK2652" s="62"/>
      <c r="BL2652" s="62"/>
      <c r="BM2652" s="62"/>
      <c r="BN2652" s="62"/>
      <c r="BO2652" s="62"/>
      <c r="BP2652" s="62"/>
      <c r="BQ2652" s="62"/>
    </row>
    <row r="2653" spans="1:69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BP2653" s="62"/>
      <c r="BQ2653" s="62"/>
    </row>
    <row r="2654" spans="1:69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BP2654" s="62"/>
      <c r="BQ2654" s="62"/>
    </row>
    <row r="2655" spans="1:69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  <c r="BP2655" s="62"/>
      <c r="BQ2655" s="62"/>
    </row>
    <row r="2656" spans="1:69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  <c r="BP2656" s="62"/>
      <c r="BQ2656" s="62"/>
    </row>
    <row r="2657" spans="1:69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62"/>
      <c r="BQ2657" s="62"/>
    </row>
    <row r="2658" spans="1:69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62"/>
      <c r="BQ2658" s="62"/>
    </row>
    <row r="2659" spans="1:69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62"/>
      <c r="BQ2659" s="62"/>
    </row>
    <row r="2660" spans="1:69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62"/>
      <c r="BQ2660" s="62"/>
    </row>
    <row r="2661" spans="1:69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62"/>
      <c r="BQ2661" s="62"/>
    </row>
    <row r="2662" spans="1:69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62"/>
      <c r="BQ2662" s="62"/>
    </row>
    <row r="2663" spans="1:69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  <c r="BF2663" s="62"/>
      <c r="BG2663" s="62"/>
      <c r="BH2663" s="62"/>
      <c r="BI2663" s="62"/>
      <c r="BJ2663" s="62"/>
      <c r="BK2663" s="62"/>
      <c r="BL2663" s="62"/>
      <c r="BM2663" s="62"/>
      <c r="BN2663" s="62"/>
      <c r="BO2663" s="62"/>
      <c r="BP2663" s="62"/>
      <c r="BQ2663" s="62"/>
    </row>
    <row r="2664" spans="1:69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62"/>
      <c r="BQ2664" s="62"/>
    </row>
    <row r="2665" spans="1:69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62"/>
      <c r="BQ2665" s="62"/>
    </row>
    <row r="2666" spans="1:69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62"/>
      <c r="BQ2666" s="62"/>
    </row>
    <row r="2667" spans="1:69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62"/>
      <c r="BQ2667" s="62"/>
    </row>
    <row r="2668" spans="1:69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62"/>
      <c r="BQ2668" s="62"/>
    </row>
    <row r="2669" spans="1:69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62"/>
      <c r="BQ2669" s="62"/>
    </row>
    <row r="2670" spans="1:69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62"/>
      <c r="BQ2670" s="62"/>
    </row>
    <row r="2671" spans="1:69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  <c r="BF2671" s="62"/>
      <c r="BG2671" s="62"/>
      <c r="BH2671" s="62"/>
      <c r="BI2671" s="62"/>
      <c r="BJ2671" s="62"/>
      <c r="BK2671" s="62"/>
      <c r="BL2671" s="62"/>
      <c r="BM2671" s="62"/>
      <c r="BN2671" s="62"/>
      <c r="BO2671" s="62"/>
      <c r="BP2671" s="62"/>
      <c r="BQ2671" s="62"/>
    </row>
    <row r="2672" spans="1:69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  <c r="BF2672" s="62"/>
      <c r="BG2672" s="62"/>
      <c r="BH2672" s="62"/>
      <c r="BI2672" s="62"/>
      <c r="BJ2672" s="62"/>
      <c r="BK2672" s="62"/>
      <c r="BL2672" s="62"/>
      <c r="BM2672" s="62"/>
      <c r="BN2672" s="62"/>
      <c r="BO2672" s="62"/>
      <c r="BP2672" s="62"/>
      <c r="BQ2672" s="62"/>
    </row>
    <row r="2673" spans="1:69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62"/>
      <c r="BQ2673" s="62"/>
    </row>
    <row r="2674" spans="1:69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62"/>
      <c r="BQ2674" s="62"/>
    </row>
    <row r="2675" spans="1:69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62"/>
      <c r="BQ2675" s="62"/>
    </row>
    <row r="2676" spans="1:69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62"/>
      <c r="BQ2676" s="62"/>
    </row>
    <row r="2677" spans="1:69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62"/>
      <c r="BQ2677" s="62"/>
    </row>
    <row r="2678" spans="1:69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62"/>
      <c r="BQ2678" s="62"/>
    </row>
    <row r="2679" spans="1:69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62"/>
      <c r="BQ2679" s="62"/>
    </row>
    <row r="2680" spans="1:69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62"/>
      <c r="BQ2680" s="62"/>
    </row>
    <row r="2681" spans="1:69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62"/>
      <c r="BQ2681" s="62"/>
    </row>
    <row r="2682" spans="1:69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62"/>
      <c r="BQ2682" s="62"/>
    </row>
    <row r="2683" spans="1:69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62"/>
      <c r="BQ2683" s="62"/>
    </row>
    <row r="2684" spans="1:69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62"/>
      <c r="BQ2684" s="62"/>
    </row>
    <row r="2685" spans="1:69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62"/>
      <c r="BQ2685" s="62"/>
    </row>
    <row r="2686" spans="1:69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62"/>
      <c r="BQ2686" s="62"/>
    </row>
    <row r="2687" spans="1:69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62"/>
      <c r="BQ2687" s="62"/>
    </row>
    <row r="2688" spans="1:69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62"/>
      <c r="BQ2688" s="62"/>
    </row>
    <row r="2689" spans="1:69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62"/>
      <c r="BQ2689" s="62"/>
    </row>
    <row r="2690" spans="1:69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62"/>
      <c r="BQ2690" s="62"/>
    </row>
    <row r="2691" spans="1:69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62"/>
      <c r="BQ2691" s="62"/>
    </row>
    <row r="2692" spans="1:69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62"/>
      <c r="BQ2692" s="62"/>
    </row>
    <row r="2693" spans="1:69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  <c r="BF2693" s="62"/>
      <c r="BG2693" s="62"/>
      <c r="BH2693" s="62"/>
      <c r="BI2693" s="62"/>
      <c r="BJ2693" s="62"/>
      <c r="BK2693" s="62"/>
      <c r="BL2693" s="62"/>
      <c r="BM2693" s="62"/>
      <c r="BN2693" s="62"/>
      <c r="BO2693" s="62"/>
      <c r="BP2693" s="62"/>
      <c r="BQ2693" s="62"/>
    </row>
    <row r="2694" spans="1:69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62"/>
      <c r="BQ2694" s="62"/>
    </row>
    <row r="2695" spans="1:69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62"/>
      <c r="BQ2695" s="62"/>
    </row>
    <row r="2696" spans="1:69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62"/>
      <c r="BQ2696" s="62"/>
    </row>
    <row r="2697" spans="1:69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62"/>
      <c r="BQ2697" s="62"/>
    </row>
    <row r="2698" spans="1:69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62"/>
      <c r="BQ2698" s="62"/>
    </row>
    <row r="2699" spans="1:69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62"/>
      <c r="BQ2699" s="62"/>
    </row>
    <row r="2700" spans="1:69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62"/>
      <c r="BQ2700" s="62"/>
    </row>
    <row r="2701" spans="1:69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62"/>
      <c r="BQ2701" s="62"/>
    </row>
    <row r="2702" spans="1:69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62"/>
      <c r="BQ2702" s="62"/>
    </row>
    <row r="2703" spans="1:69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62"/>
      <c r="BQ2703" s="62"/>
    </row>
    <row r="2704" spans="1:69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62"/>
      <c r="BQ2704" s="62"/>
    </row>
    <row r="2705" spans="1:69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62"/>
      <c r="BQ2705" s="62"/>
    </row>
    <row r="2706" spans="1:69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62"/>
      <c r="BQ2706" s="62"/>
    </row>
    <row r="2707" spans="1:69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62"/>
      <c r="BQ2707" s="62"/>
    </row>
    <row r="2708" spans="1:69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62"/>
      <c r="BQ2708" s="62"/>
    </row>
    <row r="2709" spans="1:69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62"/>
      <c r="BQ2709" s="62"/>
    </row>
    <row r="2710" spans="1:69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BP2710" s="62"/>
      <c r="BQ2710" s="62"/>
    </row>
    <row r="2711" spans="1:69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BP2711" s="62"/>
      <c r="BQ2711" s="62"/>
    </row>
    <row r="2712" spans="1:69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62"/>
      <c r="BQ2712" s="62"/>
    </row>
    <row r="2713" spans="1:69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  <c r="BF2713" s="62"/>
      <c r="BG2713" s="62"/>
      <c r="BH2713" s="62"/>
      <c r="BI2713" s="62"/>
      <c r="BJ2713" s="62"/>
      <c r="BK2713" s="62"/>
      <c r="BL2713" s="62"/>
      <c r="BM2713" s="62"/>
      <c r="BN2713" s="62"/>
      <c r="BO2713" s="62"/>
      <c r="BP2713" s="62"/>
      <c r="BQ2713" s="62"/>
    </row>
    <row r="2714" spans="1:69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  <c r="BF2714" s="62"/>
      <c r="BG2714" s="62"/>
      <c r="BH2714" s="62"/>
      <c r="BI2714" s="62"/>
      <c r="BJ2714" s="62"/>
      <c r="BK2714" s="62"/>
      <c r="BL2714" s="62"/>
      <c r="BM2714" s="62"/>
      <c r="BN2714" s="62"/>
      <c r="BO2714" s="62"/>
      <c r="BP2714" s="62"/>
      <c r="BQ2714" s="62"/>
    </row>
    <row r="2715" spans="1:69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  <c r="BF2715" s="62"/>
      <c r="BG2715" s="62"/>
      <c r="BH2715" s="62"/>
      <c r="BI2715" s="62"/>
      <c r="BJ2715" s="62"/>
      <c r="BK2715" s="62"/>
      <c r="BL2715" s="62"/>
      <c r="BM2715" s="62"/>
      <c r="BN2715" s="62"/>
      <c r="BO2715" s="62"/>
      <c r="BP2715" s="62"/>
      <c r="BQ2715" s="62"/>
    </row>
    <row r="2716" spans="1:69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  <c r="BF2716" s="62"/>
      <c r="BG2716" s="62"/>
      <c r="BH2716" s="62"/>
      <c r="BI2716" s="62"/>
      <c r="BJ2716" s="62"/>
      <c r="BK2716" s="62"/>
      <c r="BL2716" s="62"/>
      <c r="BM2716" s="62"/>
      <c r="BN2716" s="62"/>
      <c r="BO2716" s="62"/>
      <c r="BP2716" s="62"/>
      <c r="BQ2716" s="62"/>
    </row>
    <row r="2717" spans="1:69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  <c r="BF2717" s="62"/>
      <c r="BG2717" s="62"/>
      <c r="BH2717" s="62"/>
      <c r="BI2717" s="62"/>
      <c r="BJ2717" s="62"/>
      <c r="BK2717" s="62"/>
      <c r="BL2717" s="62"/>
      <c r="BM2717" s="62"/>
      <c r="BN2717" s="62"/>
      <c r="BO2717" s="62"/>
      <c r="BP2717" s="62"/>
      <c r="BQ2717" s="62"/>
    </row>
    <row r="2718" spans="1:69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  <c r="BF2718" s="62"/>
      <c r="BG2718" s="62"/>
      <c r="BH2718" s="62"/>
      <c r="BI2718" s="62"/>
      <c r="BJ2718" s="62"/>
      <c r="BK2718" s="62"/>
      <c r="BL2718" s="62"/>
      <c r="BM2718" s="62"/>
      <c r="BN2718" s="62"/>
      <c r="BO2718" s="62"/>
      <c r="BP2718" s="62"/>
      <c r="BQ2718" s="62"/>
    </row>
    <row r="2719" spans="1:69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BP2719" s="62"/>
      <c r="BQ2719" s="62"/>
    </row>
    <row r="2720" spans="1:69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BP2720" s="62"/>
      <c r="BQ2720" s="62"/>
    </row>
    <row r="2721" spans="1:69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BP2721" s="62"/>
      <c r="BQ2721" s="62"/>
    </row>
  </sheetData>
  <sortState ref="L111:M118">
    <sortCondition ref="L111:L118"/>
  </sortState>
  <mergeCells count="1">
    <mergeCell ref="K1:M1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5"/>
  <sheetViews>
    <sheetView showGridLines="0" workbookViewId="0">
      <selection activeCell="M8" sqref="M8"/>
    </sheetView>
  </sheetViews>
  <sheetFormatPr defaultRowHeight="15" x14ac:dyDescent="0.25"/>
  <cols>
    <col min="1" max="1" width="36.5703125" style="1" customWidth="1"/>
    <col min="2" max="3" width="10" customWidth="1"/>
    <col min="4" max="4" width="10.140625" customWidth="1"/>
    <col min="5" max="5" width="11.7109375" customWidth="1"/>
    <col min="6" max="6" width="11.28515625" customWidth="1"/>
    <col min="7" max="8" width="10" customWidth="1"/>
    <col min="9" max="9" width="10.140625" customWidth="1"/>
    <col min="10" max="10" width="11.7109375" customWidth="1"/>
    <col min="11" max="11" width="11.28515625" customWidth="1"/>
    <col min="12" max="13" width="10" customWidth="1"/>
    <col min="14" max="14" width="10.140625" customWidth="1"/>
    <col min="15" max="15" width="11.7109375" customWidth="1"/>
    <col min="16" max="16" width="11.28515625" customWidth="1"/>
    <col min="17" max="18" width="10" customWidth="1"/>
    <col min="19" max="19" width="10.140625" customWidth="1"/>
    <col min="20" max="20" width="11.7109375" customWidth="1"/>
    <col min="21" max="21" width="11.28515625" customWidth="1"/>
    <col min="22" max="23" width="10" customWidth="1"/>
    <col min="24" max="24" width="10.140625" customWidth="1"/>
    <col min="25" max="25" width="11.7109375" customWidth="1"/>
    <col min="26" max="26" width="11.28515625" customWidth="1"/>
    <col min="27" max="28" width="10" customWidth="1"/>
    <col min="29" max="29" width="10.140625" customWidth="1"/>
    <col min="30" max="30" width="11.7109375" customWidth="1"/>
    <col min="31" max="31" width="11.28515625" customWidth="1"/>
    <col min="32" max="33" width="10" customWidth="1"/>
    <col min="34" max="34" width="10.140625" customWidth="1"/>
    <col min="35" max="35" width="11.7109375" customWidth="1"/>
    <col min="36" max="36" width="11.28515625" customWidth="1"/>
    <col min="37" max="38" width="10" customWidth="1"/>
    <col min="39" max="39" width="10.140625" customWidth="1"/>
    <col min="40" max="40" width="11.7109375" customWidth="1"/>
    <col min="41" max="41" width="11.28515625" customWidth="1"/>
    <col min="42" max="43" width="10" customWidth="1"/>
    <col min="44" max="44" width="10.140625" customWidth="1"/>
    <col min="45" max="45" width="11.7109375" customWidth="1"/>
    <col min="46" max="46" width="11.28515625" customWidth="1"/>
    <col min="47" max="48" width="10" customWidth="1"/>
    <col min="49" max="49" width="10.140625" customWidth="1"/>
    <col min="50" max="50" width="11.7109375" customWidth="1"/>
    <col min="51" max="51" width="11.28515625" customWidth="1"/>
    <col min="52" max="53" width="10" customWidth="1"/>
    <col min="54" max="54" width="10.140625" customWidth="1"/>
    <col min="55" max="55" width="11.7109375" customWidth="1"/>
    <col min="56" max="56" width="11.28515625" customWidth="1"/>
    <col min="57" max="58" width="10" customWidth="1"/>
    <col min="59" max="59" width="10.140625" customWidth="1"/>
    <col min="60" max="60" width="11.7109375" customWidth="1"/>
    <col min="61" max="61" width="11.28515625" customWidth="1"/>
    <col min="62" max="63" width="10" customWidth="1"/>
    <col min="64" max="64" width="10.140625" customWidth="1"/>
    <col min="65" max="65" width="11.7109375" customWidth="1"/>
    <col min="66" max="66" width="11.28515625" customWidth="1"/>
    <col min="67" max="68" width="10" customWidth="1"/>
    <col min="69" max="69" width="10.140625" customWidth="1"/>
    <col min="70" max="70" width="11.7109375" customWidth="1"/>
    <col min="71" max="71" width="11.28515625" customWidth="1"/>
    <col min="72" max="73" width="10" customWidth="1"/>
    <col min="74" max="74" width="10.140625" customWidth="1"/>
    <col min="75" max="75" width="11.7109375" customWidth="1"/>
    <col min="76" max="76" width="11.28515625" customWidth="1"/>
    <col min="77" max="78" width="10" customWidth="1"/>
    <col min="79" max="79" width="10.140625" customWidth="1"/>
    <col min="80" max="80" width="11.7109375" customWidth="1"/>
    <col min="81" max="81" width="11.28515625" customWidth="1"/>
    <col min="82" max="83" width="10" customWidth="1"/>
    <col min="84" max="84" width="10.140625" customWidth="1"/>
    <col min="85" max="85" width="11.7109375" customWidth="1"/>
    <col min="86" max="86" width="11.28515625" customWidth="1"/>
    <col min="87" max="88" width="10" customWidth="1"/>
    <col min="89" max="89" width="10.140625" customWidth="1"/>
    <col min="90" max="90" width="11.7109375" customWidth="1"/>
    <col min="91" max="91" width="11.28515625" customWidth="1"/>
    <col min="92" max="93" width="10" customWidth="1"/>
    <col min="94" max="94" width="10.140625" customWidth="1"/>
    <col min="95" max="95" width="11.7109375" customWidth="1"/>
    <col min="96" max="96" width="11.28515625" customWidth="1"/>
    <col min="97" max="98" width="10" customWidth="1"/>
    <col min="99" max="99" width="10.140625" customWidth="1"/>
    <col min="100" max="100" width="11.7109375" customWidth="1"/>
    <col min="101" max="101" width="11.28515625" customWidth="1"/>
    <col min="102" max="103" width="10" customWidth="1"/>
    <col min="104" max="104" width="10.140625" customWidth="1"/>
    <col min="105" max="105" width="11.7109375" customWidth="1"/>
    <col min="106" max="106" width="11.28515625" customWidth="1"/>
    <col min="107" max="108" width="10" customWidth="1"/>
    <col min="109" max="109" width="10.140625" customWidth="1"/>
    <col min="110" max="110" width="11.7109375" customWidth="1"/>
    <col min="111" max="111" width="11.28515625" customWidth="1"/>
    <col min="112" max="113" width="10" customWidth="1"/>
    <col min="114" max="114" width="10.140625" customWidth="1"/>
    <col min="115" max="115" width="11.7109375" customWidth="1"/>
    <col min="116" max="116" width="11.28515625" customWidth="1"/>
    <col min="117" max="118" width="10" customWidth="1"/>
    <col min="119" max="119" width="10.140625" customWidth="1"/>
    <col min="120" max="120" width="11.7109375" customWidth="1"/>
    <col min="121" max="121" width="11.28515625" customWidth="1"/>
    <col min="122" max="123" width="10" customWidth="1"/>
    <col min="124" max="124" width="10.140625" customWidth="1"/>
    <col min="125" max="125" width="11.7109375" customWidth="1"/>
    <col min="126" max="126" width="11.28515625" customWidth="1"/>
    <col min="127" max="128" width="10" customWidth="1"/>
    <col min="129" max="129" width="10.140625" customWidth="1"/>
    <col min="130" max="130" width="11.7109375" customWidth="1"/>
    <col min="131" max="131" width="11.28515625" customWidth="1"/>
    <col min="132" max="133" width="10" customWidth="1"/>
    <col min="134" max="134" width="10.140625" customWidth="1"/>
    <col min="135" max="135" width="11.7109375" customWidth="1"/>
    <col min="136" max="136" width="11.28515625" customWidth="1"/>
    <col min="137" max="138" width="10" customWidth="1"/>
    <col min="139" max="139" width="10.140625" customWidth="1"/>
    <col min="140" max="140" width="11.7109375" customWidth="1"/>
    <col min="141" max="141" width="11.28515625" customWidth="1"/>
    <col min="142" max="143" width="10" customWidth="1"/>
    <col min="144" max="144" width="10.140625" customWidth="1"/>
    <col min="145" max="145" width="11.7109375" customWidth="1"/>
    <col min="146" max="146" width="11.28515625" customWidth="1"/>
    <col min="147" max="148" width="10" customWidth="1"/>
    <col min="149" max="149" width="10.140625" customWidth="1"/>
    <col min="150" max="150" width="11.7109375" customWidth="1"/>
    <col min="151" max="151" width="11.28515625" customWidth="1"/>
    <col min="152" max="152" width="9.85546875" customWidth="1"/>
    <col min="153" max="153" width="9.42578125" customWidth="1"/>
  </cols>
  <sheetData>
    <row r="1" spans="1:153" ht="18" customHeight="1" x14ac:dyDescent="0.25">
      <c r="A1" s="183" t="s">
        <v>0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</row>
    <row r="2" spans="1:153" ht="18" customHeight="1" x14ac:dyDescent="0.25">
      <c r="A2" s="183" t="s">
        <v>1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</row>
    <row r="3" spans="1:153" x14ac:dyDescent="0.25">
      <c r="A3" s="184"/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  <c r="BL3" s="184"/>
      <c r="BM3" s="184"/>
      <c r="BN3" s="184"/>
      <c r="BO3" s="184"/>
      <c r="BP3" s="184"/>
      <c r="BQ3" s="184"/>
      <c r="BR3" s="184"/>
      <c r="BS3" s="184"/>
      <c r="BT3" s="184"/>
      <c r="BU3" s="184"/>
      <c r="BV3" s="184"/>
      <c r="BW3" s="184"/>
      <c r="BX3" s="184"/>
      <c r="BY3" s="184"/>
      <c r="BZ3" s="184"/>
      <c r="CA3" s="184"/>
      <c r="CB3" s="184"/>
      <c r="CC3" s="184"/>
      <c r="CD3" s="184"/>
      <c r="CE3" s="184"/>
      <c r="CF3" s="184"/>
      <c r="CG3" s="184"/>
      <c r="CH3" s="184"/>
      <c r="CI3" s="184"/>
      <c r="CJ3" s="184"/>
      <c r="CK3" s="184"/>
      <c r="CL3" s="184"/>
      <c r="CM3" s="184"/>
      <c r="CN3" s="184"/>
      <c r="CO3" s="184"/>
      <c r="CP3" s="184"/>
      <c r="CQ3" s="184"/>
      <c r="CR3" s="184"/>
      <c r="CS3" s="184"/>
      <c r="CT3" s="184"/>
      <c r="CU3" s="184"/>
      <c r="CV3" s="184"/>
      <c r="CW3" s="184"/>
      <c r="CX3" s="184"/>
      <c r="CY3" s="184"/>
      <c r="CZ3" s="184"/>
      <c r="DA3" s="184"/>
      <c r="DB3" s="184"/>
      <c r="DC3" s="184"/>
      <c r="DD3" s="184"/>
      <c r="DE3" s="184"/>
      <c r="DF3" s="184"/>
      <c r="DG3" s="184"/>
      <c r="DH3" s="184"/>
      <c r="DI3" s="184"/>
      <c r="DJ3" s="184"/>
      <c r="DK3" s="184"/>
      <c r="DL3" s="184"/>
      <c r="DM3" s="184"/>
      <c r="DN3" s="184"/>
      <c r="DO3" s="184"/>
      <c r="DP3" s="184"/>
      <c r="DQ3" s="184"/>
      <c r="DR3" s="184"/>
      <c r="DS3" s="184"/>
      <c r="DT3" s="184"/>
      <c r="DU3" s="184"/>
      <c r="DV3" s="184"/>
      <c r="DW3" s="184"/>
      <c r="DX3" s="184"/>
      <c r="DY3" s="184"/>
      <c r="DZ3" s="184"/>
      <c r="EA3" s="184"/>
      <c r="EB3" s="184"/>
      <c r="EC3" s="184"/>
      <c r="ED3" s="184"/>
      <c r="EE3" s="184"/>
      <c r="EF3" s="184"/>
      <c r="EG3" s="184"/>
      <c r="EH3" s="184"/>
      <c r="EI3" s="184"/>
      <c r="EJ3" s="184"/>
      <c r="EK3" s="184"/>
      <c r="EL3" s="184"/>
      <c r="EM3" s="184"/>
      <c r="EN3" s="184"/>
      <c r="EO3" s="184"/>
      <c r="EP3" s="184"/>
      <c r="EQ3" s="184"/>
      <c r="ER3" s="184"/>
      <c r="ES3" s="184"/>
      <c r="ET3" s="184"/>
      <c r="EU3" s="184"/>
      <c r="EV3" s="184"/>
      <c r="EW3" s="184"/>
    </row>
    <row r="4" spans="1:153" s="3" customFormat="1" ht="15" customHeight="1" x14ac:dyDescent="0.25">
      <c r="A4" s="185" t="s">
        <v>2</v>
      </c>
      <c r="B4" s="187">
        <v>2010</v>
      </c>
      <c r="C4" s="187">
        <v>2011</v>
      </c>
      <c r="D4" s="181">
        <v>2012</v>
      </c>
      <c r="E4" s="181"/>
      <c r="F4" s="181"/>
      <c r="G4" s="181"/>
      <c r="H4" s="182"/>
      <c r="I4" s="180">
        <v>2013</v>
      </c>
      <c r="J4" s="181"/>
      <c r="K4" s="181"/>
      <c r="L4" s="181"/>
      <c r="M4" s="182"/>
      <c r="N4" s="180">
        <v>2014</v>
      </c>
      <c r="O4" s="181"/>
      <c r="P4" s="181"/>
      <c r="Q4" s="181"/>
      <c r="R4" s="182"/>
      <c r="S4" s="180">
        <v>2015</v>
      </c>
      <c r="T4" s="181"/>
      <c r="U4" s="181"/>
      <c r="V4" s="181"/>
      <c r="W4" s="182"/>
      <c r="X4" s="180">
        <v>2016</v>
      </c>
      <c r="Y4" s="181"/>
      <c r="Z4" s="181"/>
      <c r="AA4" s="181"/>
      <c r="AB4" s="182"/>
      <c r="AC4" s="180">
        <v>2017</v>
      </c>
      <c r="AD4" s="181"/>
      <c r="AE4" s="181"/>
      <c r="AF4" s="181"/>
      <c r="AG4" s="182"/>
      <c r="AH4" s="180">
        <v>2018</v>
      </c>
      <c r="AI4" s="181"/>
      <c r="AJ4" s="181"/>
      <c r="AK4" s="181"/>
      <c r="AL4" s="182"/>
      <c r="AM4" s="180">
        <v>2019</v>
      </c>
      <c r="AN4" s="181"/>
      <c r="AO4" s="181"/>
      <c r="AP4" s="181"/>
      <c r="AQ4" s="182"/>
      <c r="AR4" s="180">
        <v>2020</v>
      </c>
      <c r="AS4" s="181"/>
      <c r="AT4" s="181"/>
      <c r="AU4" s="181"/>
      <c r="AV4" s="182"/>
      <c r="AW4" s="180">
        <v>2021</v>
      </c>
      <c r="AX4" s="181"/>
      <c r="AY4" s="181"/>
      <c r="AZ4" s="181"/>
      <c r="BA4" s="182"/>
      <c r="BB4" s="180">
        <v>2022</v>
      </c>
      <c r="BC4" s="181"/>
      <c r="BD4" s="181"/>
      <c r="BE4" s="181"/>
      <c r="BF4" s="182"/>
      <c r="BG4" s="180">
        <v>2023</v>
      </c>
      <c r="BH4" s="181"/>
      <c r="BI4" s="181"/>
      <c r="BJ4" s="181"/>
      <c r="BK4" s="182"/>
      <c r="BL4" s="180">
        <v>2024</v>
      </c>
      <c r="BM4" s="181"/>
      <c r="BN4" s="181"/>
      <c r="BO4" s="181"/>
      <c r="BP4" s="182"/>
      <c r="BQ4" s="180">
        <v>2025</v>
      </c>
      <c r="BR4" s="181"/>
      <c r="BS4" s="181"/>
      <c r="BT4" s="181"/>
      <c r="BU4" s="182"/>
      <c r="BV4" s="180">
        <v>2026</v>
      </c>
      <c r="BW4" s="181"/>
      <c r="BX4" s="181"/>
      <c r="BY4" s="181"/>
      <c r="BZ4" s="182"/>
      <c r="CA4" s="180">
        <v>2027</v>
      </c>
      <c r="CB4" s="181"/>
      <c r="CC4" s="181"/>
      <c r="CD4" s="181"/>
      <c r="CE4" s="182"/>
      <c r="CF4" s="180">
        <v>2028</v>
      </c>
      <c r="CG4" s="181"/>
      <c r="CH4" s="181"/>
      <c r="CI4" s="181"/>
      <c r="CJ4" s="182"/>
      <c r="CK4" s="180">
        <v>2029</v>
      </c>
      <c r="CL4" s="181"/>
      <c r="CM4" s="181"/>
      <c r="CN4" s="181"/>
      <c r="CO4" s="182"/>
      <c r="CP4" s="180">
        <v>2030</v>
      </c>
      <c r="CQ4" s="181"/>
      <c r="CR4" s="181"/>
      <c r="CS4" s="181"/>
      <c r="CT4" s="182"/>
      <c r="CU4" s="180">
        <v>2031</v>
      </c>
      <c r="CV4" s="181"/>
      <c r="CW4" s="181"/>
      <c r="CX4" s="181"/>
      <c r="CY4" s="182"/>
      <c r="CZ4" s="180">
        <v>2032</v>
      </c>
      <c r="DA4" s="181"/>
      <c r="DB4" s="181"/>
      <c r="DC4" s="181"/>
      <c r="DD4" s="182"/>
      <c r="DE4" s="180">
        <v>2033</v>
      </c>
      <c r="DF4" s="181"/>
      <c r="DG4" s="181"/>
      <c r="DH4" s="181"/>
      <c r="DI4" s="182"/>
      <c r="DJ4" s="180">
        <v>2034</v>
      </c>
      <c r="DK4" s="181"/>
      <c r="DL4" s="181"/>
      <c r="DM4" s="181"/>
      <c r="DN4" s="182"/>
      <c r="DO4" s="180">
        <v>2035</v>
      </c>
      <c r="DP4" s="181"/>
      <c r="DQ4" s="181"/>
      <c r="DR4" s="181"/>
      <c r="DS4" s="182"/>
      <c r="DT4" s="180">
        <v>2036</v>
      </c>
      <c r="DU4" s="181"/>
      <c r="DV4" s="181"/>
      <c r="DW4" s="181"/>
      <c r="DX4" s="182"/>
      <c r="DY4" s="180">
        <v>2037</v>
      </c>
      <c r="DZ4" s="181"/>
      <c r="EA4" s="181"/>
      <c r="EB4" s="181"/>
      <c r="EC4" s="182"/>
      <c r="ED4" s="180">
        <v>2038</v>
      </c>
      <c r="EE4" s="181"/>
      <c r="EF4" s="181"/>
      <c r="EG4" s="181"/>
      <c r="EH4" s="182"/>
      <c r="EI4" s="180">
        <v>2039</v>
      </c>
      <c r="EJ4" s="181"/>
      <c r="EK4" s="181"/>
      <c r="EL4" s="181"/>
      <c r="EM4" s="182"/>
      <c r="EN4" s="180">
        <v>2040</v>
      </c>
      <c r="EO4" s="181"/>
      <c r="EP4" s="181"/>
      <c r="EQ4" s="181"/>
      <c r="ER4" s="182"/>
      <c r="ES4" s="180" t="s">
        <v>3</v>
      </c>
      <c r="ET4" s="181"/>
      <c r="EU4" s="181"/>
      <c r="EV4" s="181"/>
      <c r="EW4" s="182"/>
    </row>
    <row r="5" spans="1:153" s="2" customFormat="1" x14ac:dyDescent="0.25">
      <c r="A5" s="186"/>
      <c r="B5" s="188"/>
      <c r="C5" s="188"/>
      <c r="D5" s="6" t="s">
        <v>4</v>
      </c>
      <c r="E5" s="6" t="s">
        <v>5</v>
      </c>
      <c r="F5" s="6" t="s">
        <v>6</v>
      </c>
      <c r="G5" s="6" t="s">
        <v>7</v>
      </c>
      <c r="H5" s="7" t="s">
        <v>8</v>
      </c>
      <c r="I5" s="6" t="s">
        <v>4</v>
      </c>
      <c r="J5" s="6" t="s">
        <v>5</v>
      </c>
      <c r="K5" s="6" t="s">
        <v>6</v>
      </c>
      <c r="L5" s="6" t="s">
        <v>7</v>
      </c>
      <c r="M5" s="7" t="s">
        <v>8</v>
      </c>
      <c r="N5" s="6" t="s">
        <v>4</v>
      </c>
      <c r="O5" s="6" t="s">
        <v>5</v>
      </c>
      <c r="P5" s="6" t="s">
        <v>6</v>
      </c>
      <c r="Q5" s="6" t="s">
        <v>7</v>
      </c>
      <c r="R5" s="7" t="s">
        <v>8</v>
      </c>
      <c r="S5" s="6" t="s">
        <v>4</v>
      </c>
      <c r="T5" s="6" t="s">
        <v>5</v>
      </c>
      <c r="U5" s="6" t="s">
        <v>6</v>
      </c>
      <c r="V5" s="6" t="s">
        <v>7</v>
      </c>
      <c r="W5" s="7" t="s">
        <v>8</v>
      </c>
      <c r="X5" s="6" t="s">
        <v>4</v>
      </c>
      <c r="Y5" s="6" t="s">
        <v>5</v>
      </c>
      <c r="Z5" s="6" t="s">
        <v>6</v>
      </c>
      <c r="AA5" s="6" t="s">
        <v>7</v>
      </c>
      <c r="AB5" s="7" t="s">
        <v>8</v>
      </c>
      <c r="AC5" s="6" t="s">
        <v>4</v>
      </c>
      <c r="AD5" s="6" t="s">
        <v>5</v>
      </c>
      <c r="AE5" s="6" t="s">
        <v>6</v>
      </c>
      <c r="AF5" s="6" t="s">
        <v>7</v>
      </c>
      <c r="AG5" s="7" t="s">
        <v>8</v>
      </c>
      <c r="AH5" s="6" t="s">
        <v>4</v>
      </c>
      <c r="AI5" s="6" t="s">
        <v>5</v>
      </c>
      <c r="AJ5" s="6" t="s">
        <v>6</v>
      </c>
      <c r="AK5" s="6" t="s">
        <v>7</v>
      </c>
      <c r="AL5" s="7" t="s">
        <v>8</v>
      </c>
      <c r="AM5" s="6" t="s">
        <v>4</v>
      </c>
      <c r="AN5" s="6" t="s">
        <v>5</v>
      </c>
      <c r="AO5" s="6" t="s">
        <v>6</v>
      </c>
      <c r="AP5" s="6" t="s">
        <v>7</v>
      </c>
      <c r="AQ5" s="7" t="s">
        <v>8</v>
      </c>
      <c r="AR5" s="6" t="s">
        <v>4</v>
      </c>
      <c r="AS5" s="6" t="s">
        <v>5</v>
      </c>
      <c r="AT5" s="6" t="s">
        <v>6</v>
      </c>
      <c r="AU5" s="6" t="s">
        <v>7</v>
      </c>
      <c r="AV5" s="7" t="s">
        <v>8</v>
      </c>
      <c r="AW5" s="6" t="s">
        <v>4</v>
      </c>
      <c r="AX5" s="6" t="s">
        <v>5</v>
      </c>
      <c r="AY5" s="6" t="s">
        <v>6</v>
      </c>
      <c r="AZ5" s="6" t="s">
        <v>7</v>
      </c>
      <c r="BA5" s="7" t="s">
        <v>8</v>
      </c>
      <c r="BB5" s="6" t="s">
        <v>4</v>
      </c>
      <c r="BC5" s="6" t="s">
        <v>5</v>
      </c>
      <c r="BD5" s="6" t="s">
        <v>6</v>
      </c>
      <c r="BE5" s="6" t="s">
        <v>7</v>
      </c>
      <c r="BF5" s="7" t="s">
        <v>8</v>
      </c>
      <c r="BG5" s="6" t="s">
        <v>4</v>
      </c>
      <c r="BH5" s="6" t="s">
        <v>5</v>
      </c>
      <c r="BI5" s="6" t="s">
        <v>6</v>
      </c>
      <c r="BJ5" s="6" t="s">
        <v>7</v>
      </c>
      <c r="BK5" s="7" t="s">
        <v>8</v>
      </c>
      <c r="BL5" s="6" t="s">
        <v>4</v>
      </c>
      <c r="BM5" s="6" t="s">
        <v>5</v>
      </c>
      <c r="BN5" s="6" t="s">
        <v>6</v>
      </c>
      <c r="BO5" s="6" t="s">
        <v>7</v>
      </c>
      <c r="BP5" s="7" t="s">
        <v>8</v>
      </c>
      <c r="BQ5" s="6" t="s">
        <v>4</v>
      </c>
      <c r="BR5" s="6" t="s">
        <v>5</v>
      </c>
      <c r="BS5" s="6" t="s">
        <v>6</v>
      </c>
      <c r="BT5" s="6" t="s">
        <v>7</v>
      </c>
      <c r="BU5" s="7" t="s">
        <v>8</v>
      </c>
      <c r="BV5" s="6" t="s">
        <v>4</v>
      </c>
      <c r="BW5" s="6" t="s">
        <v>5</v>
      </c>
      <c r="BX5" s="6" t="s">
        <v>6</v>
      </c>
      <c r="BY5" s="6" t="s">
        <v>7</v>
      </c>
      <c r="BZ5" s="7" t="s">
        <v>8</v>
      </c>
      <c r="CA5" s="6" t="s">
        <v>4</v>
      </c>
      <c r="CB5" s="6" t="s">
        <v>5</v>
      </c>
      <c r="CC5" s="6" t="s">
        <v>6</v>
      </c>
      <c r="CD5" s="6" t="s">
        <v>7</v>
      </c>
      <c r="CE5" s="7" t="s">
        <v>8</v>
      </c>
      <c r="CF5" s="6" t="s">
        <v>4</v>
      </c>
      <c r="CG5" s="6" t="s">
        <v>5</v>
      </c>
      <c r="CH5" s="6" t="s">
        <v>6</v>
      </c>
      <c r="CI5" s="6" t="s">
        <v>7</v>
      </c>
      <c r="CJ5" s="7" t="s">
        <v>8</v>
      </c>
      <c r="CK5" s="6" t="s">
        <v>4</v>
      </c>
      <c r="CL5" s="6" t="s">
        <v>5</v>
      </c>
      <c r="CM5" s="6" t="s">
        <v>6</v>
      </c>
      <c r="CN5" s="6" t="s">
        <v>7</v>
      </c>
      <c r="CO5" s="7" t="s">
        <v>8</v>
      </c>
      <c r="CP5" s="6" t="s">
        <v>4</v>
      </c>
      <c r="CQ5" s="6" t="s">
        <v>5</v>
      </c>
      <c r="CR5" s="6" t="s">
        <v>6</v>
      </c>
      <c r="CS5" s="6" t="s">
        <v>7</v>
      </c>
      <c r="CT5" s="7" t="s">
        <v>8</v>
      </c>
      <c r="CU5" s="6" t="s">
        <v>4</v>
      </c>
      <c r="CV5" s="6" t="s">
        <v>5</v>
      </c>
      <c r="CW5" s="6" t="s">
        <v>6</v>
      </c>
      <c r="CX5" s="6" t="s">
        <v>7</v>
      </c>
      <c r="CY5" s="7" t="s">
        <v>8</v>
      </c>
      <c r="CZ5" s="6" t="s">
        <v>4</v>
      </c>
      <c r="DA5" s="6" t="s">
        <v>5</v>
      </c>
      <c r="DB5" s="6" t="s">
        <v>6</v>
      </c>
      <c r="DC5" s="6" t="s">
        <v>7</v>
      </c>
      <c r="DD5" s="7" t="s">
        <v>8</v>
      </c>
      <c r="DE5" s="6" t="s">
        <v>4</v>
      </c>
      <c r="DF5" s="6" t="s">
        <v>5</v>
      </c>
      <c r="DG5" s="6" t="s">
        <v>6</v>
      </c>
      <c r="DH5" s="6" t="s">
        <v>7</v>
      </c>
      <c r="DI5" s="7" t="s">
        <v>8</v>
      </c>
      <c r="DJ5" s="6" t="s">
        <v>4</v>
      </c>
      <c r="DK5" s="6" t="s">
        <v>5</v>
      </c>
      <c r="DL5" s="6" t="s">
        <v>6</v>
      </c>
      <c r="DM5" s="6" t="s">
        <v>7</v>
      </c>
      <c r="DN5" s="7" t="s">
        <v>8</v>
      </c>
      <c r="DO5" s="6" t="s">
        <v>4</v>
      </c>
      <c r="DP5" s="6" t="s">
        <v>5</v>
      </c>
      <c r="DQ5" s="6" t="s">
        <v>6</v>
      </c>
      <c r="DR5" s="6" t="s">
        <v>7</v>
      </c>
      <c r="DS5" s="7" t="s">
        <v>8</v>
      </c>
      <c r="DT5" s="6" t="s">
        <v>4</v>
      </c>
      <c r="DU5" s="6" t="s">
        <v>5</v>
      </c>
      <c r="DV5" s="6" t="s">
        <v>6</v>
      </c>
      <c r="DW5" s="6" t="s">
        <v>7</v>
      </c>
      <c r="DX5" s="7" t="s">
        <v>8</v>
      </c>
      <c r="DY5" s="6" t="s">
        <v>4</v>
      </c>
      <c r="DZ5" s="6" t="s">
        <v>5</v>
      </c>
      <c r="EA5" s="6" t="s">
        <v>6</v>
      </c>
      <c r="EB5" s="6" t="s">
        <v>7</v>
      </c>
      <c r="EC5" s="7" t="s">
        <v>8</v>
      </c>
      <c r="ED5" s="6" t="s">
        <v>4</v>
      </c>
      <c r="EE5" s="6" t="s">
        <v>5</v>
      </c>
      <c r="EF5" s="6" t="s">
        <v>6</v>
      </c>
      <c r="EG5" s="6" t="s">
        <v>7</v>
      </c>
      <c r="EH5" s="7" t="s">
        <v>8</v>
      </c>
      <c r="EI5" s="6" t="s">
        <v>4</v>
      </c>
      <c r="EJ5" s="6" t="s">
        <v>5</v>
      </c>
      <c r="EK5" s="6" t="s">
        <v>6</v>
      </c>
      <c r="EL5" s="6" t="s">
        <v>7</v>
      </c>
      <c r="EM5" s="7" t="s">
        <v>8</v>
      </c>
      <c r="EN5" s="6" t="s">
        <v>4</v>
      </c>
      <c r="EO5" s="6" t="s">
        <v>5</v>
      </c>
      <c r="EP5" s="6" t="s">
        <v>6</v>
      </c>
      <c r="EQ5" s="6" t="s">
        <v>7</v>
      </c>
      <c r="ER5" s="7" t="s">
        <v>8</v>
      </c>
      <c r="ES5" s="6" t="s">
        <v>4</v>
      </c>
      <c r="ET5" s="6" t="s">
        <v>5</v>
      </c>
      <c r="EU5" s="6" t="s">
        <v>6</v>
      </c>
      <c r="EV5" s="6" t="s">
        <v>7</v>
      </c>
      <c r="EW5" s="7" t="s">
        <v>8</v>
      </c>
    </row>
    <row r="6" spans="1:153" x14ac:dyDescent="0.25">
      <c r="A6" s="8"/>
      <c r="B6" s="8"/>
      <c r="C6" s="8"/>
      <c r="D6" s="178"/>
      <c r="E6" s="175"/>
      <c r="F6" s="175"/>
      <c r="G6" s="175"/>
      <c r="H6" s="179"/>
      <c r="I6" s="178"/>
      <c r="J6" s="175"/>
      <c r="K6" s="175"/>
      <c r="L6" s="175"/>
      <c r="M6" s="179"/>
      <c r="N6" s="178"/>
      <c r="O6" s="175"/>
      <c r="P6" s="175"/>
      <c r="Q6" s="175"/>
      <c r="R6" s="179"/>
      <c r="S6" s="178"/>
      <c r="T6" s="175"/>
      <c r="U6" s="175"/>
      <c r="V6" s="175"/>
      <c r="W6" s="179"/>
      <c r="X6" s="178"/>
      <c r="Y6" s="175"/>
      <c r="Z6" s="175"/>
      <c r="AA6" s="175"/>
      <c r="AB6" s="179"/>
      <c r="AC6" s="178"/>
      <c r="AD6" s="175"/>
      <c r="AE6" s="175"/>
      <c r="AF6" s="175"/>
      <c r="AG6" s="179"/>
      <c r="AH6" s="178"/>
      <c r="AI6" s="175"/>
      <c r="AJ6" s="175"/>
      <c r="AK6" s="175"/>
      <c r="AL6" s="179"/>
      <c r="AM6" s="178"/>
      <c r="AN6" s="175"/>
      <c r="AO6" s="175"/>
      <c r="AP6" s="175"/>
      <c r="AQ6" s="179"/>
      <c r="AR6" s="178"/>
      <c r="AS6" s="175"/>
      <c r="AT6" s="175"/>
      <c r="AU6" s="175"/>
      <c r="AV6" s="179"/>
      <c r="AW6" s="178"/>
      <c r="AX6" s="175"/>
      <c r="AY6" s="175"/>
      <c r="AZ6" s="175"/>
      <c r="BA6" s="179"/>
      <c r="BB6" s="178"/>
      <c r="BC6" s="175"/>
      <c r="BD6" s="175"/>
      <c r="BE6" s="175"/>
      <c r="BF6" s="179"/>
      <c r="BG6" s="178"/>
      <c r="BH6" s="175"/>
      <c r="BI6" s="175"/>
      <c r="BJ6" s="175"/>
      <c r="BK6" s="179"/>
      <c r="BL6" s="178"/>
      <c r="BM6" s="175"/>
      <c r="BN6" s="175"/>
      <c r="BO6" s="175"/>
      <c r="BP6" s="179"/>
      <c r="BQ6" s="178"/>
      <c r="BR6" s="175"/>
      <c r="BS6" s="175"/>
      <c r="BT6" s="175"/>
      <c r="BU6" s="179"/>
      <c r="BV6" s="178"/>
      <c r="BW6" s="175"/>
      <c r="BX6" s="175"/>
      <c r="BY6" s="175"/>
      <c r="BZ6" s="179"/>
      <c r="CA6" s="178"/>
      <c r="CB6" s="175"/>
      <c r="CC6" s="175"/>
      <c r="CD6" s="175"/>
      <c r="CE6" s="179"/>
      <c r="CF6" s="178"/>
      <c r="CG6" s="175"/>
      <c r="CH6" s="175"/>
      <c r="CI6" s="175"/>
      <c r="CJ6" s="179"/>
      <c r="CK6" s="178"/>
      <c r="CL6" s="175"/>
      <c r="CM6" s="175"/>
      <c r="CN6" s="175"/>
      <c r="CO6" s="179"/>
      <c r="CP6" s="178"/>
      <c r="CQ6" s="175"/>
      <c r="CR6" s="175"/>
      <c r="CS6" s="175"/>
      <c r="CT6" s="179"/>
      <c r="CU6" s="178"/>
      <c r="CV6" s="175"/>
      <c r="CW6" s="175"/>
      <c r="CX6" s="175"/>
      <c r="CY6" s="179"/>
      <c r="CZ6" s="178"/>
      <c r="DA6" s="175"/>
      <c r="DB6" s="175"/>
      <c r="DC6" s="175"/>
      <c r="DD6" s="179"/>
      <c r="DE6" s="178"/>
      <c r="DF6" s="175"/>
      <c r="DG6" s="175"/>
      <c r="DH6" s="175"/>
      <c r="DI6" s="179"/>
      <c r="DJ6" s="178"/>
      <c r="DK6" s="175"/>
      <c r="DL6" s="175"/>
      <c r="DM6" s="175"/>
      <c r="DN6" s="179"/>
      <c r="DO6" s="178"/>
      <c r="DP6" s="175"/>
      <c r="DQ6" s="175"/>
      <c r="DR6" s="175"/>
      <c r="DS6" s="179"/>
      <c r="DT6" s="178"/>
      <c r="DU6" s="175"/>
      <c r="DV6" s="175"/>
      <c r="DW6" s="175"/>
      <c r="DX6" s="179"/>
      <c r="DY6" s="178"/>
      <c r="DZ6" s="175"/>
      <c r="EA6" s="175"/>
      <c r="EB6" s="175"/>
      <c r="EC6" s="179"/>
      <c r="ED6" s="178"/>
      <c r="EE6" s="175"/>
      <c r="EF6" s="175"/>
      <c r="EG6" s="175"/>
      <c r="EH6" s="179"/>
      <c r="EI6" s="178"/>
      <c r="EJ6" s="175"/>
      <c r="EK6" s="175"/>
      <c r="EL6" s="175"/>
      <c r="EM6" s="179"/>
      <c r="EN6" s="178"/>
      <c r="EO6" s="175"/>
      <c r="EP6" s="175"/>
      <c r="EQ6" s="175"/>
      <c r="ER6" s="179"/>
      <c r="ES6" s="178"/>
      <c r="ET6" s="175"/>
      <c r="EU6" s="175"/>
      <c r="EV6" s="175"/>
      <c r="EW6" s="179"/>
    </row>
    <row r="7" spans="1:153" x14ac:dyDescent="0.25">
      <c r="A7" s="5" t="s">
        <v>9</v>
      </c>
      <c r="B7" s="8"/>
      <c r="C7" s="8"/>
      <c r="D7" s="176"/>
      <c r="E7" s="174"/>
      <c r="F7" s="174"/>
      <c r="G7" s="174"/>
      <c r="H7" s="177"/>
      <c r="I7" s="176"/>
      <c r="J7" s="174"/>
      <c r="K7" s="174"/>
      <c r="L7" s="174"/>
      <c r="M7" s="177"/>
      <c r="N7" s="176"/>
      <c r="O7" s="174"/>
      <c r="P7" s="174"/>
      <c r="Q7" s="174"/>
      <c r="R7" s="177"/>
      <c r="S7" s="176"/>
      <c r="T7" s="174"/>
      <c r="U7" s="174"/>
      <c r="V7" s="174"/>
      <c r="W7" s="177"/>
      <c r="X7" s="176"/>
      <c r="Y7" s="174"/>
      <c r="Z7" s="174"/>
      <c r="AA7" s="174"/>
      <c r="AB7" s="177"/>
      <c r="AC7" s="176"/>
      <c r="AD7" s="174"/>
      <c r="AE7" s="174"/>
      <c r="AF7" s="174"/>
      <c r="AG7" s="177"/>
      <c r="AH7" s="176"/>
      <c r="AI7" s="174"/>
      <c r="AJ7" s="174"/>
      <c r="AK7" s="174"/>
      <c r="AL7" s="177"/>
      <c r="AM7" s="176"/>
      <c r="AN7" s="174"/>
      <c r="AO7" s="174"/>
      <c r="AP7" s="174"/>
      <c r="AQ7" s="177"/>
      <c r="AR7" s="176"/>
      <c r="AS7" s="174"/>
      <c r="AT7" s="174"/>
      <c r="AU7" s="174"/>
      <c r="AV7" s="177"/>
      <c r="AW7" s="176"/>
      <c r="AX7" s="174"/>
      <c r="AY7" s="174"/>
      <c r="AZ7" s="174"/>
      <c r="BA7" s="177"/>
      <c r="BB7" s="176"/>
      <c r="BC7" s="174"/>
      <c r="BD7" s="174"/>
      <c r="BE7" s="174"/>
      <c r="BF7" s="177"/>
      <c r="BG7" s="176"/>
      <c r="BH7" s="174"/>
      <c r="BI7" s="174"/>
      <c r="BJ7" s="174"/>
      <c r="BK7" s="177"/>
      <c r="BL7" s="176"/>
      <c r="BM7" s="174"/>
      <c r="BN7" s="174"/>
      <c r="BO7" s="174"/>
      <c r="BP7" s="177"/>
      <c r="BQ7" s="176"/>
      <c r="BR7" s="174"/>
      <c r="BS7" s="174"/>
      <c r="BT7" s="174"/>
      <c r="BU7" s="177"/>
      <c r="BV7" s="176"/>
      <c r="BW7" s="174"/>
      <c r="BX7" s="174"/>
      <c r="BY7" s="174"/>
      <c r="BZ7" s="177"/>
      <c r="CA7" s="176"/>
      <c r="CB7" s="174"/>
      <c r="CC7" s="174"/>
      <c r="CD7" s="174"/>
      <c r="CE7" s="177"/>
      <c r="CF7" s="176"/>
      <c r="CG7" s="174"/>
      <c r="CH7" s="174"/>
      <c r="CI7" s="174"/>
      <c r="CJ7" s="177"/>
      <c r="CK7" s="176"/>
      <c r="CL7" s="174"/>
      <c r="CM7" s="174"/>
      <c r="CN7" s="174"/>
      <c r="CO7" s="177"/>
      <c r="CP7" s="176"/>
      <c r="CQ7" s="174"/>
      <c r="CR7" s="174"/>
      <c r="CS7" s="174"/>
      <c r="CT7" s="177"/>
      <c r="CU7" s="176"/>
      <c r="CV7" s="174"/>
      <c r="CW7" s="174"/>
      <c r="CX7" s="174"/>
      <c r="CY7" s="177"/>
      <c r="CZ7" s="176"/>
      <c r="DA7" s="174"/>
      <c r="DB7" s="174"/>
      <c r="DC7" s="174"/>
      <c r="DD7" s="177"/>
      <c r="DE7" s="176"/>
      <c r="DF7" s="174"/>
      <c r="DG7" s="174"/>
      <c r="DH7" s="174"/>
      <c r="DI7" s="177"/>
      <c r="DJ7" s="176"/>
      <c r="DK7" s="174"/>
      <c r="DL7" s="174"/>
      <c r="DM7" s="174"/>
      <c r="DN7" s="177"/>
      <c r="DO7" s="176"/>
      <c r="DP7" s="174"/>
      <c r="DQ7" s="174"/>
      <c r="DR7" s="174"/>
      <c r="DS7" s="177"/>
      <c r="DT7" s="176"/>
      <c r="DU7" s="174"/>
      <c r="DV7" s="174"/>
      <c r="DW7" s="174"/>
      <c r="DX7" s="177"/>
      <c r="DY7" s="176"/>
      <c r="DZ7" s="174"/>
      <c r="EA7" s="174"/>
      <c r="EB7" s="174"/>
      <c r="EC7" s="177"/>
      <c r="ED7" s="176"/>
      <c r="EE7" s="174"/>
      <c r="EF7" s="174"/>
      <c r="EG7" s="174"/>
      <c r="EH7" s="177"/>
      <c r="EI7" s="176"/>
      <c r="EJ7" s="174"/>
      <c r="EK7" s="174"/>
      <c r="EL7" s="174"/>
      <c r="EM7" s="177"/>
      <c r="EN7" s="176"/>
      <c r="EO7" s="174"/>
      <c r="EP7" s="174"/>
      <c r="EQ7" s="174"/>
      <c r="ER7" s="177"/>
      <c r="ES7" s="176"/>
      <c r="ET7" s="174"/>
      <c r="EU7" s="174"/>
      <c r="EV7" s="174"/>
      <c r="EW7" s="177"/>
    </row>
    <row r="8" spans="1:153" x14ac:dyDescent="0.25">
      <c r="A8" s="8" t="s">
        <v>10</v>
      </c>
      <c r="B8" s="8">
        <v>21.332418000000001</v>
      </c>
      <c r="C8" s="8">
        <v>23.000004000000001</v>
      </c>
      <c r="D8" s="9">
        <v>23.913954</v>
      </c>
      <c r="E8" s="9">
        <v>23.91412</v>
      </c>
      <c r="F8" s="9">
        <v>23.920241999999998</v>
      </c>
      <c r="G8" s="9">
        <v>23.924012999999999</v>
      </c>
      <c r="H8" s="8">
        <v>23.868939999999998</v>
      </c>
      <c r="I8" s="9">
        <v>24.001166999999999</v>
      </c>
      <c r="J8" s="9">
        <v>24.181550999999999</v>
      </c>
      <c r="K8" s="9">
        <v>23.96406</v>
      </c>
      <c r="L8" s="9">
        <v>24.013973</v>
      </c>
      <c r="M8" s="8">
        <v>23.897784999999999</v>
      </c>
      <c r="N8" s="9">
        <v>23.850746000000001</v>
      </c>
      <c r="O8" s="9">
        <v>23.985227999999999</v>
      </c>
      <c r="P8" s="9">
        <v>23.744921000000001</v>
      </c>
      <c r="Q8" s="9">
        <v>24.01088</v>
      </c>
      <c r="R8" s="8">
        <v>23.733746</v>
      </c>
      <c r="S8" s="9">
        <v>24.034469999999999</v>
      </c>
      <c r="T8" s="9">
        <v>24.133835000000001</v>
      </c>
      <c r="U8" s="9">
        <v>23.921116000000001</v>
      </c>
      <c r="V8" s="9">
        <v>24.20196</v>
      </c>
      <c r="W8" s="8">
        <v>23.882377999999999</v>
      </c>
      <c r="X8" s="9">
        <v>25.133928000000001</v>
      </c>
      <c r="Y8" s="9">
        <v>25.260798999999999</v>
      </c>
      <c r="Z8" s="9">
        <v>24.895191000000001</v>
      </c>
      <c r="AA8" s="9">
        <v>25.255537</v>
      </c>
      <c r="AB8" s="8">
        <v>24.95682</v>
      </c>
      <c r="AC8" s="9">
        <v>25.40307</v>
      </c>
      <c r="AD8" s="9">
        <v>25.639320000000001</v>
      </c>
      <c r="AE8" s="9">
        <v>25.047979000000002</v>
      </c>
      <c r="AF8" s="9">
        <v>25.563572000000001</v>
      </c>
      <c r="AG8" s="8">
        <v>25.176493000000001</v>
      </c>
      <c r="AH8" s="9">
        <v>25.91855</v>
      </c>
      <c r="AI8" s="9">
        <v>26.245815</v>
      </c>
      <c r="AJ8" s="9">
        <v>25.427633</v>
      </c>
      <c r="AK8" s="9">
        <v>26.122532</v>
      </c>
      <c r="AL8" s="8">
        <v>25.428948999999999</v>
      </c>
      <c r="AM8" s="9">
        <v>26.307365000000001</v>
      </c>
      <c r="AN8" s="9">
        <v>26.746680999999999</v>
      </c>
      <c r="AO8" s="9">
        <v>25.765905</v>
      </c>
      <c r="AP8" s="9">
        <v>26.625461999999999</v>
      </c>
      <c r="AQ8" s="8">
        <v>25.692907000000002</v>
      </c>
      <c r="AR8" s="9">
        <v>26.609286999999998</v>
      </c>
      <c r="AS8" s="9">
        <v>27.204508000000001</v>
      </c>
      <c r="AT8" s="9">
        <v>26.010556999999999</v>
      </c>
      <c r="AU8" s="9">
        <v>27.015825</v>
      </c>
      <c r="AV8" s="8">
        <v>25.873991</v>
      </c>
      <c r="AW8" s="9">
        <v>26.943901</v>
      </c>
      <c r="AX8" s="9">
        <v>27.660751000000001</v>
      </c>
      <c r="AY8" s="9">
        <v>26.280692999999999</v>
      </c>
      <c r="AZ8" s="9">
        <v>27.365891000000001</v>
      </c>
      <c r="BA8" s="8">
        <v>26.100739999999998</v>
      </c>
      <c r="BB8" s="9">
        <v>27.392334000000002</v>
      </c>
      <c r="BC8" s="9">
        <v>28.169689000000002</v>
      </c>
      <c r="BD8" s="9">
        <v>26.637526999999999</v>
      </c>
      <c r="BE8" s="9">
        <v>27.839544</v>
      </c>
      <c r="BF8" s="8">
        <v>26.369295000000001</v>
      </c>
      <c r="BG8" s="9">
        <v>27.745607</v>
      </c>
      <c r="BH8" s="9">
        <v>28.603736999999999</v>
      </c>
      <c r="BI8" s="9">
        <v>26.882988000000001</v>
      </c>
      <c r="BJ8" s="9">
        <v>28.312128000000001</v>
      </c>
      <c r="BK8" s="8">
        <v>26.558562999999999</v>
      </c>
      <c r="BL8" s="9">
        <v>28.159783999999998</v>
      </c>
      <c r="BM8" s="9">
        <v>29.138214000000001</v>
      </c>
      <c r="BN8" s="9">
        <v>27.191496000000001</v>
      </c>
      <c r="BO8" s="9">
        <v>28.789280000000002</v>
      </c>
      <c r="BP8" s="8">
        <v>26.749110999999999</v>
      </c>
      <c r="BQ8" s="9">
        <v>28.5884</v>
      </c>
      <c r="BR8" s="9">
        <v>29.654717999999999</v>
      </c>
      <c r="BS8" s="9">
        <v>27.550816000000001</v>
      </c>
      <c r="BT8" s="9">
        <v>29.239801</v>
      </c>
      <c r="BU8" s="8">
        <v>26.866848000000001</v>
      </c>
      <c r="BV8" s="9">
        <v>28.946702999999999</v>
      </c>
      <c r="BW8" s="9">
        <v>30.06728</v>
      </c>
      <c r="BX8" s="9">
        <v>27.837271000000001</v>
      </c>
      <c r="BY8" s="9">
        <v>29.622472999999999</v>
      </c>
      <c r="BZ8" s="8">
        <v>26.95553</v>
      </c>
      <c r="CA8" s="9">
        <v>29.343349</v>
      </c>
      <c r="CB8" s="9">
        <v>30.546468999999998</v>
      </c>
      <c r="CC8" s="9">
        <v>28.126964999999998</v>
      </c>
      <c r="CD8" s="9">
        <v>30.093793999999999</v>
      </c>
      <c r="CE8" s="8">
        <v>27.153245999999999</v>
      </c>
      <c r="CF8" s="9">
        <v>29.468541999999999</v>
      </c>
      <c r="CG8" s="9">
        <v>30.721786000000002</v>
      </c>
      <c r="CH8" s="9">
        <v>28.226797000000001</v>
      </c>
      <c r="CI8" s="9">
        <v>30.380414999999999</v>
      </c>
      <c r="CJ8" s="8">
        <v>27.224865000000001</v>
      </c>
      <c r="CK8" s="9">
        <v>29.591518000000001</v>
      </c>
      <c r="CL8" s="9">
        <v>30.942709000000001</v>
      </c>
      <c r="CM8" s="9">
        <v>28.428225000000001</v>
      </c>
      <c r="CN8" s="9">
        <v>30.778313000000001</v>
      </c>
      <c r="CO8" s="8">
        <v>27.326820000000001</v>
      </c>
      <c r="CP8" s="9">
        <v>29.789266999999999</v>
      </c>
      <c r="CQ8" s="9">
        <v>31.231421000000001</v>
      </c>
      <c r="CR8" s="9">
        <v>28.69746</v>
      </c>
      <c r="CS8" s="9">
        <v>31.181501000000001</v>
      </c>
      <c r="CT8" s="8">
        <v>27.484617</v>
      </c>
      <c r="CU8" s="9">
        <v>30.073664000000001</v>
      </c>
      <c r="CV8" s="9">
        <v>31.580832999999998</v>
      </c>
      <c r="CW8" s="9">
        <v>28.956828999999999</v>
      </c>
      <c r="CX8" s="9">
        <v>31.591555</v>
      </c>
      <c r="CY8" s="8">
        <v>27.659828000000001</v>
      </c>
      <c r="CZ8" s="9">
        <v>30.398668000000001</v>
      </c>
      <c r="DA8" s="9">
        <v>32.006126000000002</v>
      </c>
      <c r="DB8" s="9">
        <v>29.182247</v>
      </c>
      <c r="DC8" s="9">
        <v>32.044136000000002</v>
      </c>
      <c r="DD8" s="8">
        <v>27.896595000000001</v>
      </c>
      <c r="DE8" s="9">
        <v>30.695408</v>
      </c>
      <c r="DF8" s="9">
        <v>32.296008999999998</v>
      </c>
      <c r="DG8" s="9">
        <v>29.435960999999999</v>
      </c>
      <c r="DH8" s="9">
        <v>32.413440999999999</v>
      </c>
      <c r="DI8" s="8">
        <v>28.129266999999999</v>
      </c>
      <c r="DJ8" s="9">
        <v>30.992905</v>
      </c>
      <c r="DK8" s="9">
        <v>32.625552999999996</v>
      </c>
      <c r="DL8" s="9">
        <v>29.693145999999999</v>
      </c>
      <c r="DM8" s="9">
        <v>32.843528999999997</v>
      </c>
      <c r="DN8" s="8">
        <v>28.354105000000001</v>
      </c>
      <c r="DO8" s="9">
        <v>31.347678999999999</v>
      </c>
      <c r="DP8" s="9">
        <v>32.883037999999999</v>
      </c>
      <c r="DQ8" s="9">
        <v>30.038979000000001</v>
      </c>
      <c r="DR8" s="9">
        <v>33.325038999999997</v>
      </c>
      <c r="DS8" s="8">
        <v>28.564478000000001</v>
      </c>
      <c r="DT8" s="9">
        <v>31.670991999999998</v>
      </c>
      <c r="DU8" s="9">
        <v>33.210377000000001</v>
      </c>
      <c r="DV8" s="9">
        <v>30.425974</v>
      </c>
      <c r="DW8" s="9">
        <v>33.833851000000003</v>
      </c>
      <c r="DX8" s="8">
        <v>28.890267999999999</v>
      </c>
      <c r="DY8" s="9">
        <v>31.992294000000001</v>
      </c>
      <c r="DZ8" s="9">
        <v>33.573428999999997</v>
      </c>
      <c r="EA8" s="9">
        <v>30.737017000000002</v>
      </c>
      <c r="EB8" s="9">
        <v>34.395733</v>
      </c>
      <c r="EC8" s="8">
        <v>29.235439</v>
      </c>
      <c r="ED8" s="9">
        <v>32.391064</v>
      </c>
      <c r="EE8" s="9">
        <v>33.96096</v>
      </c>
      <c r="EF8" s="9">
        <v>31.062227</v>
      </c>
      <c r="EG8" s="9">
        <v>34.971947</v>
      </c>
      <c r="EH8" s="8">
        <v>29.500188999999999</v>
      </c>
      <c r="EI8" s="9">
        <v>32.810645999999998</v>
      </c>
      <c r="EJ8" s="9">
        <v>34.253295999999999</v>
      </c>
      <c r="EK8" s="9">
        <v>31.403503000000001</v>
      </c>
      <c r="EL8" s="9">
        <v>35.531863999999999</v>
      </c>
      <c r="EM8" s="8">
        <v>29.803946</v>
      </c>
      <c r="EN8" s="9">
        <v>33.141185999999998</v>
      </c>
      <c r="EO8" s="9">
        <v>34.559081999999997</v>
      </c>
      <c r="EP8" s="9">
        <v>31.761934</v>
      </c>
      <c r="EQ8" s="9">
        <v>35.819468999999998</v>
      </c>
      <c r="ER8" s="8">
        <v>30.244102000000002</v>
      </c>
      <c r="ES8" s="10">
        <v>1.2999999999999999E-2</v>
      </c>
      <c r="ET8" s="10">
        <v>1.4E-2</v>
      </c>
      <c r="EU8" s="10">
        <v>1.0999999999999999E-2</v>
      </c>
      <c r="EV8" s="10">
        <v>1.4999999999999999E-2</v>
      </c>
      <c r="EW8" s="11">
        <v>8.9999999999999993E-3</v>
      </c>
    </row>
    <row r="9" spans="1:153" x14ac:dyDescent="0.25">
      <c r="A9" s="8" t="s">
        <v>11</v>
      </c>
      <c r="B9" s="8">
        <v>6.4573000000000005E-2</v>
      </c>
      <c r="C9" s="8">
        <v>6.1344000000000003E-2</v>
      </c>
      <c r="D9" s="9">
        <v>6.2003000000000003E-2</v>
      </c>
      <c r="E9" s="9">
        <v>6.2003000000000003E-2</v>
      </c>
      <c r="F9" s="9">
        <v>6.2003000000000003E-2</v>
      </c>
      <c r="G9" s="9">
        <v>6.2003000000000003E-2</v>
      </c>
      <c r="H9" s="8">
        <v>6.2003000000000003E-2</v>
      </c>
      <c r="I9" s="9">
        <v>6.5999000000000002E-2</v>
      </c>
      <c r="J9" s="9">
        <v>6.5999000000000002E-2</v>
      </c>
      <c r="K9" s="9">
        <v>6.5999000000000002E-2</v>
      </c>
      <c r="L9" s="9">
        <v>6.5999000000000002E-2</v>
      </c>
      <c r="M9" s="8">
        <v>6.5999000000000002E-2</v>
      </c>
      <c r="N9" s="9">
        <v>6.4152000000000001E-2</v>
      </c>
      <c r="O9" s="9">
        <v>6.4152000000000001E-2</v>
      </c>
      <c r="P9" s="9">
        <v>6.4152000000000001E-2</v>
      </c>
      <c r="Q9" s="9">
        <v>6.4152000000000001E-2</v>
      </c>
      <c r="R9" s="8">
        <v>6.4152000000000001E-2</v>
      </c>
      <c r="S9" s="9">
        <v>6.4152000000000001E-2</v>
      </c>
      <c r="T9" s="9">
        <v>6.4152000000000001E-2</v>
      </c>
      <c r="U9" s="9">
        <v>6.4152000000000001E-2</v>
      </c>
      <c r="V9" s="9">
        <v>6.4152000000000001E-2</v>
      </c>
      <c r="W9" s="8">
        <v>6.4152000000000001E-2</v>
      </c>
      <c r="X9" s="9">
        <v>6.4152000000000001E-2</v>
      </c>
      <c r="Y9" s="9">
        <v>6.4152000000000001E-2</v>
      </c>
      <c r="Z9" s="9">
        <v>6.4152000000000001E-2</v>
      </c>
      <c r="AA9" s="9">
        <v>6.4152000000000001E-2</v>
      </c>
      <c r="AB9" s="8">
        <v>6.4152000000000001E-2</v>
      </c>
      <c r="AC9" s="9">
        <v>6.4152000000000001E-2</v>
      </c>
      <c r="AD9" s="9">
        <v>6.4152000000000001E-2</v>
      </c>
      <c r="AE9" s="9">
        <v>6.4152000000000001E-2</v>
      </c>
      <c r="AF9" s="9">
        <v>6.4152000000000001E-2</v>
      </c>
      <c r="AG9" s="8">
        <v>6.4152000000000001E-2</v>
      </c>
      <c r="AH9" s="9">
        <v>6.4152000000000001E-2</v>
      </c>
      <c r="AI9" s="9">
        <v>6.4152000000000001E-2</v>
      </c>
      <c r="AJ9" s="9">
        <v>6.4152000000000001E-2</v>
      </c>
      <c r="AK9" s="9">
        <v>6.4152000000000001E-2</v>
      </c>
      <c r="AL9" s="8">
        <v>6.4152000000000001E-2</v>
      </c>
      <c r="AM9" s="9">
        <v>6.4152000000000001E-2</v>
      </c>
      <c r="AN9" s="9">
        <v>6.4152000000000001E-2</v>
      </c>
      <c r="AO9" s="9">
        <v>6.4152000000000001E-2</v>
      </c>
      <c r="AP9" s="9">
        <v>6.4152000000000001E-2</v>
      </c>
      <c r="AQ9" s="8">
        <v>6.4152000000000001E-2</v>
      </c>
      <c r="AR9" s="9">
        <v>6.4152000000000001E-2</v>
      </c>
      <c r="AS9" s="9">
        <v>6.4152000000000001E-2</v>
      </c>
      <c r="AT9" s="9">
        <v>6.4152000000000001E-2</v>
      </c>
      <c r="AU9" s="9">
        <v>6.4152000000000001E-2</v>
      </c>
      <c r="AV9" s="8">
        <v>6.4152000000000001E-2</v>
      </c>
      <c r="AW9" s="9">
        <v>6.4152000000000001E-2</v>
      </c>
      <c r="AX9" s="9">
        <v>6.4152000000000001E-2</v>
      </c>
      <c r="AY9" s="9">
        <v>6.4152000000000001E-2</v>
      </c>
      <c r="AZ9" s="9">
        <v>6.4152000000000001E-2</v>
      </c>
      <c r="BA9" s="8">
        <v>6.4152000000000001E-2</v>
      </c>
      <c r="BB9" s="9">
        <v>6.4152000000000001E-2</v>
      </c>
      <c r="BC9" s="9">
        <v>6.4152000000000001E-2</v>
      </c>
      <c r="BD9" s="9">
        <v>6.4152000000000001E-2</v>
      </c>
      <c r="BE9" s="9">
        <v>6.4152000000000001E-2</v>
      </c>
      <c r="BF9" s="8">
        <v>6.4152000000000001E-2</v>
      </c>
      <c r="BG9" s="9">
        <v>6.4152000000000001E-2</v>
      </c>
      <c r="BH9" s="9">
        <v>6.4152000000000001E-2</v>
      </c>
      <c r="BI9" s="9">
        <v>6.4152000000000001E-2</v>
      </c>
      <c r="BJ9" s="9">
        <v>6.4152000000000001E-2</v>
      </c>
      <c r="BK9" s="8">
        <v>6.4152000000000001E-2</v>
      </c>
      <c r="BL9" s="9">
        <v>6.4152000000000001E-2</v>
      </c>
      <c r="BM9" s="9">
        <v>6.4152000000000001E-2</v>
      </c>
      <c r="BN9" s="9">
        <v>6.4152000000000001E-2</v>
      </c>
      <c r="BO9" s="9">
        <v>6.4152000000000001E-2</v>
      </c>
      <c r="BP9" s="8">
        <v>6.4152000000000001E-2</v>
      </c>
      <c r="BQ9" s="9">
        <v>6.4152000000000001E-2</v>
      </c>
      <c r="BR9" s="9">
        <v>6.4152000000000001E-2</v>
      </c>
      <c r="BS9" s="9">
        <v>6.4152000000000001E-2</v>
      </c>
      <c r="BT9" s="9">
        <v>6.4152000000000001E-2</v>
      </c>
      <c r="BU9" s="8">
        <v>6.4152000000000001E-2</v>
      </c>
      <c r="BV9" s="9">
        <v>6.4152000000000001E-2</v>
      </c>
      <c r="BW9" s="9">
        <v>6.4152000000000001E-2</v>
      </c>
      <c r="BX9" s="9">
        <v>6.4152000000000001E-2</v>
      </c>
      <c r="BY9" s="9">
        <v>6.4152000000000001E-2</v>
      </c>
      <c r="BZ9" s="8">
        <v>6.4152000000000001E-2</v>
      </c>
      <c r="CA9" s="9">
        <v>6.4152000000000001E-2</v>
      </c>
      <c r="CB9" s="9">
        <v>6.4152000000000001E-2</v>
      </c>
      <c r="CC9" s="9">
        <v>6.4152000000000001E-2</v>
      </c>
      <c r="CD9" s="9">
        <v>6.4152000000000001E-2</v>
      </c>
      <c r="CE9" s="8">
        <v>6.4152000000000001E-2</v>
      </c>
      <c r="CF9" s="9">
        <v>6.4152000000000001E-2</v>
      </c>
      <c r="CG9" s="9">
        <v>6.4152000000000001E-2</v>
      </c>
      <c r="CH9" s="9">
        <v>6.4152000000000001E-2</v>
      </c>
      <c r="CI9" s="9">
        <v>6.4152000000000001E-2</v>
      </c>
      <c r="CJ9" s="8">
        <v>6.4152000000000001E-2</v>
      </c>
      <c r="CK9" s="9">
        <v>6.4152000000000001E-2</v>
      </c>
      <c r="CL9" s="9">
        <v>6.4152000000000001E-2</v>
      </c>
      <c r="CM9" s="9">
        <v>6.4152000000000001E-2</v>
      </c>
      <c r="CN9" s="9">
        <v>6.4152000000000001E-2</v>
      </c>
      <c r="CO9" s="8">
        <v>6.4152000000000001E-2</v>
      </c>
      <c r="CP9" s="9">
        <v>6.4152000000000001E-2</v>
      </c>
      <c r="CQ9" s="9">
        <v>6.4152000000000001E-2</v>
      </c>
      <c r="CR9" s="9">
        <v>6.4152000000000001E-2</v>
      </c>
      <c r="CS9" s="9">
        <v>6.4152000000000001E-2</v>
      </c>
      <c r="CT9" s="8">
        <v>6.4152000000000001E-2</v>
      </c>
      <c r="CU9" s="9">
        <v>6.4152000000000001E-2</v>
      </c>
      <c r="CV9" s="9">
        <v>6.4152000000000001E-2</v>
      </c>
      <c r="CW9" s="9">
        <v>6.4152000000000001E-2</v>
      </c>
      <c r="CX9" s="9">
        <v>6.4152000000000001E-2</v>
      </c>
      <c r="CY9" s="8">
        <v>6.4152000000000001E-2</v>
      </c>
      <c r="CZ9" s="9">
        <v>6.4152000000000001E-2</v>
      </c>
      <c r="DA9" s="9">
        <v>6.4152000000000001E-2</v>
      </c>
      <c r="DB9" s="9">
        <v>6.4152000000000001E-2</v>
      </c>
      <c r="DC9" s="9">
        <v>6.4152000000000001E-2</v>
      </c>
      <c r="DD9" s="8">
        <v>6.4152000000000001E-2</v>
      </c>
      <c r="DE9" s="9">
        <v>6.4152000000000001E-2</v>
      </c>
      <c r="DF9" s="9">
        <v>6.4152000000000001E-2</v>
      </c>
      <c r="DG9" s="9">
        <v>6.4152000000000001E-2</v>
      </c>
      <c r="DH9" s="9">
        <v>6.4152000000000001E-2</v>
      </c>
      <c r="DI9" s="8">
        <v>6.4152000000000001E-2</v>
      </c>
      <c r="DJ9" s="9">
        <v>6.4152000000000001E-2</v>
      </c>
      <c r="DK9" s="9">
        <v>6.4152000000000001E-2</v>
      </c>
      <c r="DL9" s="9">
        <v>6.4152000000000001E-2</v>
      </c>
      <c r="DM9" s="9">
        <v>6.4152000000000001E-2</v>
      </c>
      <c r="DN9" s="8">
        <v>6.4152000000000001E-2</v>
      </c>
      <c r="DO9" s="9">
        <v>6.4152000000000001E-2</v>
      </c>
      <c r="DP9" s="9">
        <v>6.4152000000000001E-2</v>
      </c>
      <c r="DQ9" s="9">
        <v>6.4152000000000001E-2</v>
      </c>
      <c r="DR9" s="9">
        <v>6.4152000000000001E-2</v>
      </c>
      <c r="DS9" s="8">
        <v>6.4152000000000001E-2</v>
      </c>
      <c r="DT9" s="9">
        <v>6.4152000000000001E-2</v>
      </c>
      <c r="DU9" s="9">
        <v>6.4152000000000001E-2</v>
      </c>
      <c r="DV9" s="9">
        <v>6.4152000000000001E-2</v>
      </c>
      <c r="DW9" s="9">
        <v>6.4152000000000001E-2</v>
      </c>
      <c r="DX9" s="8">
        <v>6.4152000000000001E-2</v>
      </c>
      <c r="DY9" s="9">
        <v>6.4152000000000001E-2</v>
      </c>
      <c r="DZ9" s="9">
        <v>6.4152000000000001E-2</v>
      </c>
      <c r="EA9" s="9">
        <v>6.4152000000000001E-2</v>
      </c>
      <c r="EB9" s="9">
        <v>6.4152000000000001E-2</v>
      </c>
      <c r="EC9" s="8">
        <v>6.4152000000000001E-2</v>
      </c>
      <c r="ED9" s="9">
        <v>6.4152000000000001E-2</v>
      </c>
      <c r="EE9" s="9">
        <v>6.4152000000000001E-2</v>
      </c>
      <c r="EF9" s="9">
        <v>6.4152000000000001E-2</v>
      </c>
      <c r="EG9" s="9">
        <v>6.4152000000000001E-2</v>
      </c>
      <c r="EH9" s="8">
        <v>6.4152000000000001E-2</v>
      </c>
      <c r="EI9" s="9">
        <v>6.4152000000000001E-2</v>
      </c>
      <c r="EJ9" s="9">
        <v>6.4152000000000001E-2</v>
      </c>
      <c r="EK9" s="9">
        <v>6.4152000000000001E-2</v>
      </c>
      <c r="EL9" s="9">
        <v>6.4152000000000001E-2</v>
      </c>
      <c r="EM9" s="8">
        <v>6.4152000000000001E-2</v>
      </c>
      <c r="EN9" s="9">
        <v>6.4152000000000001E-2</v>
      </c>
      <c r="EO9" s="9">
        <v>6.4152000000000001E-2</v>
      </c>
      <c r="EP9" s="9">
        <v>6.4152000000000001E-2</v>
      </c>
      <c r="EQ9" s="9">
        <v>6.4152000000000001E-2</v>
      </c>
      <c r="ER9" s="8">
        <v>6.4152000000000001E-2</v>
      </c>
      <c r="ES9" s="10">
        <v>2E-3</v>
      </c>
      <c r="ET9" s="10">
        <v>2E-3</v>
      </c>
      <c r="EU9" s="10">
        <v>2E-3</v>
      </c>
      <c r="EV9" s="10">
        <v>2E-3</v>
      </c>
      <c r="EW9" s="11">
        <v>2E-3</v>
      </c>
    </row>
    <row r="10" spans="1:153" x14ac:dyDescent="0.25">
      <c r="A10" s="8"/>
      <c r="B10" s="8"/>
      <c r="C10" s="8"/>
      <c r="D10" s="176"/>
      <c r="E10" s="174"/>
      <c r="F10" s="174"/>
      <c r="G10" s="174"/>
      <c r="H10" s="177"/>
      <c r="I10" s="176"/>
      <c r="J10" s="174"/>
      <c r="K10" s="174"/>
      <c r="L10" s="174"/>
      <c r="M10" s="177"/>
      <c r="N10" s="176"/>
      <c r="O10" s="174"/>
      <c r="P10" s="174"/>
      <c r="Q10" s="174"/>
      <c r="R10" s="177"/>
      <c r="S10" s="176"/>
      <c r="T10" s="174"/>
      <c r="U10" s="174"/>
      <c r="V10" s="174"/>
      <c r="W10" s="177"/>
      <c r="X10" s="176"/>
      <c r="Y10" s="174"/>
      <c r="Z10" s="174"/>
      <c r="AA10" s="174"/>
      <c r="AB10" s="177"/>
      <c r="AC10" s="176"/>
      <c r="AD10" s="174"/>
      <c r="AE10" s="174"/>
      <c r="AF10" s="174"/>
      <c r="AG10" s="177"/>
      <c r="AH10" s="176"/>
      <c r="AI10" s="174"/>
      <c r="AJ10" s="174"/>
      <c r="AK10" s="174"/>
      <c r="AL10" s="177"/>
      <c r="AM10" s="176"/>
      <c r="AN10" s="174"/>
      <c r="AO10" s="174"/>
      <c r="AP10" s="174"/>
      <c r="AQ10" s="177"/>
      <c r="AR10" s="176"/>
      <c r="AS10" s="174"/>
      <c r="AT10" s="174"/>
      <c r="AU10" s="174"/>
      <c r="AV10" s="177"/>
      <c r="AW10" s="176"/>
      <c r="AX10" s="174"/>
      <c r="AY10" s="174"/>
      <c r="AZ10" s="174"/>
      <c r="BA10" s="177"/>
      <c r="BB10" s="176"/>
      <c r="BC10" s="174"/>
      <c r="BD10" s="174"/>
      <c r="BE10" s="174"/>
      <c r="BF10" s="177"/>
      <c r="BG10" s="176"/>
      <c r="BH10" s="174"/>
      <c r="BI10" s="174"/>
      <c r="BJ10" s="174"/>
      <c r="BK10" s="177"/>
      <c r="BL10" s="176"/>
      <c r="BM10" s="174"/>
      <c r="BN10" s="174"/>
      <c r="BO10" s="174"/>
      <c r="BP10" s="177"/>
      <c r="BQ10" s="176"/>
      <c r="BR10" s="174"/>
      <c r="BS10" s="174"/>
      <c r="BT10" s="174"/>
      <c r="BU10" s="177"/>
      <c r="BV10" s="176"/>
      <c r="BW10" s="174"/>
      <c r="BX10" s="174"/>
      <c r="BY10" s="174"/>
      <c r="BZ10" s="177"/>
      <c r="CA10" s="176"/>
      <c r="CB10" s="174"/>
      <c r="CC10" s="174"/>
      <c r="CD10" s="174"/>
      <c r="CE10" s="177"/>
      <c r="CF10" s="176"/>
      <c r="CG10" s="174"/>
      <c r="CH10" s="174"/>
      <c r="CI10" s="174"/>
      <c r="CJ10" s="177"/>
      <c r="CK10" s="176"/>
      <c r="CL10" s="174"/>
      <c r="CM10" s="174"/>
      <c r="CN10" s="174"/>
      <c r="CO10" s="177"/>
      <c r="CP10" s="176"/>
      <c r="CQ10" s="174"/>
      <c r="CR10" s="174"/>
      <c r="CS10" s="174"/>
      <c r="CT10" s="177"/>
      <c r="CU10" s="176"/>
      <c r="CV10" s="174"/>
      <c r="CW10" s="174"/>
      <c r="CX10" s="174"/>
      <c r="CY10" s="177"/>
      <c r="CZ10" s="176"/>
      <c r="DA10" s="174"/>
      <c r="DB10" s="174"/>
      <c r="DC10" s="174"/>
      <c r="DD10" s="177"/>
      <c r="DE10" s="176"/>
      <c r="DF10" s="174"/>
      <c r="DG10" s="174"/>
      <c r="DH10" s="174"/>
      <c r="DI10" s="177"/>
      <c r="DJ10" s="176"/>
      <c r="DK10" s="174"/>
      <c r="DL10" s="174"/>
      <c r="DM10" s="174"/>
      <c r="DN10" s="177"/>
      <c r="DO10" s="176"/>
      <c r="DP10" s="174"/>
      <c r="DQ10" s="174"/>
      <c r="DR10" s="174"/>
      <c r="DS10" s="177"/>
      <c r="DT10" s="176"/>
      <c r="DU10" s="174"/>
      <c r="DV10" s="174"/>
      <c r="DW10" s="174"/>
      <c r="DX10" s="177"/>
      <c r="DY10" s="176"/>
      <c r="DZ10" s="174"/>
      <c r="EA10" s="174"/>
      <c r="EB10" s="174"/>
      <c r="EC10" s="177"/>
      <c r="ED10" s="176"/>
      <c r="EE10" s="174"/>
      <c r="EF10" s="174"/>
      <c r="EG10" s="174"/>
      <c r="EH10" s="177"/>
      <c r="EI10" s="176"/>
      <c r="EJ10" s="174"/>
      <c r="EK10" s="174"/>
      <c r="EL10" s="174"/>
      <c r="EM10" s="177"/>
      <c r="EN10" s="176"/>
      <c r="EO10" s="174"/>
      <c r="EP10" s="174"/>
      <c r="EQ10" s="174"/>
      <c r="ER10" s="177"/>
      <c r="ES10" s="176"/>
      <c r="ET10" s="174"/>
      <c r="EU10" s="174"/>
      <c r="EV10" s="174"/>
      <c r="EW10" s="177"/>
    </row>
    <row r="11" spans="1:153" x14ac:dyDescent="0.25">
      <c r="A11" s="5" t="s">
        <v>12</v>
      </c>
      <c r="B11" s="5">
        <v>2.6040000000000001</v>
      </c>
      <c r="C11" s="5">
        <v>1.9488840000000001</v>
      </c>
      <c r="D11" s="12">
        <v>1.7174430000000001</v>
      </c>
      <c r="E11" s="12">
        <v>1.718056</v>
      </c>
      <c r="F11" s="12">
        <v>1.71272</v>
      </c>
      <c r="G11" s="12">
        <v>1.6964220000000001</v>
      </c>
      <c r="H11" s="5">
        <v>1.7380800000000001</v>
      </c>
      <c r="I11" s="12">
        <v>1.690906</v>
      </c>
      <c r="J11" s="12">
        <v>1.7328269999999999</v>
      </c>
      <c r="K11" s="12">
        <v>1.6855370000000001</v>
      </c>
      <c r="L11" s="12">
        <v>1.6425399999999999</v>
      </c>
      <c r="M11" s="5">
        <v>1.7181439999999999</v>
      </c>
      <c r="N11" s="12">
        <v>1.4465509999999999</v>
      </c>
      <c r="O11" s="12">
        <v>1.4799230000000001</v>
      </c>
      <c r="P11" s="12">
        <v>1.4208559999999999</v>
      </c>
      <c r="Q11" s="12">
        <v>1.3915839999999999</v>
      </c>
      <c r="R11" s="5">
        <v>1.526556</v>
      </c>
      <c r="S11" s="12">
        <v>1.4212959999999999</v>
      </c>
      <c r="T11" s="12">
        <v>1.440118</v>
      </c>
      <c r="U11" s="12">
        <v>1.395381</v>
      </c>
      <c r="V11" s="12">
        <v>1.337928</v>
      </c>
      <c r="W11" s="5">
        <v>1.4385429999999999</v>
      </c>
      <c r="X11" s="12">
        <v>1.251018</v>
      </c>
      <c r="Y11" s="12">
        <v>1.2865310000000001</v>
      </c>
      <c r="Z11" s="12">
        <v>1.193859</v>
      </c>
      <c r="AA11" s="12">
        <v>1.1544920000000001</v>
      </c>
      <c r="AB11" s="5">
        <v>1.247763</v>
      </c>
      <c r="AC11" s="12">
        <v>0.82702699999999996</v>
      </c>
      <c r="AD11" s="12">
        <v>0.86539900000000003</v>
      </c>
      <c r="AE11" s="12">
        <v>0.75688299999999997</v>
      </c>
      <c r="AF11" s="12">
        <v>0.71121999999999996</v>
      </c>
      <c r="AG11" s="5">
        <v>0.80187399999999998</v>
      </c>
      <c r="AH11" s="12">
        <v>0.46598200000000001</v>
      </c>
      <c r="AI11" s="12">
        <v>0.538802</v>
      </c>
      <c r="AJ11" s="12">
        <v>0.40248</v>
      </c>
      <c r="AK11" s="12">
        <v>0.36266100000000001</v>
      </c>
      <c r="AL11" s="5">
        <v>0.54318599999999995</v>
      </c>
      <c r="AM11" s="12">
        <v>0.13584599999999999</v>
      </c>
      <c r="AN11" s="12">
        <v>0.238427</v>
      </c>
      <c r="AO11" s="12">
        <v>3.7842000000000001E-2</v>
      </c>
      <c r="AP11" s="12">
        <v>2.0302000000000001E-2</v>
      </c>
      <c r="AQ11" s="5">
        <v>0.368251</v>
      </c>
      <c r="AR11" s="12">
        <v>-0.13619700000000001</v>
      </c>
      <c r="AS11" s="12">
        <v>7.5979999999999997E-3</v>
      </c>
      <c r="AT11" s="12">
        <v>-0.271397</v>
      </c>
      <c r="AU11" s="12">
        <v>-0.27588200000000002</v>
      </c>
      <c r="AV11" s="5">
        <v>0.26058799999999999</v>
      </c>
      <c r="AW11" s="12">
        <v>-0.417383</v>
      </c>
      <c r="AX11" s="12">
        <v>-0.247778</v>
      </c>
      <c r="AY11" s="12">
        <v>-0.56322499999999998</v>
      </c>
      <c r="AZ11" s="12">
        <v>-0.53370899999999999</v>
      </c>
      <c r="BA11" s="5">
        <v>0.13791</v>
      </c>
      <c r="BB11" s="12">
        <v>-0.74899199999999999</v>
      </c>
      <c r="BC11" s="12">
        <v>-0.53987200000000002</v>
      </c>
      <c r="BD11" s="12">
        <v>-0.92074800000000001</v>
      </c>
      <c r="BE11" s="12">
        <v>-0.86006400000000005</v>
      </c>
      <c r="BF11" s="5">
        <v>5.7625000000000003E-2</v>
      </c>
      <c r="BG11" s="12">
        <v>-1.029064</v>
      </c>
      <c r="BH11" s="12">
        <v>-0.80207200000000001</v>
      </c>
      <c r="BI11" s="12">
        <v>-1.223649</v>
      </c>
      <c r="BJ11" s="12">
        <v>-1.138315</v>
      </c>
      <c r="BK11" s="5">
        <v>1.8103999999999999E-2</v>
      </c>
      <c r="BL11" s="12">
        <v>-1.290109</v>
      </c>
      <c r="BM11" s="12">
        <v>-1.051798</v>
      </c>
      <c r="BN11" s="12">
        <v>-1.505706</v>
      </c>
      <c r="BO11" s="12">
        <v>-1.388339</v>
      </c>
      <c r="BP11" s="5">
        <v>-8.3210000000000003E-3</v>
      </c>
      <c r="BQ11" s="12">
        <v>-1.584409</v>
      </c>
      <c r="BR11" s="12">
        <v>-1.3253980000000001</v>
      </c>
      <c r="BS11" s="12">
        <v>-1.819329</v>
      </c>
      <c r="BT11" s="12">
        <v>-1.6755709999999999</v>
      </c>
      <c r="BU11" s="5">
        <v>-9.0513999999999997E-2</v>
      </c>
      <c r="BV11" s="12">
        <v>-1.80887</v>
      </c>
      <c r="BW11" s="12">
        <v>-1.5205569999999999</v>
      </c>
      <c r="BX11" s="12">
        <v>-2.0612379999999999</v>
      </c>
      <c r="BY11" s="12">
        <v>-1.8939090000000001</v>
      </c>
      <c r="BZ11" s="5">
        <v>-6.9264999999999993E-2</v>
      </c>
      <c r="CA11" s="12">
        <v>-2.0375640000000002</v>
      </c>
      <c r="CB11" s="12">
        <v>-1.7233320000000001</v>
      </c>
      <c r="CC11" s="12">
        <v>-2.3050190000000002</v>
      </c>
      <c r="CD11" s="12">
        <v>-2.1180599999999998</v>
      </c>
      <c r="CE11" s="5">
        <v>-6.7104999999999998E-2</v>
      </c>
      <c r="CF11" s="12">
        <v>-2.0418660000000002</v>
      </c>
      <c r="CG11" s="12">
        <v>-1.728675</v>
      </c>
      <c r="CH11" s="12">
        <v>-2.5266950000000001</v>
      </c>
      <c r="CI11" s="12">
        <v>-2.3289949999999999</v>
      </c>
      <c r="CJ11" s="5">
        <v>-6.9811999999999999E-2</v>
      </c>
      <c r="CK11" s="12">
        <v>-2.0667179999999998</v>
      </c>
      <c r="CL11" s="12">
        <v>-1.7495210000000001</v>
      </c>
      <c r="CM11" s="12">
        <v>-2.7396099999999999</v>
      </c>
      <c r="CN11" s="12">
        <v>-2.5635189999999999</v>
      </c>
      <c r="CO11" s="5">
        <v>-9.5187999999999995E-2</v>
      </c>
      <c r="CP11" s="12">
        <v>-2.1012840000000002</v>
      </c>
      <c r="CQ11" s="12">
        <v>-1.781728</v>
      </c>
      <c r="CR11" s="12">
        <v>-2.9742280000000001</v>
      </c>
      <c r="CS11" s="12">
        <v>-2.7950689999999998</v>
      </c>
      <c r="CT11" s="5">
        <v>-0.135906</v>
      </c>
      <c r="CU11" s="12">
        <v>-2.116215</v>
      </c>
      <c r="CV11" s="12">
        <v>-1.800657</v>
      </c>
      <c r="CW11" s="12">
        <v>-3.1740699999999999</v>
      </c>
      <c r="CX11" s="12">
        <v>-2.998847</v>
      </c>
      <c r="CY11" s="5">
        <v>-0.18101100000000001</v>
      </c>
      <c r="CZ11" s="12">
        <v>-2.199398</v>
      </c>
      <c r="DA11" s="12">
        <v>-1.900371</v>
      </c>
      <c r="DB11" s="12">
        <v>-3.2273489999999998</v>
      </c>
      <c r="DC11" s="12">
        <v>-3.2426279999999998</v>
      </c>
      <c r="DD11" s="5">
        <v>-0.276194</v>
      </c>
      <c r="DE11" s="12">
        <v>-2.2885879999999998</v>
      </c>
      <c r="DF11" s="12">
        <v>-2.003428</v>
      </c>
      <c r="DG11" s="12">
        <v>-3.3073649999999999</v>
      </c>
      <c r="DH11" s="12">
        <v>-3.4941300000000002</v>
      </c>
      <c r="DI11" s="5">
        <v>-0.38458399999999998</v>
      </c>
      <c r="DJ11" s="12">
        <v>-2.3994469999999999</v>
      </c>
      <c r="DK11" s="12">
        <v>-2.1340499999999998</v>
      </c>
      <c r="DL11" s="12">
        <v>-3.4125800000000002</v>
      </c>
      <c r="DM11" s="12">
        <v>-3.7879800000000001</v>
      </c>
      <c r="DN11" s="5">
        <v>-0.49643700000000002</v>
      </c>
      <c r="DO11" s="12">
        <v>-2.5471050000000002</v>
      </c>
      <c r="DP11" s="12">
        <v>-2.2674080000000001</v>
      </c>
      <c r="DQ11" s="12">
        <v>-3.5573220000000001</v>
      </c>
      <c r="DR11" s="12">
        <v>-4.1095750000000004</v>
      </c>
      <c r="DS11" s="5">
        <v>-0.64232199999999995</v>
      </c>
      <c r="DT11" s="12">
        <v>-2.7010839999999998</v>
      </c>
      <c r="DU11" s="12">
        <v>-2.424372</v>
      </c>
      <c r="DV11" s="12">
        <v>-3.717489</v>
      </c>
      <c r="DW11" s="12">
        <v>-4.460178</v>
      </c>
      <c r="DX11" s="5">
        <v>-0.79893800000000004</v>
      </c>
      <c r="DY11" s="12">
        <v>-2.883632</v>
      </c>
      <c r="DZ11" s="12">
        <v>-2.640444</v>
      </c>
      <c r="EA11" s="12">
        <v>-3.8886129999999999</v>
      </c>
      <c r="EB11" s="12">
        <v>-4.8731590000000002</v>
      </c>
      <c r="EC11" s="5">
        <v>-0.98857499999999998</v>
      </c>
      <c r="ED11" s="12">
        <v>-3.0889739999999999</v>
      </c>
      <c r="EE11" s="12">
        <v>-2.8537409999999999</v>
      </c>
      <c r="EF11" s="12">
        <v>-4.0837009999999996</v>
      </c>
      <c r="EG11" s="12">
        <v>-5.2819839999999996</v>
      </c>
      <c r="EH11" s="5">
        <v>-1.169297</v>
      </c>
      <c r="EI11" s="12">
        <v>-3.323985</v>
      </c>
      <c r="EJ11" s="12">
        <v>-3.0728689999999999</v>
      </c>
      <c r="EK11" s="12">
        <v>-4.306419</v>
      </c>
      <c r="EL11" s="12">
        <v>-5.7016410000000004</v>
      </c>
      <c r="EM11" s="5">
        <v>-1.3694249999999999</v>
      </c>
      <c r="EN11" s="12">
        <v>-3.5511050000000002</v>
      </c>
      <c r="EO11" s="12">
        <v>-3.320487</v>
      </c>
      <c r="EP11" s="12">
        <v>-4.5280990000000001</v>
      </c>
      <c r="EQ11" s="12">
        <v>-5.9240589999999997</v>
      </c>
      <c r="ER11" s="5">
        <v>-1.759477</v>
      </c>
      <c r="ES11" s="12" t="s">
        <v>13</v>
      </c>
      <c r="ET11" s="12" t="s">
        <v>13</v>
      </c>
      <c r="EU11" s="12" t="s">
        <v>13</v>
      </c>
      <c r="EV11" s="12" t="s">
        <v>13</v>
      </c>
      <c r="EW11" s="5" t="s">
        <v>13</v>
      </c>
    </row>
    <row r="12" spans="1:153" x14ac:dyDescent="0.25">
      <c r="A12" s="8" t="s">
        <v>14</v>
      </c>
      <c r="B12" s="8">
        <v>2.2375759999999998</v>
      </c>
      <c r="C12" s="8">
        <v>1.6697120000000001</v>
      </c>
      <c r="D12" s="9">
        <v>1.5849329999999999</v>
      </c>
      <c r="E12" s="9">
        <v>1.5855459999999999</v>
      </c>
      <c r="F12" s="9">
        <v>1.5802099999999999</v>
      </c>
      <c r="G12" s="9">
        <v>1.563912</v>
      </c>
      <c r="H12" s="8">
        <v>1.6055699999999999</v>
      </c>
      <c r="I12" s="9">
        <v>1.5566660000000001</v>
      </c>
      <c r="J12" s="9">
        <v>1.598587</v>
      </c>
      <c r="K12" s="9">
        <v>1.5512969999999999</v>
      </c>
      <c r="L12" s="9">
        <v>1.5083</v>
      </c>
      <c r="M12" s="8">
        <v>1.5839049999999999</v>
      </c>
      <c r="N12" s="9">
        <v>1.280071</v>
      </c>
      <c r="O12" s="9">
        <v>1.3111839999999999</v>
      </c>
      <c r="P12" s="9">
        <v>1.2554160000000001</v>
      </c>
      <c r="Q12" s="9">
        <v>1.228038</v>
      </c>
      <c r="R12" s="8">
        <v>1.2919240000000001</v>
      </c>
      <c r="S12" s="9">
        <v>1.265153</v>
      </c>
      <c r="T12" s="9">
        <v>1.2825519999999999</v>
      </c>
      <c r="U12" s="9">
        <v>1.2401180000000001</v>
      </c>
      <c r="V12" s="9">
        <v>1.1930959999999999</v>
      </c>
      <c r="W12" s="8">
        <v>1.2618450000000001</v>
      </c>
      <c r="X12" s="9">
        <v>1.311769</v>
      </c>
      <c r="Y12" s="9">
        <v>1.347281</v>
      </c>
      <c r="Z12" s="9">
        <v>1.2546090000000001</v>
      </c>
      <c r="AA12" s="9">
        <v>1.2152430000000001</v>
      </c>
      <c r="AB12" s="8">
        <v>1.306735</v>
      </c>
      <c r="AC12" s="9">
        <v>1.088527</v>
      </c>
      <c r="AD12" s="9">
        <v>1.1268990000000001</v>
      </c>
      <c r="AE12" s="9">
        <v>1.018383</v>
      </c>
      <c r="AF12" s="9">
        <v>0.97272000000000003</v>
      </c>
      <c r="AG12" s="8">
        <v>1.063374</v>
      </c>
      <c r="AH12" s="9">
        <v>0.72748199999999996</v>
      </c>
      <c r="AI12" s="9">
        <v>0.80030199999999996</v>
      </c>
      <c r="AJ12" s="9">
        <v>0.66398000000000001</v>
      </c>
      <c r="AK12" s="9">
        <v>0.62416099999999997</v>
      </c>
      <c r="AL12" s="8">
        <v>0.80468600000000001</v>
      </c>
      <c r="AM12" s="9">
        <v>0.39734599999999998</v>
      </c>
      <c r="AN12" s="9">
        <v>0.49992700000000001</v>
      </c>
      <c r="AO12" s="9">
        <v>0.299342</v>
      </c>
      <c r="AP12" s="9">
        <v>0.281802</v>
      </c>
      <c r="AQ12" s="8">
        <v>0.61482400000000004</v>
      </c>
      <c r="AR12" s="9">
        <v>0.125303</v>
      </c>
      <c r="AS12" s="9">
        <v>0.269098</v>
      </c>
      <c r="AT12" s="9">
        <v>-9.8969999999999995E-3</v>
      </c>
      <c r="AU12" s="9">
        <v>-1.4382000000000001E-2</v>
      </c>
      <c r="AV12" s="8">
        <v>0.51839299999999999</v>
      </c>
      <c r="AW12" s="9">
        <v>-0.15588299999999999</v>
      </c>
      <c r="AX12" s="9">
        <v>1.3722E-2</v>
      </c>
      <c r="AY12" s="9">
        <v>-0.30172500000000002</v>
      </c>
      <c r="AZ12" s="9">
        <v>-0.27220899999999998</v>
      </c>
      <c r="BA12" s="8">
        <v>0.374747</v>
      </c>
      <c r="BB12" s="9">
        <v>-0.28749200000000003</v>
      </c>
      <c r="BC12" s="9">
        <v>-7.8371999999999997E-2</v>
      </c>
      <c r="BD12" s="9">
        <v>-0.45924799999999999</v>
      </c>
      <c r="BE12" s="9">
        <v>-0.39856399999999997</v>
      </c>
      <c r="BF12" s="8">
        <v>0.26024599999999998</v>
      </c>
      <c r="BG12" s="9">
        <v>-0.36756299999999997</v>
      </c>
      <c r="BH12" s="9">
        <v>-0.15080099999999999</v>
      </c>
      <c r="BI12" s="9">
        <v>-0.56214900000000001</v>
      </c>
      <c r="BJ12" s="9">
        <v>-0.47681499999999999</v>
      </c>
      <c r="BK12" s="8">
        <v>0.16295399999999999</v>
      </c>
      <c r="BL12" s="9">
        <v>-0.42860900000000002</v>
      </c>
      <c r="BM12" s="9">
        <v>-0.204567</v>
      </c>
      <c r="BN12" s="9">
        <v>-0.64420599999999995</v>
      </c>
      <c r="BO12" s="9">
        <v>-0.52683899999999995</v>
      </c>
      <c r="BP12" s="8">
        <v>9.0870999999999993E-2</v>
      </c>
      <c r="BQ12" s="9">
        <v>-0.52290899999999996</v>
      </c>
      <c r="BR12" s="9">
        <v>-0.28041199999999999</v>
      </c>
      <c r="BS12" s="9">
        <v>-0.75782899999999997</v>
      </c>
      <c r="BT12" s="9">
        <v>-0.61407100000000003</v>
      </c>
      <c r="BU12" s="8">
        <v>6.0700000000000001E-4</v>
      </c>
      <c r="BV12" s="9">
        <v>-0.54737000000000002</v>
      </c>
      <c r="BW12" s="9">
        <v>-0.28784900000000002</v>
      </c>
      <c r="BX12" s="9">
        <v>-0.79973799999999995</v>
      </c>
      <c r="BY12" s="9">
        <v>-0.632409</v>
      </c>
      <c r="BZ12" s="8">
        <v>-1.6362999999999999E-2</v>
      </c>
      <c r="CA12" s="9">
        <v>-0.58369099999999996</v>
      </c>
      <c r="CB12" s="9">
        <v>-0.314114</v>
      </c>
      <c r="CC12" s="9">
        <v>-0.84351900000000002</v>
      </c>
      <c r="CD12" s="9">
        <v>-0.65656000000000003</v>
      </c>
      <c r="CE12" s="8">
        <v>-6.2741000000000005E-2</v>
      </c>
      <c r="CF12" s="9">
        <v>-0.59879400000000005</v>
      </c>
      <c r="CG12" s="9">
        <v>-0.3306</v>
      </c>
      <c r="CH12" s="9">
        <v>-0.86519400000000002</v>
      </c>
      <c r="CI12" s="9">
        <v>-0.66749499999999995</v>
      </c>
      <c r="CJ12" s="8">
        <v>-9.5621999999999999E-2</v>
      </c>
      <c r="CK12" s="9">
        <v>-0.62235300000000005</v>
      </c>
      <c r="CL12" s="9">
        <v>-0.35196499999999997</v>
      </c>
      <c r="CM12" s="9">
        <v>-0.87810999999999995</v>
      </c>
      <c r="CN12" s="9">
        <v>-0.70201899999999995</v>
      </c>
      <c r="CO12" s="8">
        <v>-0.122335</v>
      </c>
      <c r="CP12" s="9">
        <v>-0.67006600000000005</v>
      </c>
      <c r="CQ12" s="9">
        <v>-0.39433200000000002</v>
      </c>
      <c r="CR12" s="9">
        <v>-0.91272799999999998</v>
      </c>
      <c r="CS12" s="9">
        <v>-0.733568</v>
      </c>
      <c r="CT12" s="8">
        <v>-0.166907</v>
      </c>
      <c r="CU12" s="9">
        <v>-0.68408899999999995</v>
      </c>
      <c r="CV12" s="9">
        <v>-0.411192</v>
      </c>
      <c r="CW12" s="9">
        <v>-0.91256999999999999</v>
      </c>
      <c r="CX12" s="9">
        <v>-0.73734699999999997</v>
      </c>
      <c r="CY12" s="8">
        <v>-0.18410899999999999</v>
      </c>
      <c r="CZ12" s="9">
        <v>-0.74822200000000005</v>
      </c>
      <c r="DA12" s="9">
        <v>-0.49341699999999999</v>
      </c>
      <c r="DB12" s="9">
        <v>-0.96584899999999996</v>
      </c>
      <c r="DC12" s="9">
        <v>-0.78112800000000004</v>
      </c>
      <c r="DD12" s="8">
        <v>-0.25128099999999998</v>
      </c>
      <c r="DE12" s="9">
        <v>-0.82708800000000005</v>
      </c>
      <c r="DF12" s="9">
        <v>-0.55890499999999999</v>
      </c>
      <c r="DG12" s="9">
        <v>-1.045865</v>
      </c>
      <c r="DH12" s="9">
        <v>-0.83262999999999998</v>
      </c>
      <c r="DI12" s="8">
        <v>-0.31758599999999998</v>
      </c>
      <c r="DJ12" s="9">
        <v>-0.93794699999999998</v>
      </c>
      <c r="DK12" s="9">
        <v>-0.67254999999999998</v>
      </c>
      <c r="DL12" s="9">
        <v>-1.1510800000000001</v>
      </c>
      <c r="DM12" s="9">
        <v>-0.92647900000000005</v>
      </c>
      <c r="DN12" s="8">
        <v>-0.40998899999999999</v>
      </c>
      <c r="DO12" s="9">
        <v>-1.0856049999999999</v>
      </c>
      <c r="DP12" s="9">
        <v>-0.80590799999999996</v>
      </c>
      <c r="DQ12" s="9">
        <v>-1.295822</v>
      </c>
      <c r="DR12" s="9">
        <v>-1.0480750000000001</v>
      </c>
      <c r="DS12" s="8">
        <v>-0.56723800000000002</v>
      </c>
      <c r="DT12" s="9">
        <v>-1.239584</v>
      </c>
      <c r="DU12" s="9">
        <v>-0.96287199999999995</v>
      </c>
      <c r="DV12" s="9">
        <v>-1.455989</v>
      </c>
      <c r="DW12" s="9">
        <v>-1.1986779999999999</v>
      </c>
      <c r="DX12" s="8">
        <v>-0.71499400000000002</v>
      </c>
      <c r="DY12" s="9">
        <v>-1.422132</v>
      </c>
      <c r="DZ12" s="9">
        <v>-1.178944</v>
      </c>
      <c r="EA12" s="9">
        <v>-1.6271119999999999</v>
      </c>
      <c r="EB12" s="9">
        <v>-1.411659</v>
      </c>
      <c r="EC12" s="8">
        <v>-0.90190999999999999</v>
      </c>
      <c r="ED12" s="9">
        <v>-1.6274729999999999</v>
      </c>
      <c r="EE12" s="9">
        <v>-1.3922410000000001</v>
      </c>
      <c r="EF12" s="9">
        <v>-1.822201</v>
      </c>
      <c r="EG12" s="9">
        <v>-1.6204829999999999</v>
      </c>
      <c r="EH12" s="8">
        <v>-1.101496</v>
      </c>
      <c r="EI12" s="9">
        <v>-1.862484</v>
      </c>
      <c r="EJ12" s="9">
        <v>-1.6113690000000001</v>
      </c>
      <c r="EK12" s="9">
        <v>-2.0449190000000002</v>
      </c>
      <c r="EL12" s="9">
        <v>-1.8401400000000001</v>
      </c>
      <c r="EM12" s="8">
        <v>-1.3209839999999999</v>
      </c>
      <c r="EN12" s="9">
        <v>-2.0896050000000002</v>
      </c>
      <c r="EO12" s="9">
        <v>-1.8589869999999999</v>
      </c>
      <c r="EP12" s="9">
        <v>-2.2665980000000001</v>
      </c>
      <c r="EQ12" s="9">
        <v>-2.0625589999999998</v>
      </c>
      <c r="ER12" s="8">
        <v>-1.5338620000000001</v>
      </c>
      <c r="ES12" s="9" t="s">
        <v>15</v>
      </c>
      <c r="ET12" s="9" t="s">
        <v>15</v>
      </c>
      <c r="EU12" s="9" t="s">
        <v>15</v>
      </c>
      <c r="EV12" s="9" t="s">
        <v>15</v>
      </c>
      <c r="EW12" s="8" t="s">
        <v>15</v>
      </c>
    </row>
    <row r="13" spans="1:153" x14ac:dyDescent="0.25">
      <c r="A13" s="8" t="s">
        <v>16</v>
      </c>
      <c r="B13" s="8">
        <v>0.366423</v>
      </c>
      <c r="C13" s="8">
        <v>0.279173</v>
      </c>
      <c r="D13" s="9">
        <v>0.13250999999999999</v>
      </c>
      <c r="E13" s="9">
        <v>0.13250999999999999</v>
      </c>
      <c r="F13" s="9">
        <v>0.13250999999999999</v>
      </c>
      <c r="G13" s="9">
        <v>0.13250999999999999</v>
      </c>
      <c r="H13" s="8">
        <v>0.13250999999999999</v>
      </c>
      <c r="I13" s="9">
        <v>0.13424</v>
      </c>
      <c r="J13" s="9">
        <v>0.13424</v>
      </c>
      <c r="K13" s="9">
        <v>0.13424</v>
      </c>
      <c r="L13" s="9">
        <v>0.13424</v>
      </c>
      <c r="M13" s="8">
        <v>0.13424</v>
      </c>
      <c r="N13" s="9">
        <v>0.16647999999999999</v>
      </c>
      <c r="O13" s="9">
        <v>0.168738</v>
      </c>
      <c r="P13" s="9">
        <v>0.16544</v>
      </c>
      <c r="Q13" s="9">
        <v>0.163545</v>
      </c>
      <c r="R13" s="8">
        <v>0.23463200000000001</v>
      </c>
      <c r="S13" s="9">
        <v>0.15614400000000001</v>
      </c>
      <c r="T13" s="9">
        <v>0.15756600000000001</v>
      </c>
      <c r="U13" s="9">
        <v>0.15526400000000001</v>
      </c>
      <c r="V13" s="9">
        <v>0.14483199999999999</v>
      </c>
      <c r="W13" s="8">
        <v>0.17669799999999999</v>
      </c>
      <c r="X13" s="9">
        <v>-6.0749999999999998E-2</v>
      </c>
      <c r="Y13" s="9">
        <v>-6.0749999999999998E-2</v>
      </c>
      <c r="Z13" s="9">
        <v>-6.0749999999999998E-2</v>
      </c>
      <c r="AA13" s="9">
        <v>-6.0749999999999998E-2</v>
      </c>
      <c r="AB13" s="8">
        <v>-5.8971999999999997E-2</v>
      </c>
      <c r="AC13" s="9">
        <v>-0.26150000000000001</v>
      </c>
      <c r="AD13" s="9">
        <v>-0.26150000000000001</v>
      </c>
      <c r="AE13" s="9">
        <v>-0.26150000000000001</v>
      </c>
      <c r="AF13" s="9">
        <v>-0.26150000000000001</v>
      </c>
      <c r="AG13" s="8">
        <v>-0.26150000000000001</v>
      </c>
      <c r="AH13" s="9">
        <v>-0.26150000000000001</v>
      </c>
      <c r="AI13" s="9">
        <v>-0.26150000000000001</v>
      </c>
      <c r="AJ13" s="9">
        <v>-0.26150000000000001</v>
      </c>
      <c r="AK13" s="9">
        <v>-0.26150000000000001</v>
      </c>
      <c r="AL13" s="8">
        <v>-0.26150000000000001</v>
      </c>
      <c r="AM13" s="9">
        <v>-0.26150000000000001</v>
      </c>
      <c r="AN13" s="9">
        <v>-0.26150000000000001</v>
      </c>
      <c r="AO13" s="9">
        <v>-0.26150000000000001</v>
      </c>
      <c r="AP13" s="9">
        <v>-0.26150000000000001</v>
      </c>
      <c r="AQ13" s="8">
        <v>-0.24657299999999999</v>
      </c>
      <c r="AR13" s="9">
        <v>-0.26150000000000001</v>
      </c>
      <c r="AS13" s="9">
        <v>-0.26150000000000001</v>
      </c>
      <c r="AT13" s="9">
        <v>-0.26150000000000001</v>
      </c>
      <c r="AU13" s="9">
        <v>-0.26150000000000001</v>
      </c>
      <c r="AV13" s="8">
        <v>-0.25780500000000001</v>
      </c>
      <c r="AW13" s="9">
        <v>-0.26150000000000001</v>
      </c>
      <c r="AX13" s="9">
        <v>-0.26150000000000001</v>
      </c>
      <c r="AY13" s="9">
        <v>-0.26150000000000001</v>
      </c>
      <c r="AZ13" s="9">
        <v>-0.26150000000000001</v>
      </c>
      <c r="BA13" s="8">
        <v>-0.23683699999999999</v>
      </c>
      <c r="BB13" s="9">
        <v>-0.46150000000000002</v>
      </c>
      <c r="BC13" s="9">
        <v>-0.46150000000000002</v>
      </c>
      <c r="BD13" s="9">
        <v>-0.46150000000000002</v>
      </c>
      <c r="BE13" s="9">
        <v>-0.46150000000000002</v>
      </c>
      <c r="BF13" s="8">
        <v>-0.20261999999999999</v>
      </c>
      <c r="BG13" s="9">
        <v>-0.66149999999999998</v>
      </c>
      <c r="BH13" s="9">
        <v>-0.65127100000000004</v>
      </c>
      <c r="BI13" s="9">
        <v>-0.66149999999999998</v>
      </c>
      <c r="BJ13" s="9">
        <v>-0.66149999999999998</v>
      </c>
      <c r="BK13" s="8">
        <v>-0.14485000000000001</v>
      </c>
      <c r="BL13" s="9">
        <v>-0.86150000000000004</v>
      </c>
      <c r="BM13" s="9">
        <v>-0.84723099999999996</v>
      </c>
      <c r="BN13" s="9">
        <v>-0.86150000000000004</v>
      </c>
      <c r="BO13" s="9">
        <v>-0.86150000000000004</v>
      </c>
      <c r="BP13" s="8">
        <v>-9.9193000000000003E-2</v>
      </c>
      <c r="BQ13" s="9">
        <v>-1.0615000000000001</v>
      </c>
      <c r="BR13" s="9">
        <v>-1.044986</v>
      </c>
      <c r="BS13" s="9">
        <v>-1.0615000000000001</v>
      </c>
      <c r="BT13" s="9">
        <v>-1.0615000000000001</v>
      </c>
      <c r="BU13" s="8">
        <v>-9.1120999999999994E-2</v>
      </c>
      <c r="BV13" s="9">
        <v>-1.2615000000000001</v>
      </c>
      <c r="BW13" s="9">
        <v>-1.2327079999999999</v>
      </c>
      <c r="BX13" s="9">
        <v>-1.2615000000000001</v>
      </c>
      <c r="BY13" s="9">
        <v>-1.2615000000000001</v>
      </c>
      <c r="BZ13" s="8">
        <v>-5.2901999999999998E-2</v>
      </c>
      <c r="CA13" s="9">
        <v>-1.4538740000000001</v>
      </c>
      <c r="CB13" s="9">
        <v>-1.4092180000000001</v>
      </c>
      <c r="CC13" s="9">
        <v>-1.4615</v>
      </c>
      <c r="CD13" s="9">
        <v>-1.4615</v>
      </c>
      <c r="CE13" s="8">
        <v>-4.3639999999999998E-3</v>
      </c>
      <c r="CF13" s="9">
        <v>-1.4430730000000001</v>
      </c>
      <c r="CG13" s="9">
        <v>-1.398075</v>
      </c>
      <c r="CH13" s="9">
        <v>-1.6615</v>
      </c>
      <c r="CI13" s="9">
        <v>-1.6615</v>
      </c>
      <c r="CJ13" s="8">
        <v>2.581E-2</v>
      </c>
      <c r="CK13" s="9">
        <v>-1.444366</v>
      </c>
      <c r="CL13" s="9">
        <v>-1.397556</v>
      </c>
      <c r="CM13" s="9">
        <v>-1.8614999999999999</v>
      </c>
      <c r="CN13" s="9">
        <v>-1.8614999999999999</v>
      </c>
      <c r="CO13" s="8">
        <v>2.7147999999999999E-2</v>
      </c>
      <c r="CP13" s="9">
        <v>-1.431217</v>
      </c>
      <c r="CQ13" s="9">
        <v>-1.3873960000000001</v>
      </c>
      <c r="CR13" s="9">
        <v>-2.0615000000000001</v>
      </c>
      <c r="CS13" s="9">
        <v>-2.0615000000000001</v>
      </c>
      <c r="CT13" s="8">
        <v>3.1E-2</v>
      </c>
      <c r="CU13" s="9">
        <v>-1.4321269999999999</v>
      </c>
      <c r="CV13" s="9">
        <v>-1.389464</v>
      </c>
      <c r="CW13" s="9">
        <v>-2.2614999999999998</v>
      </c>
      <c r="CX13" s="9">
        <v>-2.2614999999999998</v>
      </c>
      <c r="CY13" s="8">
        <v>3.0980000000000001E-3</v>
      </c>
      <c r="CZ13" s="9">
        <v>-1.451176</v>
      </c>
      <c r="DA13" s="9">
        <v>-1.406954</v>
      </c>
      <c r="DB13" s="9">
        <v>-2.2614999999999998</v>
      </c>
      <c r="DC13" s="9">
        <v>-2.4615</v>
      </c>
      <c r="DD13" s="8">
        <v>-2.4913000000000001E-2</v>
      </c>
      <c r="DE13" s="9">
        <v>-1.4615</v>
      </c>
      <c r="DF13" s="9">
        <v>-1.444523</v>
      </c>
      <c r="DG13" s="9">
        <v>-2.2614999999999998</v>
      </c>
      <c r="DH13" s="9">
        <v>-2.6615000000000002</v>
      </c>
      <c r="DI13" s="8">
        <v>-6.6998000000000002E-2</v>
      </c>
      <c r="DJ13" s="9">
        <v>-1.4615</v>
      </c>
      <c r="DK13" s="9">
        <v>-1.4615</v>
      </c>
      <c r="DL13" s="9">
        <v>-2.2614999999999998</v>
      </c>
      <c r="DM13" s="9">
        <v>-2.8614999999999999</v>
      </c>
      <c r="DN13" s="8">
        <v>-8.6447999999999997E-2</v>
      </c>
      <c r="DO13" s="9">
        <v>-1.4615</v>
      </c>
      <c r="DP13" s="9">
        <v>-1.4615</v>
      </c>
      <c r="DQ13" s="9">
        <v>-2.2614999999999998</v>
      </c>
      <c r="DR13" s="9">
        <v>-3.0615000000000001</v>
      </c>
      <c r="DS13" s="8">
        <v>-7.5083999999999998E-2</v>
      </c>
      <c r="DT13" s="9">
        <v>-1.4615</v>
      </c>
      <c r="DU13" s="9">
        <v>-1.4615</v>
      </c>
      <c r="DV13" s="9">
        <v>-2.2614999999999998</v>
      </c>
      <c r="DW13" s="9">
        <v>-3.2614999999999998</v>
      </c>
      <c r="DX13" s="8">
        <v>-8.3945000000000006E-2</v>
      </c>
      <c r="DY13" s="9">
        <v>-1.4615</v>
      </c>
      <c r="DZ13" s="9">
        <v>-1.4615</v>
      </c>
      <c r="EA13" s="9">
        <v>-2.2614999999999998</v>
      </c>
      <c r="EB13" s="9">
        <v>-3.4615</v>
      </c>
      <c r="EC13" s="8">
        <v>-8.6666000000000007E-2</v>
      </c>
      <c r="ED13" s="9">
        <v>-1.4615</v>
      </c>
      <c r="EE13" s="9">
        <v>-1.4615</v>
      </c>
      <c r="EF13" s="9">
        <v>-2.2614999999999998</v>
      </c>
      <c r="EG13" s="9">
        <v>-3.6615000000000002</v>
      </c>
      <c r="EH13" s="8">
        <v>-6.7801E-2</v>
      </c>
      <c r="EI13" s="9">
        <v>-1.4615</v>
      </c>
      <c r="EJ13" s="9">
        <v>-1.4615</v>
      </c>
      <c r="EK13" s="9">
        <v>-2.2614999999999998</v>
      </c>
      <c r="EL13" s="9">
        <v>-3.8614999999999999</v>
      </c>
      <c r="EM13" s="8">
        <v>-4.8440999999999998E-2</v>
      </c>
      <c r="EN13" s="9">
        <v>-1.4615</v>
      </c>
      <c r="EO13" s="9">
        <v>-1.4615</v>
      </c>
      <c r="EP13" s="9">
        <v>-2.2614999999999998</v>
      </c>
      <c r="EQ13" s="9">
        <v>-3.8614999999999999</v>
      </c>
      <c r="ER13" s="8">
        <v>-0.22561500000000001</v>
      </c>
      <c r="ES13" s="9" t="s">
        <v>15</v>
      </c>
      <c r="ET13" s="9" t="s">
        <v>15</v>
      </c>
      <c r="EU13" s="9" t="s">
        <v>15</v>
      </c>
      <c r="EV13" s="9" t="s">
        <v>15</v>
      </c>
      <c r="EW13" s="8" t="s">
        <v>15</v>
      </c>
    </row>
    <row r="14" spans="1:153" x14ac:dyDescent="0.25">
      <c r="A14" s="8"/>
      <c r="B14" s="8"/>
      <c r="C14" s="8"/>
      <c r="D14" s="176"/>
      <c r="E14" s="174"/>
      <c r="F14" s="174"/>
      <c r="G14" s="174"/>
      <c r="H14" s="177"/>
      <c r="I14" s="176"/>
      <c r="J14" s="174"/>
      <c r="K14" s="174"/>
      <c r="L14" s="174"/>
      <c r="M14" s="177"/>
      <c r="N14" s="176"/>
      <c r="O14" s="174"/>
      <c r="P14" s="174"/>
      <c r="Q14" s="174"/>
      <c r="R14" s="177"/>
      <c r="S14" s="176"/>
      <c r="T14" s="174"/>
      <c r="U14" s="174"/>
      <c r="V14" s="174"/>
      <c r="W14" s="177"/>
      <c r="X14" s="176"/>
      <c r="Y14" s="174"/>
      <c r="Z14" s="174"/>
      <c r="AA14" s="174"/>
      <c r="AB14" s="177"/>
      <c r="AC14" s="176"/>
      <c r="AD14" s="174"/>
      <c r="AE14" s="174"/>
      <c r="AF14" s="174"/>
      <c r="AG14" s="177"/>
      <c r="AH14" s="176"/>
      <c r="AI14" s="174"/>
      <c r="AJ14" s="174"/>
      <c r="AK14" s="174"/>
      <c r="AL14" s="177"/>
      <c r="AM14" s="176"/>
      <c r="AN14" s="174"/>
      <c r="AO14" s="174"/>
      <c r="AP14" s="174"/>
      <c r="AQ14" s="177"/>
      <c r="AR14" s="176"/>
      <c r="AS14" s="174"/>
      <c r="AT14" s="174"/>
      <c r="AU14" s="174"/>
      <c r="AV14" s="177"/>
      <c r="AW14" s="176"/>
      <c r="AX14" s="174"/>
      <c r="AY14" s="174"/>
      <c r="AZ14" s="174"/>
      <c r="BA14" s="177"/>
      <c r="BB14" s="176"/>
      <c r="BC14" s="174"/>
      <c r="BD14" s="174"/>
      <c r="BE14" s="174"/>
      <c r="BF14" s="177"/>
      <c r="BG14" s="176"/>
      <c r="BH14" s="174"/>
      <c r="BI14" s="174"/>
      <c r="BJ14" s="174"/>
      <c r="BK14" s="177"/>
      <c r="BL14" s="176"/>
      <c r="BM14" s="174"/>
      <c r="BN14" s="174"/>
      <c r="BO14" s="174"/>
      <c r="BP14" s="177"/>
      <c r="BQ14" s="176"/>
      <c r="BR14" s="174"/>
      <c r="BS14" s="174"/>
      <c r="BT14" s="174"/>
      <c r="BU14" s="177"/>
      <c r="BV14" s="176"/>
      <c r="BW14" s="174"/>
      <c r="BX14" s="174"/>
      <c r="BY14" s="174"/>
      <c r="BZ14" s="177"/>
      <c r="CA14" s="176"/>
      <c r="CB14" s="174"/>
      <c r="CC14" s="174"/>
      <c r="CD14" s="174"/>
      <c r="CE14" s="177"/>
      <c r="CF14" s="176"/>
      <c r="CG14" s="174"/>
      <c r="CH14" s="174"/>
      <c r="CI14" s="174"/>
      <c r="CJ14" s="177"/>
      <c r="CK14" s="176"/>
      <c r="CL14" s="174"/>
      <c r="CM14" s="174"/>
      <c r="CN14" s="174"/>
      <c r="CO14" s="177"/>
      <c r="CP14" s="176"/>
      <c r="CQ14" s="174"/>
      <c r="CR14" s="174"/>
      <c r="CS14" s="174"/>
      <c r="CT14" s="177"/>
      <c r="CU14" s="176"/>
      <c r="CV14" s="174"/>
      <c r="CW14" s="174"/>
      <c r="CX14" s="174"/>
      <c r="CY14" s="177"/>
      <c r="CZ14" s="176"/>
      <c r="DA14" s="174"/>
      <c r="DB14" s="174"/>
      <c r="DC14" s="174"/>
      <c r="DD14" s="177"/>
      <c r="DE14" s="176"/>
      <c r="DF14" s="174"/>
      <c r="DG14" s="174"/>
      <c r="DH14" s="174"/>
      <c r="DI14" s="177"/>
      <c r="DJ14" s="176"/>
      <c r="DK14" s="174"/>
      <c r="DL14" s="174"/>
      <c r="DM14" s="174"/>
      <c r="DN14" s="177"/>
      <c r="DO14" s="176"/>
      <c r="DP14" s="174"/>
      <c r="DQ14" s="174"/>
      <c r="DR14" s="174"/>
      <c r="DS14" s="177"/>
      <c r="DT14" s="176"/>
      <c r="DU14" s="174"/>
      <c r="DV14" s="174"/>
      <c r="DW14" s="174"/>
      <c r="DX14" s="177"/>
      <c r="DY14" s="176"/>
      <c r="DZ14" s="174"/>
      <c r="EA14" s="174"/>
      <c r="EB14" s="174"/>
      <c r="EC14" s="177"/>
      <c r="ED14" s="176"/>
      <c r="EE14" s="174"/>
      <c r="EF14" s="174"/>
      <c r="EG14" s="174"/>
      <c r="EH14" s="177"/>
      <c r="EI14" s="176"/>
      <c r="EJ14" s="174"/>
      <c r="EK14" s="174"/>
      <c r="EL14" s="174"/>
      <c r="EM14" s="177"/>
      <c r="EN14" s="176"/>
      <c r="EO14" s="174"/>
      <c r="EP14" s="174"/>
      <c r="EQ14" s="174"/>
      <c r="ER14" s="177"/>
      <c r="ES14" s="176"/>
      <c r="ET14" s="174"/>
      <c r="EU14" s="174"/>
      <c r="EV14" s="174"/>
      <c r="EW14" s="177"/>
    </row>
    <row r="15" spans="1:153" x14ac:dyDescent="0.25">
      <c r="A15" s="5" t="s">
        <v>17</v>
      </c>
      <c r="B15" s="5">
        <v>24.000992</v>
      </c>
      <c r="C15" s="5">
        <v>25.010232999999999</v>
      </c>
      <c r="D15" s="12">
        <v>25.693398999999999</v>
      </c>
      <c r="E15" s="12">
        <v>25.694178000000001</v>
      </c>
      <c r="F15" s="12">
        <v>25.694965</v>
      </c>
      <c r="G15" s="12">
        <v>25.682438000000001</v>
      </c>
      <c r="H15" s="5">
        <v>25.669021999999998</v>
      </c>
      <c r="I15" s="12">
        <v>25.758074000000001</v>
      </c>
      <c r="J15" s="12">
        <v>25.980377000000001</v>
      </c>
      <c r="K15" s="12">
        <v>25.715596999999999</v>
      </c>
      <c r="L15" s="12">
        <v>25.722512999999999</v>
      </c>
      <c r="M15" s="5">
        <v>25.681930999999999</v>
      </c>
      <c r="N15" s="12">
        <v>25.361447999999999</v>
      </c>
      <c r="O15" s="12">
        <v>25.529302999999999</v>
      </c>
      <c r="P15" s="12">
        <v>25.229928999999998</v>
      </c>
      <c r="Q15" s="12">
        <v>25.466615999999998</v>
      </c>
      <c r="R15" s="5">
        <v>25.324452999999998</v>
      </c>
      <c r="S15" s="12">
        <v>25.519918000000001</v>
      </c>
      <c r="T15" s="12">
        <v>25.638104999999999</v>
      </c>
      <c r="U15" s="12">
        <v>25.380649999999999</v>
      </c>
      <c r="V15" s="12">
        <v>25.604040000000001</v>
      </c>
      <c r="W15" s="5">
        <v>25.385072999999998</v>
      </c>
      <c r="X15" s="12">
        <v>26.449099</v>
      </c>
      <c r="Y15" s="12">
        <v>26.611483</v>
      </c>
      <c r="Z15" s="12">
        <v>26.153202</v>
      </c>
      <c r="AA15" s="12">
        <v>26.474181999999999</v>
      </c>
      <c r="AB15" s="5">
        <v>26.268733999999998</v>
      </c>
      <c r="AC15" s="12">
        <v>26.294250000000002</v>
      </c>
      <c r="AD15" s="12">
        <v>26.568871000000001</v>
      </c>
      <c r="AE15" s="12">
        <v>25.869015000000001</v>
      </c>
      <c r="AF15" s="12">
        <v>26.338943</v>
      </c>
      <c r="AG15" s="5">
        <v>26.042518999999999</v>
      </c>
      <c r="AH15" s="12">
        <v>26.448685000000001</v>
      </c>
      <c r="AI15" s="12">
        <v>26.848768</v>
      </c>
      <c r="AJ15" s="12">
        <v>25.894265999999998</v>
      </c>
      <c r="AK15" s="12">
        <v>26.549344999999999</v>
      </c>
      <c r="AL15" s="5">
        <v>26.036287000000002</v>
      </c>
      <c r="AM15" s="12">
        <v>26.507363999999999</v>
      </c>
      <c r="AN15" s="12">
        <v>27.049261000000001</v>
      </c>
      <c r="AO15" s="12">
        <v>25.867899000000001</v>
      </c>
      <c r="AP15" s="12">
        <v>26.709914999999999</v>
      </c>
      <c r="AQ15" s="5">
        <v>26.125311</v>
      </c>
      <c r="AR15" s="12">
        <v>26.537241000000002</v>
      </c>
      <c r="AS15" s="12">
        <v>27.276257000000001</v>
      </c>
      <c r="AT15" s="12">
        <v>25.803311999999998</v>
      </c>
      <c r="AU15" s="12">
        <v>26.804093999999999</v>
      </c>
      <c r="AV15" s="5">
        <v>26.198730000000001</v>
      </c>
      <c r="AW15" s="12">
        <v>26.590669999999999</v>
      </c>
      <c r="AX15" s="12">
        <v>27.477125000000001</v>
      </c>
      <c r="AY15" s="12">
        <v>25.78162</v>
      </c>
      <c r="AZ15" s="12">
        <v>26.896334</v>
      </c>
      <c r="BA15" s="5">
        <v>26.302803000000001</v>
      </c>
      <c r="BB15" s="12">
        <v>26.707492999999999</v>
      </c>
      <c r="BC15" s="12">
        <v>27.69397</v>
      </c>
      <c r="BD15" s="12">
        <v>25.780930999999999</v>
      </c>
      <c r="BE15" s="12">
        <v>27.043633</v>
      </c>
      <c r="BF15" s="5">
        <v>26.491071999999999</v>
      </c>
      <c r="BG15" s="12">
        <v>26.780695000000001</v>
      </c>
      <c r="BH15" s="12">
        <v>27.865815999999999</v>
      </c>
      <c r="BI15" s="12">
        <v>25.723492</v>
      </c>
      <c r="BJ15" s="12">
        <v>27.237964999999999</v>
      </c>
      <c r="BK15" s="5">
        <v>26.640820000000001</v>
      </c>
      <c r="BL15" s="12">
        <v>26.933826</v>
      </c>
      <c r="BM15" s="12">
        <v>28.150568</v>
      </c>
      <c r="BN15" s="12">
        <v>25.749942999999998</v>
      </c>
      <c r="BO15" s="12">
        <v>27.465091999999999</v>
      </c>
      <c r="BP15" s="5">
        <v>26.804940999999999</v>
      </c>
      <c r="BQ15" s="12">
        <v>27.068142000000002</v>
      </c>
      <c r="BR15" s="12">
        <v>28.393473</v>
      </c>
      <c r="BS15" s="12">
        <v>25.795639000000001</v>
      </c>
      <c r="BT15" s="12">
        <v>27.628381999999998</v>
      </c>
      <c r="BU15" s="5">
        <v>26.840487</v>
      </c>
      <c r="BV15" s="12">
        <v>27.201983999999999</v>
      </c>
      <c r="BW15" s="12">
        <v>28.610873999999999</v>
      </c>
      <c r="BX15" s="12">
        <v>25.840185000000002</v>
      </c>
      <c r="BY15" s="12">
        <v>27.792717</v>
      </c>
      <c r="BZ15" s="5">
        <v>26.950417000000002</v>
      </c>
      <c r="CA15" s="12">
        <v>27.369938000000001</v>
      </c>
      <c r="CB15" s="12">
        <v>28.887288999999999</v>
      </c>
      <c r="CC15" s="12">
        <v>25.886096999999999</v>
      </c>
      <c r="CD15" s="12">
        <v>28.039885999999999</v>
      </c>
      <c r="CE15" s="5">
        <v>27.150293000000001</v>
      </c>
      <c r="CF15" s="12">
        <v>27.490828</v>
      </c>
      <c r="CG15" s="12">
        <v>29.057262000000001</v>
      </c>
      <c r="CH15" s="12">
        <v>25.764254000000001</v>
      </c>
      <c r="CI15" s="12">
        <v>28.115572</v>
      </c>
      <c r="CJ15" s="5">
        <v>27.219204000000001</v>
      </c>
      <c r="CK15" s="12">
        <v>27.588951000000002</v>
      </c>
      <c r="CL15" s="12">
        <v>29.257339000000002</v>
      </c>
      <c r="CM15" s="12">
        <v>25.752766000000001</v>
      </c>
      <c r="CN15" s="12">
        <v>28.278946000000001</v>
      </c>
      <c r="CO15" s="5">
        <v>27.295784000000001</v>
      </c>
      <c r="CP15" s="12">
        <v>27.752134000000002</v>
      </c>
      <c r="CQ15" s="12">
        <v>29.513843999999999</v>
      </c>
      <c r="CR15" s="12">
        <v>25.787383999999999</v>
      </c>
      <c r="CS15" s="12">
        <v>28.450583999999999</v>
      </c>
      <c r="CT15" s="5">
        <v>27.412863000000002</v>
      </c>
      <c r="CU15" s="12">
        <v>28.021601</v>
      </c>
      <c r="CV15" s="12">
        <v>29.844328000000001</v>
      </c>
      <c r="CW15" s="12">
        <v>25.846910000000001</v>
      </c>
      <c r="CX15" s="12">
        <v>28.656858</v>
      </c>
      <c r="CY15" s="5">
        <v>27.542968999999999</v>
      </c>
      <c r="CZ15" s="12">
        <v>28.263421999999998</v>
      </c>
      <c r="DA15" s="12">
        <v>30.169906999999998</v>
      </c>
      <c r="DB15" s="12">
        <v>26.019051000000001</v>
      </c>
      <c r="DC15" s="12">
        <v>28.865659999999998</v>
      </c>
      <c r="DD15" s="5">
        <v>27.684553000000001</v>
      </c>
      <c r="DE15" s="12">
        <v>28.470972</v>
      </c>
      <c r="DF15" s="12">
        <v>30.356732999999998</v>
      </c>
      <c r="DG15" s="12">
        <v>26.192747000000001</v>
      </c>
      <c r="DH15" s="12">
        <v>28.983463</v>
      </c>
      <c r="DI15" s="5">
        <v>27.808834000000001</v>
      </c>
      <c r="DJ15" s="12">
        <v>28.657609999999998</v>
      </c>
      <c r="DK15" s="12">
        <v>30.555655000000002</v>
      </c>
      <c r="DL15" s="12">
        <v>26.344716999999999</v>
      </c>
      <c r="DM15" s="12">
        <v>29.119700999999999</v>
      </c>
      <c r="DN15" s="5">
        <v>27.92182</v>
      </c>
      <c r="DO15" s="12">
        <v>28.864725</v>
      </c>
      <c r="DP15" s="12">
        <v>30.679780999999998</v>
      </c>
      <c r="DQ15" s="12">
        <v>26.545808999999998</v>
      </c>
      <c r="DR15" s="12">
        <v>29.279615</v>
      </c>
      <c r="DS15" s="5">
        <v>27.986307</v>
      </c>
      <c r="DT15" s="12">
        <v>29.03406</v>
      </c>
      <c r="DU15" s="12">
        <v>30.850156999999999</v>
      </c>
      <c r="DV15" s="12">
        <v>26.772635999999999</v>
      </c>
      <c r="DW15" s="12">
        <v>29.437823999999999</v>
      </c>
      <c r="DX15" s="5">
        <v>28.155481000000002</v>
      </c>
      <c r="DY15" s="12">
        <v>29.172813000000001</v>
      </c>
      <c r="DZ15" s="12">
        <v>30.997136999999999</v>
      </c>
      <c r="EA15" s="12">
        <v>26.912555999999999</v>
      </c>
      <c r="EB15" s="12">
        <v>29.586725000000001</v>
      </c>
      <c r="EC15" s="5">
        <v>28.311015999999999</v>
      </c>
      <c r="ED15" s="12">
        <v>29.366240999999999</v>
      </c>
      <c r="EE15" s="12">
        <v>31.171371000000001</v>
      </c>
      <c r="EF15" s="12">
        <v>27.042679</v>
      </c>
      <c r="EG15" s="12">
        <v>29.754114000000001</v>
      </c>
      <c r="EH15" s="5">
        <v>28.395043999999999</v>
      </c>
      <c r="EI15" s="12">
        <v>29.550813999999999</v>
      </c>
      <c r="EJ15" s="12">
        <v>31.244579000000002</v>
      </c>
      <c r="EK15" s="12">
        <v>27.161235999999999</v>
      </c>
      <c r="EL15" s="12">
        <v>29.894375</v>
      </c>
      <c r="EM15" s="5">
        <v>28.498671999999999</v>
      </c>
      <c r="EN15" s="12">
        <v>29.654232</v>
      </c>
      <c r="EO15" s="12">
        <v>31.302748000000001</v>
      </c>
      <c r="EP15" s="12">
        <v>27.297986999999999</v>
      </c>
      <c r="EQ15" s="12">
        <v>29.959561999999998</v>
      </c>
      <c r="ER15" s="5">
        <v>28.548777000000001</v>
      </c>
      <c r="ES15" s="13">
        <v>6.0000000000000001E-3</v>
      </c>
      <c r="ET15" s="13">
        <v>8.0000000000000002E-3</v>
      </c>
      <c r="EU15" s="13">
        <v>3.0000000000000001E-3</v>
      </c>
      <c r="EV15" s="13">
        <v>6.0000000000000001E-3</v>
      </c>
      <c r="EW15" s="14">
        <v>5.0000000000000001E-3</v>
      </c>
    </row>
    <row r="16" spans="1:153" x14ac:dyDescent="0.25">
      <c r="A16" s="8"/>
      <c r="B16" s="8"/>
      <c r="C16" s="8"/>
      <c r="D16" s="176"/>
      <c r="E16" s="174"/>
      <c r="F16" s="174"/>
      <c r="G16" s="174"/>
      <c r="H16" s="177"/>
      <c r="I16" s="176"/>
      <c r="J16" s="174"/>
      <c r="K16" s="174"/>
      <c r="L16" s="174"/>
      <c r="M16" s="177"/>
      <c r="N16" s="176"/>
      <c r="O16" s="174"/>
      <c r="P16" s="174"/>
      <c r="Q16" s="174"/>
      <c r="R16" s="177"/>
      <c r="S16" s="176"/>
      <c r="T16" s="174"/>
      <c r="U16" s="174"/>
      <c r="V16" s="174"/>
      <c r="W16" s="177"/>
      <c r="X16" s="176"/>
      <c r="Y16" s="174"/>
      <c r="Z16" s="174"/>
      <c r="AA16" s="174"/>
      <c r="AB16" s="177"/>
      <c r="AC16" s="176"/>
      <c r="AD16" s="174"/>
      <c r="AE16" s="174"/>
      <c r="AF16" s="174"/>
      <c r="AG16" s="177"/>
      <c r="AH16" s="176"/>
      <c r="AI16" s="174"/>
      <c r="AJ16" s="174"/>
      <c r="AK16" s="174"/>
      <c r="AL16" s="177"/>
      <c r="AM16" s="176"/>
      <c r="AN16" s="174"/>
      <c r="AO16" s="174"/>
      <c r="AP16" s="174"/>
      <c r="AQ16" s="177"/>
      <c r="AR16" s="176"/>
      <c r="AS16" s="174"/>
      <c r="AT16" s="174"/>
      <c r="AU16" s="174"/>
      <c r="AV16" s="177"/>
      <c r="AW16" s="176"/>
      <c r="AX16" s="174"/>
      <c r="AY16" s="174"/>
      <c r="AZ16" s="174"/>
      <c r="BA16" s="177"/>
      <c r="BB16" s="176"/>
      <c r="BC16" s="174"/>
      <c r="BD16" s="174"/>
      <c r="BE16" s="174"/>
      <c r="BF16" s="177"/>
      <c r="BG16" s="176"/>
      <c r="BH16" s="174"/>
      <c r="BI16" s="174"/>
      <c r="BJ16" s="174"/>
      <c r="BK16" s="177"/>
      <c r="BL16" s="176"/>
      <c r="BM16" s="174"/>
      <c r="BN16" s="174"/>
      <c r="BO16" s="174"/>
      <c r="BP16" s="177"/>
      <c r="BQ16" s="176"/>
      <c r="BR16" s="174"/>
      <c r="BS16" s="174"/>
      <c r="BT16" s="174"/>
      <c r="BU16" s="177"/>
      <c r="BV16" s="176"/>
      <c r="BW16" s="174"/>
      <c r="BX16" s="174"/>
      <c r="BY16" s="174"/>
      <c r="BZ16" s="177"/>
      <c r="CA16" s="176"/>
      <c r="CB16" s="174"/>
      <c r="CC16" s="174"/>
      <c r="CD16" s="174"/>
      <c r="CE16" s="177"/>
      <c r="CF16" s="176"/>
      <c r="CG16" s="174"/>
      <c r="CH16" s="174"/>
      <c r="CI16" s="174"/>
      <c r="CJ16" s="177"/>
      <c r="CK16" s="176"/>
      <c r="CL16" s="174"/>
      <c r="CM16" s="174"/>
      <c r="CN16" s="174"/>
      <c r="CO16" s="177"/>
      <c r="CP16" s="176"/>
      <c r="CQ16" s="174"/>
      <c r="CR16" s="174"/>
      <c r="CS16" s="174"/>
      <c r="CT16" s="177"/>
      <c r="CU16" s="176"/>
      <c r="CV16" s="174"/>
      <c r="CW16" s="174"/>
      <c r="CX16" s="174"/>
      <c r="CY16" s="177"/>
      <c r="CZ16" s="176"/>
      <c r="DA16" s="174"/>
      <c r="DB16" s="174"/>
      <c r="DC16" s="174"/>
      <c r="DD16" s="177"/>
      <c r="DE16" s="176"/>
      <c r="DF16" s="174"/>
      <c r="DG16" s="174"/>
      <c r="DH16" s="174"/>
      <c r="DI16" s="177"/>
      <c r="DJ16" s="176"/>
      <c r="DK16" s="174"/>
      <c r="DL16" s="174"/>
      <c r="DM16" s="174"/>
      <c r="DN16" s="177"/>
      <c r="DO16" s="176"/>
      <c r="DP16" s="174"/>
      <c r="DQ16" s="174"/>
      <c r="DR16" s="174"/>
      <c r="DS16" s="177"/>
      <c r="DT16" s="176"/>
      <c r="DU16" s="174"/>
      <c r="DV16" s="174"/>
      <c r="DW16" s="174"/>
      <c r="DX16" s="177"/>
      <c r="DY16" s="176"/>
      <c r="DZ16" s="174"/>
      <c r="EA16" s="174"/>
      <c r="EB16" s="174"/>
      <c r="EC16" s="177"/>
      <c r="ED16" s="176"/>
      <c r="EE16" s="174"/>
      <c r="EF16" s="174"/>
      <c r="EG16" s="174"/>
      <c r="EH16" s="177"/>
      <c r="EI16" s="176"/>
      <c r="EJ16" s="174"/>
      <c r="EK16" s="174"/>
      <c r="EL16" s="174"/>
      <c r="EM16" s="177"/>
      <c r="EN16" s="176"/>
      <c r="EO16" s="174"/>
      <c r="EP16" s="174"/>
      <c r="EQ16" s="174"/>
      <c r="ER16" s="177"/>
      <c r="ES16" s="176"/>
      <c r="ET16" s="174"/>
      <c r="EU16" s="174"/>
      <c r="EV16" s="174"/>
      <c r="EW16" s="177"/>
    </row>
    <row r="17" spans="1:153" x14ac:dyDescent="0.25">
      <c r="A17" s="5" t="s">
        <v>18</v>
      </c>
      <c r="B17" s="8"/>
      <c r="C17" s="8"/>
      <c r="D17" s="176"/>
      <c r="E17" s="174"/>
      <c r="F17" s="174"/>
      <c r="G17" s="174"/>
      <c r="H17" s="177"/>
      <c r="I17" s="176"/>
      <c r="J17" s="174"/>
      <c r="K17" s="174"/>
      <c r="L17" s="174"/>
      <c r="M17" s="177"/>
      <c r="N17" s="176"/>
      <c r="O17" s="174"/>
      <c r="P17" s="174"/>
      <c r="Q17" s="174"/>
      <c r="R17" s="177"/>
      <c r="S17" s="176"/>
      <c r="T17" s="174"/>
      <c r="U17" s="174"/>
      <c r="V17" s="174"/>
      <c r="W17" s="177"/>
      <c r="X17" s="176"/>
      <c r="Y17" s="174"/>
      <c r="Z17" s="174"/>
      <c r="AA17" s="174"/>
      <c r="AB17" s="177"/>
      <c r="AC17" s="176"/>
      <c r="AD17" s="174"/>
      <c r="AE17" s="174"/>
      <c r="AF17" s="174"/>
      <c r="AG17" s="177"/>
      <c r="AH17" s="176"/>
      <c r="AI17" s="174"/>
      <c r="AJ17" s="174"/>
      <c r="AK17" s="174"/>
      <c r="AL17" s="177"/>
      <c r="AM17" s="176"/>
      <c r="AN17" s="174"/>
      <c r="AO17" s="174"/>
      <c r="AP17" s="174"/>
      <c r="AQ17" s="177"/>
      <c r="AR17" s="176"/>
      <c r="AS17" s="174"/>
      <c r="AT17" s="174"/>
      <c r="AU17" s="174"/>
      <c r="AV17" s="177"/>
      <c r="AW17" s="176"/>
      <c r="AX17" s="174"/>
      <c r="AY17" s="174"/>
      <c r="AZ17" s="174"/>
      <c r="BA17" s="177"/>
      <c r="BB17" s="176"/>
      <c r="BC17" s="174"/>
      <c r="BD17" s="174"/>
      <c r="BE17" s="174"/>
      <c r="BF17" s="177"/>
      <c r="BG17" s="176"/>
      <c r="BH17" s="174"/>
      <c r="BI17" s="174"/>
      <c r="BJ17" s="174"/>
      <c r="BK17" s="177"/>
      <c r="BL17" s="176"/>
      <c r="BM17" s="174"/>
      <c r="BN17" s="174"/>
      <c r="BO17" s="174"/>
      <c r="BP17" s="177"/>
      <c r="BQ17" s="176"/>
      <c r="BR17" s="174"/>
      <c r="BS17" s="174"/>
      <c r="BT17" s="174"/>
      <c r="BU17" s="177"/>
      <c r="BV17" s="176"/>
      <c r="BW17" s="174"/>
      <c r="BX17" s="174"/>
      <c r="BY17" s="174"/>
      <c r="BZ17" s="177"/>
      <c r="CA17" s="176"/>
      <c r="CB17" s="174"/>
      <c r="CC17" s="174"/>
      <c r="CD17" s="174"/>
      <c r="CE17" s="177"/>
      <c r="CF17" s="176"/>
      <c r="CG17" s="174"/>
      <c r="CH17" s="174"/>
      <c r="CI17" s="174"/>
      <c r="CJ17" s="177"/>
      <c r="CK17" s="176"/>
      <c r="CL17" s="174"/>
      <c r="CM17" s="174"/>
      <c r="CN17" s="174"/>
      <c r="CO17" s="177"/>
      <c r="CP17" s="176"/>
      <c r="CQ17" s="174"/>
      <c r="CR17" s="174"/>
      <c r="CS17" s="174"/>
      <c r="CT17" s="177"/>
      <c r="CU17" s="176"/>
      <c r="CV17" s="174"/>
      <c r="CW17" s="174"/>
      <c r="CX17" s="174"/>
      <c r="CY17" s="177"/>
      <c r="CZ17" s="176"/>
      <c r="DA17" s="174"/>
      <c r="DB17" s="174"/>
      <c r="DC17" s="174"/>
      <c r="DD17" s="177"/>
      <c r="DE17" s="176"/>
      <c r="DF17" s="174"/>
      <c r="DG17" s="174"/>
      <c r="DH17" s="174"/>
      <c r="DI17" s="177"/>
      <c r="DJ17" s="176"/>
      <c r="DK17" s="174"/>
      <c r="DL17" s="174"/>
      <c r="DM17" s="174"/>
      <c r="DN17" s="177"/>
      <c r="DO17" s="176"/>
      <c r="DP17" s="174"/>
      <c r="DQ17" s="174"/>
      <c r="DR17" s="174"/>
      <c r="DS17" s="177"/>
      <c r="DT17" s="176"/>
      <c r="DU17" s="174"/>
      <c r="DV17" s="174"/>
      <c r="DW17" s="174"/>
      <c r="DX17" s="177"/>
      <c r="DY17" s="176"/>
      <c r="DZ17" s="174"/>
      <c r="EA17" s="174"/>
      <c r="EB17" s="174"/>
      <c r="EC17" s="177"/>
      <c r="ED17" s="176"/>
      <c r="EE17" s="174"/>
      <c r="EF17" s="174"/>
      <c r="EG17" s="174"/>
      <c r="EH17" s="177"/>
      <c r="EI17" s="176"/>
      <c r="EJ17" s="174"/>
      <c r="EK17" s="174"/>
      <c r="EL17" s="174"/>
      <c r="EM17" s="177"/>
      <c r="EN17" s="176"/>
      <c r="EO17" s="174"/>
      <c r="EP17" s="174"/>
      <c r="EQ17" s="174"/>
      <c r="ER17" s="177"/>
      <c r="ES17" s="176"/>
      <c r="ET17" s="174"/>
      <c r="EU17" s="174"/>
      <c r="EV17" s="174"/>
      <c r="EW17" s="177"/>
    </row>
    <row r="18" spans="1:153" x14ac:dyDescent="0.25">
      <c r="A18" s="8" t="s">
        <v>19</v>
      </c>
      <c r="B18" s="8">
        <v>4.7825220000000002</v>
      </c>
      <c r="C18" s="8">
        <v>4.7215600000000002</v>
      </c>
      <c r="D18" s="9">
        <v>4.3928589999999996</v>
      </c>
      <c r="E18" s="9">
        <v>4.3928589999999996</v>
      </c>
      <c r="F18" s="9">
        <v>4.3928589999999996</v>
      </c>
      <c r="G18" s="9">
        <v>4.3928589999999996</v>
      </c>
      <c r="H18" s="8">
        <v>4.3928589999999996</v>
      </c>
      <c r="I18" s="9">
        <v>4.8168329999999999</v>
      </c>
      <c r="J18" s="9">
        <v>4.8121590000000003</v>
      </c>
      <c r="K18" s="9">
        <v>4.8175980000000003</v>
      </c>
      <c r="L18" s="9">
        <v>4.8159330000000002</v>
      </c>
      <c r="M18" s="8">
        <v>4.8161899999999997</v>
      </c>
      <c r="N18" s="9">
        <v>4.6688609999999997</v>
      </c>
      <c r="O18" s="9">
        <v>4.6726669999999997</v>
      </c>
      <c r="P18" s="9">
        <v>4.6657200000000003</v>
      </c>
      <c r="Q18" s="9">
        <v>4.6642400000000004</v>
      </c>
      <c r="R18" s="8">
        <v>4.6678030000000001</v>
      </c>
      <c r="S18" s="9">
        <v>4.6523289999999999</v>
      </c>
      <c r="T18" s="9">
        <v>4.6640499999999996</v>
      </c>
      <c r="U18" s="9">
        <v>4.6439170000000001</v>
      </c>
      <c r="V18" s="9">
        <v>4.6451659999999997</v>
      </c>
      <c r="W18" s="8">
        <v>4.6508859999999999</v>
      </c>
      <c r="X18" s="9">
        <v>4.6263249999999996</v>
      </c>
      <c r="Y18" s="9">
        <v>4.6481300000000001</v>
      </c>
      <c r="Z18" s="9">
        <v>4.6125600000000002</v>
      </c>
      <c r="AA18" s="9">
        <v>4.6175389999999998</v>
      </c>
      <c r="AB18" s="8">
        <v>4.6234060000000001</v>
      </c>
      <c r="AC18" s="9">
        <v>4.5945280000000004</v>
      </c>
      <c r="AD18" s="9">
        <v>4.6264570000000003</v>
      </c>
      <c r="AE18" s="9">
        <v>4.57437</v>
      </c>
      <c r="AF18" s="9">
        <v>4.5847980000000002</v>
      </c>
      <c r="AG18" s="8">
        <v>4.5921279999999998</v>
      </c>
      <c r="AH18" s="9">
        <v>4.5600449999999997</v>
      </c>
      <c r="AI18" s="9">
        <v>4.6012919999999999</v>
      </c>
      <c r="AJ18" s="9">
        <v>4.5325170000000004</v>
      </c>
      <c r="AK18" s="9">
        <v>4.5495840000000003</v>
      </c>
      <c r="AL18" s="8">
        <v>4.5634759999999996</v>
      </c>
      <c r="AM18" s="9">
        <v>4.5361779999999996</v>
      </c>
      <c r="AN18" s="9">
        <v>4.58779</v>
      </c>
      <c r="AO18" s="9">
        <v>4.498742</v>
      </c>
      <c r="AP18" s="9">
        <v>4.5246190000000004</v>
      </c>
      <c r="AQ18" s="8">
        <v>4.5457489999999998</v>
      </c>
      <c r="AR18" s="9">
        <v>4.5203259999999998</v>
      </c>
      <c r="AS18" s="9">
        <v>4.5826339999999997</v>
      </c>
      <c r="AT18" s="9">
        <v>4.4721640000000003</v>
      </c>
      <c r="AU18" s="9">
        <v>4.5060919999999998</v>
      </c>
      <c r="AV18" s="8">
        <v>4.5340290000000003</v>
      </c>
      <c r="AW18" s="9">
        <v>4.5046879999999998</v>
      </c>
      <c r="AX18" s="9">
        <v>4.5780659999999997</v>
      </c>
      <c r="AY18" s="9">
        <v>4.4457800000000001</v>
      </c>
      <c r="AZ18" s="9">
        <v>4.4882929999999996</v>
      </c>
      <c r="BA18" s="8">
        <v>4.5205250000000001</v>
      </c>
      <c r="BB18" s="9">
        <v>4.4857719999999999</v>
      </c>
      <c r="BC18" s="9">
        <v>4.5729329999999999</v>
      </c>
      <c r="BD18" s="9">
        <v>4.416976</v>
      </c>
      <c r="BE18" s="9">
        <v>4.4681350000000002</v>
      </c>
      <c r="BF18" s="8">
        <v>4.5055100000000001</v>
      </c>
      <c r="BG18" s="9">
        <v>4.4656900000000004</v>
      </c>
      <c r="BH18" s="9">
        <v>4.5679280000000002</v>
      </c>
      <c r="BI18" s="9">
        <v>4.3872280000000003</v>
      </c>
      <c r="BJ18" s="9">
        <v>4.4475100000000003</v>
      </c>
      <c r="BK18" s="8">
        <v>4.4902709999999999</v>
      </c>
      <c r="BL18" s="9">
        <v>4.4487100000000002</v>
      </c>
      <c r="BM18" s="9">
        <v>4.5664809999999996</v>
      </c>
      <c r="BN18" s="9">
        <v>4.3601710000000002</v>
      </c>
      <c r="BO18" s="9">
        <v>4.4315189999999998</v>
      </c>
      <c r="BP18" s="8">
        <v>4.4749189999999999</v>
      </c>
      <c r="BQ18" s="9">
        <v>4.4357309999999996</v>
      </c>
      <c r="BR18" s="9">
        <v>4.5682549999999997</v>
      </c>
      <c r="BS18" s="9">
        <v>4.3352349999999999</v>
      </c>
      <c r="BT18" s="9">
        <v>4.4173140000000002</v>
      </c>
      <c r="BU18" s="8">
        <v>4.4611739999999998</v>
      </c>
      <c r="BV18" s="9">
        <v>4.4220189999999997</v>
      </c>
      <c r="BW18" s="9">
        <v>4.5691050000000004</v>
      </c>
      <c r="BX18" s="9">
        <v>4.3089389999999996</v>
      </c>
      <c r="BY18" s="9">
        <v>4.4020250000000001</v>
      </c>
      <c r="BZ18" s="8">
        <v>4.4470770000000002</v>
      </c>
      <c r="CA18" s="9">
        <v>4.4082470000000002</v>
      </c>
      <c r="CB18" s="9">
        <v>4.5691930000000003</v>
      </c>
      <c r="CC18" s="9">
        <v>4.2816729999999996</v>
      </c>
      <c r="CD18" s="9">
        <v>4.3856219999999997</v>
      </c>
      <c r="CE18" s="8">
        <v>4.4331509999999996</v>
      </c>
      <c r="CF18" s="9">
        <v>4.3916139999999997</v>
      </c>
      <c r="CG18" s="9">
        <v>4.5677409999999998</v>
      </c>
      <c r="CH18" s="9">
        <v>4.2490569999999996</v>
      </c>
      <c r="CI18" s="9">
        <v>4.3654200000000003</v>
      </c>
      <c r="CJ18" s="8">
        <v>4.4156399999999998</v>
      </c>
      <c r="CK18" s="9">
        <v>4.3737599999999999</v>
      </c>
      <c r="CL18" s="9">
        <v>4.5648390000000001</v>
      </c>
      <c r="CM18" s="9">
        <v>4.2139049999999996</v>
      </c>
      <c r="CN18" s="9">
        <v>4.3445919999999996</v>
      </c>
      <c r="CO18" s="8">
        <v>4.3951200000000004</v>
      </c>
      <c r="CP18" s="9">
        <v>4.3551479999999998</v>
      </c>
      <c r="CQ18" s="9">
        <v>4.5623889999999996</v>
      </c>
      <c r="CR18" s="9">
        <v>4.1779380000000002</v>
      </c>
      <c r="CS18" s="9">
        <v>4.3227710000000004</v>
      </c>
      <c r="CT18" s="8">
        <v>4.3744170000000002</v>
      </c>
      <c r="CU18" s="9">
        <v>4.3355370000000004</v>
      </c>
      <c r="CV18" s="9">
        <v>4.5585290000000001</v>
      </c>
      <c r="CW18" s="9">
        <v>4.1425380000000001</v>
      </c>
      <c r="CX18" s="9">
        <v>4.2997259999999997</v>
      </c>
      <c r="CY18" s="8">
        <v>4.3549930000000003</v>
      </c>
      <c r="CZ18" s="9">
        <v>4.3136039999999998</v>
      </c>
      <c r="DA18" s="9">
        <v>4.551749</v>
      </c>
      <c r="DB18" s="9">
        <v>4.1083850000000002</v>
      </c>
      <c r="DC18" s="9">
        <v>4.2718319999999999</v>
      </c>
      <c r="DD18" s="8">
        <v>4.3345789999999997</v>
      </c>
      <c r="DE18" s="9">
        <v>4.2909199999999998</v>
      </c>
      <c r="DF18" s="9">
        <v>4.541169</v>
      </c>
      <c r="DG18" s="9">
        <v>4.0753649999999997</v>
      </c>
      <c r="DH18" s="9">
        <v>4.2418199999999997</v>
      </c>
      <c r="DI18" s="8">
        <v>4.312233</v>
      </c>
      <c r="DJ18" s="9">
        <v>4.2671530000000004</v>
      </c>
      <c r="DK18" s="9">
        <v>4.5311199999999996</v>
      </c>
      <c r="DL18" s="9">
        <v>4.042211</v>
      </c>
      <c r="DM18" s="9">
        <v>4.2128509999999997</v>
      </c>
      <c r="DN18" s="8">
        <v>4.2887430000000002</v>
      </c>
      <c r="DO18" s="9">
        <v>4.2428030000000003</v>
      </c>
      <c r="DP18" s="9">
        <v>4.5185709999999997</v>
      </c>
      <c r="DQ18" s="9">
        <v>4.0072229999999998</v>
      </c>
      <c r="DR18" s="9">
        <v>4.1868809999999996</v>
      </c>
      <c r="DS18" s="8">
        <v>4.2649910000000002</v>
      </c>
      <c r="DT18" s="9">
        <v>4.2179830000000003</v>
      </c>
      <c r="DU18" s="9">
        <v>4.5064520000000003</v>
      </c>
      <c r="DV18" s="9">
        <v>3.9724789999999999</v>
      </c>
      <c r="DW18" s="9">
        <v>4.1620169999999996</v>
      </c>
      <c r="DX18" s="8">
        <v>4.2444230000000003</v>
      </c>
      <c r="DY18" s="9">
        <v>4.1940720000000002</v>
      </c>
      <c r="DZ18" s="9">
        <v>4.4984469999999996</v>
      </c>
      <c r="EA18" s="9">
        <v>3.936299</v>
      </c>
      <c r="EB18" s="9">
        <v>4.1411559999999996</v>
      </c>
      <c r="EC18" s="8">
        <v>4.2251539999999999</v>
      </c>
      <c r="ED18" s="9">
        <v>4.170871</v>
      </c>
      <c r="EE18" s="9">
        <v>4.4933249999999996</v>
      </c>
      <c r="EF18" s="9">
        <v>3.9003269999999999</v>
      </c>
      <c r="EG18" s="9">
        <v>4.1196020000000004</v>
      </c>
      <c r="EH18" s="8">
        <v>4.2072690000000001</v>
      </c>
      <c r="EI18" s="9">
        <v>4.1533259999999999</v>
      </c>
      <c r="EJ18" s="9">
        <v>4.4762329999999997</v>
      </c>
      <c r="EK18" s="9">
        <v>3.8680110000000001</v>
      </c>
      <c r="EL18" s="9">
        <v>4.098617</v>
      </c>
      <c r="EM18" s="8">
        <v>4.1903199999999998</v>
      </c>
      <c r="EN18" s="9">
        <v>4.1370649999999998</v>
      </c>
      <c r="EO18" s="9">
        <v>4.4641440000000001</v>
      </c>
      <c r="EP18" s="9">
        <v>3.8416450000000002</v>
      </c>
      <c r="EQ18" s="9">
        <v>4.08026</v>
      </c>
      <c r="ER18" s="8">
        <v>4.1740649999999997</v>
      </c>
      <c r="ES18" s="10">
        <v>-5.0000000000000001E-3</v>
      </c>
      <c r="ET18" s="10">
        <v>-2E-3</v>
      </c>
      <c r="EU18" s="10">
        <v>-7.0000000000000001E-3</v>
      </c>
      <c r="EV18" s="10">
        <v>-5.0000000000000001E-3</v>
      </c>
      <c r="EW18" s="11">
        <v>-4.0000000000000001E-3</v>
      </c>
    </row>
    <row r="19" spans="1:153" x14ac:dyDescent="0.25">
      <c r="A19" s="8" t="s">
        <v>20</v>
      </c>
      <c r="B19" s="8">
        <v>3.1004689999999999</v>
      </c>
      <c r="C19" s="8">
        <v>3.1614080000000002</v>
      </c>
      <c r="D19" s="9">
        <v>2.9551219999999998</v>
      </c>
      <c r="E19" s="9">
        <v>2.9551219999999998</v>
      </c>
      <c r="F19" s="9">
        <v>2.9551219999999998</v>
      </c>
      <c r="G19" s="9">
        <v>2.9551219999999998</v>
      </c>
      <c r="H19" s="8">
        <v>2.9551219999999998</v>
      </c>
      <c r="I19" s="9">
        <v>3.2670490000000001</v>
      </c>
      <c r="J19" s="9">
        <v>3.2619669999999998</v>
      </c>
      <c r="K19" s="9">
        <v>3.2679649999999998</v>
      </c>
      <c r="L19" s="9">
        <v>3.2657630000000002</v>
      </c>
      <c r="M19" s="8">
        <v>3.2658119999999999</v>
      </c>
      <c r="N19" s="9">
        <v>3.2551410000000001</v>
      </c>
      <c r="O19" s="9">
        <v>3.2472970000000001</v>
      </c>
      <c r="P19" s="9">
        <v>3.258543</v>
      </c>
      <c r="Q19" s="9">
        <v>3.250149</v>
      </c>
      <c r="R19" s="8">
        <v>3.25265</v>
      </c>
      <c r="S19" s="9">
        <v>3.3211599999999999</v>
      </c>
      <c r="T19" s="9">
        <v>3.3137150000000002</v>
      </c>
      <c r="U19" s="9">
        <v>3.3265500000000001</v>
      </c>
      <c r="V19" s="9">
        <v>3.313717</v>
      </c>
      <c r="W19" s="8">
        <v>3.317434</v>
      </c>
      <c r="X19" s="9">
        <v>3.3277839999999999</v>
      </c>
      <c r="Y19" s="9">
        <v>3.320249</v>
      </c>
      <c r="Z19" s="9">
        <v>3.3389950000000002</v>
      </c>
      <c r="AA19" s="9">
        <v>3.3190539999999999</v>
      </c>
      <c r="AB19" s="8">
        <v>3.3213910000000002</v>
      </c>
      <c r="AC19" s="9">
        <v>3.3235860000000002</v>
      </c>
      <c r="AD19" s="9">
        <v>3.3132510000000002</v>
      </c>
      <c r="AE19" s="9">
        <v>3.3411339999999998</v>
      </c>
      <c r="AF19" s="9">
        <v>3.3140429999999999</v>
      </c>
      <c r="AG19" s="8">
        <v>3.3168500000000001</v>
      </c>
      <c r="AH19" s="9">
        <v>3.3147880000000001</v>
      </c>
      <c r="AI19" s="9">
        <v>3.3009710000000001</v>
      </c>
      <c r="AJ19" s="9">
        <v>3.3376329999999998</v>
      </c>
      <c r="AK19" s="9">
        <v>3.3045260000000001</v>
      </c>
      <c r="AL19" s="8">
        <v>3.3150729999999999</v>
      </c>
      <c r="AM19" s="9">
        <v>3.3164159999999998</v>
      </c>
      <c r="AN19" s="9">
        <v>3.2990840000000001</v>
      </c>
      <c r="AO19" s="9">
        <v>3.3415339999999998</v>
      </c>
      <c r="AP19" s="9">
        <v>3.3051279999999998</v>
      </c>
      <c r="AQ19" s="8">
        <v>3.3243100000000001</v>
      </c>
      <c r="AR19" s="9">
        <v>3.3196789999999998</v>
      </c>
      <c r="AS19" s="9">
        <v>3.2978239999999999</v>
      </c>
      <c r="AT19" s="9">
        <v>3.3462640000000001</v>
      </c>
      <c r="AU19" s="9">
        <v>3.304341</v>
      </c>
      <c r="AV19" s="8">
        <v>3.3325480000000001</v>
      </c>
      <c r="AW19" s="9">
        <v>3.3266399999999998</v>
      </c>
      <c r="AX19" s="9">
        <v>3.3012980000000001</v>
      </c>
      <c r="AY19" s="9">
        <v>3.3544179999999999</v>
      </c>
      <c r="AZ19" s="9">
        <v>3.3082349999999998</v>
      </c>
      <c r="BA19" s="8">
        <v>3.3421759999999998</v>
      </c>
      <c r="BB19" s="9">
        <v>3.33081</v>
      </c>
      <c r="BC19" s="9">
        <v>3.305644</v>
      </c>
      <c r="BD19" s="9">
        <v>3.3601679999999998</v>
      </c>
      <c r="BE19" s="9">
        <v>3.3104789999999999</v>
      </c>
      <c r="BF19" s="8">
        <v>3.3518159999999999</v>
      </c>
      <c r="BG19" s="9">
        <v>3.3337509999999999</v>
      </c>
      <c r="BH19" s="9">
        <v>3.310276</v>
      </c>
      <c r="BI19" s="9">
        <v>3.3651719999999998</v>
      </c>
      <c r="BJ19" s="9">
        <v>3.312217</v>
      </c>
      <c r="BK19" s="8">
        <v>3.361221</v>
      </c>
      <c r="BL19" s="9">
        <v>3.3403019999999999</v>
      </c>
      <c r="BM19" s="9">
        <v>3.3190569999999999</v>
      </c>
      <c r="BN19" s="9">
        <v>3.3738999999999999</v>
      </c>
      <c r="BO19" s="9">
        <v>3.3199679999999998</v>
      </c>
      <c r="BP19" s="8">
        <v>3.370142</v>
      </c>
      <c r="BQ19" s="9">
        <v>3.3526050000000001</v>
      </c>
      <c r="BR19" s="9">
        <v>3.3310300000000002</v>
      </c>
      <c r="BS19" s="9">
        <v>3.3866230000000002</v>
      </c>
      <c r="BT19" s="9">
        <v>3.329942</v>
      </c>
      <c r="BU19" s="8">
        <v>3.3816030000000001</v>
      </c>
      <c r="BV19" s="9">
        <v>3.364233</v>
      </c>
      <c r="BW19" s="9">
        <v>3.3424489999999998</v>
      </c>
      <c r="BX19" s="9">
        <v>3.3979309999999998</v>
      </c>
      <c r="BY19" s="9">
        <v>3.3389679999999999</v>
      </c>
      <c r="BZ19" s="8">
        <v>3.3928690000000001</v>
      </c>
      <c r="CA19" s="9">
        <v>3.3789530000000001</v>
      </c>
      <c r="CB19" s="9">
        <v>3.3563269999999998</v>
      </c>
      <c r="CC19" s="9">
        <v>3.4101810000000001</v>
      </c>
      <c r="CD19" s="9">
        <v>3.3493309999999998</v>
      </c>
      <c r="CE19" s="8">
        <v>3.407349</v>
      </c>
      <c r="CF19" s="9">
        <v>3.393186</v>
      </c>
      <c r="CG19" s="9">
        <v>3.3727550000000002</v>
      </c>
      <c r="CH19" s="9">
        <v>3.4177390000000001</v>
      </c>
      <c r="CI19" s="9">
        <v>3.3581300000000001</v>
      </c>
      <c r="CJ19" s="8">
        <v>3.420166</v>
      </c>
      <c r="CK19" s="9">
        <v>3.4082490000000001</v>
      </c>
      <c r="CL19" s="9">
        <v>3.3906749999999999</v>
      </c>
      <c r="CM19" s="9">
        <v>3.4242249999999999</v>
      </c>
      <c r="CN19" s="9">
        <v>3.368655</v>
      </c>
      <c r="CO19" s="8">
        <v>3.4310670000000001</v>
      </c>
      <c r="CP19" s="9">
        <v>3.4237980000000001</v>
      </c>
      <c r="CQ19" s="9">
        <v>3.4112840000000002</v>
      </c>
      <c r="CR19" s="9">
        <v>3.431003</v>
      </c>
      <c r="CS19" s="9">
        <v>3.3797830000000002</v>
      </c>
      <c r="CT19" s="8">
        <v>3.443206</v>
      </c>
      <c r="CU19" s="9">
        <v>3.4405670000000002</v>
      </c>
      <c r="CV19" s="9">
        <v>3.4334169999999999</v>
      </c>
      <c r="CW19" s="9">
        <v>3.4404110000000001</v>
      </c>
      <c r="CX19" s="9">
        <v>3.391581</v>
      </c>
      <c r="CY19" s="8">
        <v>3.4600360000000001</v>
      </c>
      <c r="CZ19" s="9">
        <v>3.4592149999999999</v>
      </c>
      <c r="DA19" s="9">
        <v>3.4575979999999999</v>
      </c>
      <c r="DB19" s="9">
        <v>3.455597</v>
      </c>
      <c r="DC19" s="9">
        <v>3.4008530000000001</v>
      </c>
      <c r="DD19" s="8">
        <v>3.4806680000000001</v>
      </c>
      <c r="DE19" s="9">
        <v>3.4791110000000001</v>
      </c>
      <c r="DF19" s="9">
        <v>3.4779779999999998</v>
      </c>
      <c r="DG19" s="9">
        <v>3.474259</v>
      </c>
      <c r="DH19" s="9">
        <v>3.4078360000000001</v>
      </c>
      <c r="DI19" s="8">
        <v>3.4999690000000001</v>
      </c>
      <c r="DJ19" s="9">
        <v>3.4960059999999999</v>
      </c>
      <c r="DK19" s="9">
        <v>3.4984609999999998</v>
      </c>
      <c r="DL19" s="9">
        <v>3.492022</v>
      </c>
      <c r="DM19" s="9">
        <v>3.4160599999999999</v>
      </c>
      <c r="DN19" s="8">
        <v>3.5164650000000002</v>
      </c>
      <c r="DO19" s="9">
        <v>3.5100799999999999</v>
      </c>
      <c r="DP19" s="9">
        <v>3.5135510000000001</v>
      </c>
      <c r="DQ19" s="9">
        <v>3.5050490000000001</v>
      </c>
      <c r="DR19" s="9">
        <v>3.427492</v>
      </c>
      <c r="DS19" s="8">
        <v>3.5308999999999999</v>
      </c>
      <c r="DT19" s="9">
        <v>3.522221</v>
      </c>
      <c r="DU19" s="9">
        <v>3.5292889999999999</v>
      </c>
      <c r="DV19" s="9">
        <v>3.517271</v>
      </c>
      <c r="DW19" s="9">
        <v>3.439975</v>
      </c>
      <c r="DX19" s="8">
        <v>3.549315</v>
      </c>
      <c r="DY19" s="9">
        <v>3.5350410000000001</v>
      </c>
      <c r="DZ19" s="9">
        <v>3.551383</v>
      </c>
      <c r="EA19" s="9">
        <v>3.5254599999999998</v>
      </c>
      <c r="EB19" s="9">
        <v>3.4584570000000001</v>
      </c>
      <c r="EC19" s="8">
        <v>3.5687820000000001</v>
      </c>
      <c r="ED19" s="9">
        <v>3.5491350000000002</v>
      </c>
      <c r="EE19" s="9">
        <v>3.5790009999999999</v>
      </c>
      <c r="EF19" s="9">
        <v>3.5319970000000001</v>
      </c>
      <c r="EG19" s="9">
        <v>3.4752489999999998</v>
      </c>
      <c r="EH19" s="8">
        <v>3.5902769999999999</v>
      </c>
      <c r="EI19" s="9">
        <v>3.5731269999999999</v>
      </c>
      <c r="EJ19" s="9">
        <v>3.6035469999999998</v>
      </c>
      <c r="EK19" s="9">
        <v>3.5440079999999998</v>
      </c>
      <c r="EL19" s="9">
        <v>3.4930870000000001</v>
      </c>
      <c r="EM19" s="8">
        <v>3.613362</v>
      </c>
      <c r="EN19" s="9">
        <v>3.6001829999999999</v>
      </c>
      <c r="EO19" s="9">
        <v>3.6340520000000001</v>
      </c>
      <c r="EP19" s="9">
        <v>3.5667719999999998</v>
      </c>
      <c r="EQ19" s="9">
        <v>3.516985</v>
      </c>
      <c r="ER19" s="8">
        <v>3.638509</v>
      </c>
      <c r="ES19" s="10">
        <v>4.0000000000000001E-3</v>
      </c>
      <c r="ET19" s="10">
        <v>5.0000000000000001E-3</v>
      </c>
      <c r="EU19" s="10">
        <v>4.0000000000000001E-3</v>
      </c>
      <c r="EV19" s="10">
        <v>4.0000000000000001E-3</v>
      </c>
      <c r="EW19" s="11">
        <v>5.0000000000000001E-3</v>
      </c>
    </row>
    <row r="20" spans="1:153" x14ac:dyDescent="0.25">
      <c r="A20" s="8" t="s">
        <v>21</v>
      </c>
      <c r="B20" s="8">
        <v>6.5195119999999998</v>
      </c>
      <c r="C20" s="8">
        <v>6.7673269999999999</v>
      </c>
      <c r="D20" s="9">
        <v>6.831099</v>
      </c>
      <c r="E20" s="9">
        <v>6.831728</v>
      </c>
      <c r="F20" s="9">
        <v>6.8320559999999997</v>
      </c>
      <c r="G20" s="9">
        <v>6.8314760000000003</v>
      </c>
      <c r="H20" s="8">
        <v>6.8314760000000003</v>
      </c>
      <c r="I20" s="9">
        <v>6.8025960000000003</v>
      </c>
      <c r="J20" s="9">
        <v>6.833272</v>
      </c>
      <c r="K20" s="9">
        <v>6.7575960000000004</v>
      </c>
      <c r="L20" s="9">
        <v>6.8111879999999996</v>
      </c>
      <c r="M20" s="8">
        <v>6.7979710000000004</v>
      </c>
      <c r="N20" s="9">
        <v>6.8128849999999996</v>
      </c>
      <c r="O20" s="9">
        <v>6.9073589999999996</v>
      </c>
      <c r="P20" s="9">
        <v>6.704205</v>
      </c>
      <c r="Q20" s="9">
        <v>6.900487</v>
      </c>
      <c r="R20" s="8">
        <v>6.8072059999999999</v>
      </c>
      <c r="S20" s="9">
        <v>7.0980379999999998</v>
      </c>
      <c r="T20" s="9">
        <v>7.213139</v>
      </c>
      <c r="U20" s="9">
        <v>6.9444689999999998</v>
      </c>
      <c r="V20" s="9">
        <v>7.1273929999999996</v>
      </c>
      <c r="W20" s="8">
        <v>7.1190480000000003</v>
      </c>
      <c r="X20" s="9">
        <v>7.2827950000000001</v>
      </c>
      <c r="Y20" s="9">
        <v>7.4563879999999996</v>
      </c>
      <c r="Z20" s="9">
        <v>7.0578019999999997</v>
      </c>
      <c r="AA20" s="9">
        <v>7.2931059999999999</v>
      </c>
      <c r="AB20" s="8">
        <v>7.2947550000000003</v>
      </c>
      <c r="AC20" s="9">
        <v>7.4658509999999998</v>
      </c>
      <c r="AD20" s="9">
        <v>7.704955</v>
      </c>
      <c r="AE20" s="9">
        <v>7.1550339999999997</v>
      </c>
      <c r="AF20" s="9">
        <v>7.4757170000000004</v>
      </c>
      <c r="AG20" s="8">
        <v>7.4269410000000002</v>
      </c>
      <c r="AH20" s="9">
        <v>7.5404179999999998</v>
      </c>
      <c r="AI20" s="9">
        <v>7.8466940000000003</v>
      </c>
      <c r="AJ20" s="9">
        <v>7.1812120000000004</v>
      </c>
      <c r="AK20" s="9">
        <v>7.5740170000000004</v>
      </c>
      <c r="AL20" s="8">
        <v>7.499892</v>
      </c>
      <c r="AM20" s="9">
        <v>7.6235059999999999</v>
      </c>
      <c r="AN20" s="9">
        <v>7.9847970000000004</v>
      </c>
      <c r="AO20" s="9">
        <v>7.2190570000000003</v>
      </c>
      <c r="AP20" s="9">
        <v>7.6632100000000003</v>
      </c>
      <c r="AQ20" s="8">
        <v>7.5667739999999997</v>
      </c>
      <c r="AR20" s="9">
        <v>7.6801959999999996</v>
      </c>
      <c r="AS20" s="9">
        <v>8.095656</v>
      </c>
      <c r="AT20" s="9">
        <v>7.2451309999999998</v>
      </c>
      <c r="AU20" s="9">
        <v>7.7248900000000003</v>
      </c>
      <c r="AV20" s="8">
        <v>7.6132730000000004</v>
      </c>
      <c r="AW20" s="9">
        <v>7.7252299999999998</v>
      </c>
      <c r="AX20" s="9">
        <v>8.1746280000000002</v>
      </c>
      <c r="AY20" s="9">
        <v>7.2524329999999999</v>
      </c>
      <c r="AZ20" s="9">
        <v>7.7691850000000002</v>
      </c>
      <c r="BA20" s="8">
        <v>7.656987</v>
      </c>
      <c r="BB20" s="9">
        <v>7.7861219999999998</v>
      </c>
      <c r="BC20" s="9">
        <v>8.247045</v>
      </c>
      <c r="BD20" s="9">
        <v>7.2645429999999998</v>
      </c>
      <c r="BE20" s="9">
        <v>7.8152499999999998</v>
      </c>
      <c r="BF20" s="8">
        <v>7.7296610000000001</v>
      </c>
      <c r="BG20" s="9">
        <v>7.8009940000000002</v>
      </c>
      <c r="BH20" s="9">
        <v>8.289301</v>
      </c>
      <c r="BI20" s="9">
        <v>7.2456449999999997</v>
      </c>
      <c r="BJ20" s="9">
        <v>7.8230829999999996</v>
      </c>
      <c r="BK20" s="8">
        <v>7.7618850000000004</v>
      </c>
      <c r="BL20" s="9">
        <v>7.8182999999999998</v>
      </c>
      <c r="BM20" s="9">
        <v>8.3431840000000008</v>
      </c>
      <c r="BN20" s="9">
        <v>7.2194180000000001</v>
      </c>
      <c r="BO20" s="9">
        <v>7.820392</v>
      </c>
      <c r="BP20" s="8">
        <v>7.7811589999999997</v>
      </c>
      <c r="BQ20" s="9">
        <v>7.817221</v>
      </c>
      <c r="BR20" s="9">
        <v>8.3714139999999997</v>
      </c>
      <c r="BS20" s="9">
        <v>7.1933350000000003</v>
      </c>
      <c r="BT20" s="9">
        <v>7.8160239999999996</v>
      </c>
      <c r="BU20" s="8">
        <v>7.784656</v>
      </c>
      <c r="BV20" s="9">
        <v>7.811439</v>
      </c>
      <c r="BW20" s="9">
        <v>8.3824900000000007</v>
      </c>
      <c r="BX20" s="9">
        <v>7.1574540000000004</v>
      </c>
      <c r="BY20" s="9">
        <v>7.8002609999999999</v>
      </c>
      <c r="BZ20" s="8">
        <v>7.783118</v>
      </c>
      <c r="CA20" s="9">
        <v>7.7976869999999998</v>
      </c>
      <c r="CB20" s="9">
        <v>8.3904019999999999</v>
      </c>
      <c r="CC20" s="9">
        <v>7.1037559999999997</v>
      </c>
      <c r="CD20" s="9">
        <v>7.7701209999999996</v>
      </c>
      <c r="CE20" s="8">
        <v>7.7696430000000003</v>
      </c>
      <c r="CF20" s="9">
        <v>7.7863059999999997</v>
      </c>
      <c r="CG20" s="9">
        <v>8.4129939999999994</v>
      </c>
      <c r="CH20" s="9">
        <v>7.047059</v>
      </c>
      <c r="CI20" s="9">
        <v>7.7431299999999998</v>
      </c>
      <c r="CJ20" s="8">
        <v>7.7614150000000004</v>
      </c>
      <c r="CK20" s="9">
        <v>7.7838099999999999</v>
      </c>
      <c r="CL20" s="9">
        <v>8.4482630000000007</v>
      </c>
      <c r="CM20" s="9">
        <v>7.0036630000000004</v>
      </c>
      <c r="CN20" s="9">
        <v>7.7246880000000004</v>
      </c>
      <c r="CO20" s="8">
        <v>7.7539400000000001</v>
      </c>
      <c r="CP20" s="9">
        <v>7.7893999999999997</v>
      </c>
      <c r="CQ20" s="9">
        <v>8.5072349999999997</v>
      </c>
      <c r="CR20" s="9">
        <v>6.974456</v>
      </c>
      <c r="CS20" s="9">
        <v>7.7183289999999998</v>
      </c>
      <c r="CT20" s="8">
        <v>7.763007</v>
      </c>
      <c r="CU20" s="9">
        <v>7.7993709999999998</v>
      </c>
      <c r="CV20" s="9">
        <v>8.5691249999999997</v>
      </c>
      <c r="CW20" s="9">
        <v>6.9496799999999999</v>
      </c>
      <c r="CX20" s="9">
        <v>7.7148329999999996</v>
      </c>
      <c r="CY20" s="8">
        <v>7.7789979999999996</v>
      </c>
      <c r="CZ20" s="9">
        <v>7.8091619999999997</v>
      </c>
      <c r="DA20" s="9">
        <v>8.6302459999999996</v>
      </c>
      <c r="DB20" s="9">
        <v>6.9366709999999996</v>
      </c>
      <c r="DC20" s="9">
        <v>7.7046720000000004</v>
      </c>
      <c r="DD20" s="8">
        <v>7.7953590000000004</v>
      </c>
      <c r="DE20" s="9">
        <v>7.8145829999999998</v>
      </c>
      <c r="DF20" s="9">
        <v>8.6903459999999999</v>
      </c>
      <c r="DG20" s="9">
        <v>6.9243629999999996</v>
      </c>
      <c r="DH20" s="9">
        <v>7.6948889999999999</v>
      </c>
      <c r="DI20" s="8">
        <v>7.80938</v>
      </c>
      <c r="DJ20" s="9">
        <v>7.8214629999999996</v>
      </c>
      <c r="DK20" s="9">
        <v>8.7590339999999998</v>
      </c>
      <c r="DL20" s="9">
        <v>6.9124730000000003</v>
      </c>
      <c r="DM20" s="9">
        <v>7.6923570000000003</v>
      </c>
      <c r="DN20" s="8">
        <v>7.8274340000000002</v>
      </c>
      <c r="DO20" s="9">
        <v>7.8350920000000004</v>
      </c>
      <c r="DP20" s="9">
        <v>8.8244319999999998</v>
      </c>
      <c r="DQ20" s="9">
        <v>6.897856</v>
      </c>
      <c r="DR20" s="9">
        <v>7.7091810000000001</v>
      </c>
      <c r="DS20" s="8">
        <v>7.8453650000000001</v>
      </c>
      <c r="DT20" s="9">
        <v>7.8462360000000002</v>
      </c>
      <c r="DU20" s="9">
        <v>8.8825640000000003</v>
      </c>
      <c r="DV20" s="9">
        <v>6.8897190000000004</v>
      </c>
      <c r="DW20" s="9">
        <v>7.734883</v>
      </c>
      <c r="DX20" s="8">
        <v>7.8688159999999998</v>
      </c>
      <c r="DY20" s="9">
        <v>7.8511800000000003</v>
      </c>
      <c r="DZ20" s="9">
        <v>8.970675</v>
      </c>
      <c r="EA20" s="9">
        <v>6.8852700000000002</v>
      </c>
      <c r="EB20" s="9">
        <v>7.7662399999999998</v>
      </c>
      <c r="EC20" s="8">
        <v>7.879912</v>
      </c>
      <c r="ED20" s="9">
        <v>7.8610230000000003</v>
      </c>
      <c r="EE20" s="9">
        <v>9.0467689999999994</v>
      </c>
      <c r="EF20" s="9">
        <v>6.8690179999999996</v>
      </c>
      <c r="EG20" s="9">
        <v>7.7894690000000004</v>
      </c>
      <c r="EH20" s="8">
        <v>7.8717129999999997</v>
      </c>
      <c r="EI20" s="9">
        <v>7.8834350000000004</v>
      </c>
      <c r="EJ20" s="9">
        <v>9.0983459999999994</v>
      </c>
      <c r="EK20" s="9">
        <v>6.8523509999999996</v>
      </c>
      <c r="EL20" s="9">
        <v>7.8134399999999999</v>
      </c>
      <c r="EM20" s="8">
        <v>7.8616140000000003</v>
      </c>
      <c r="EN20" s="9">
        <v>7.8985370000000001</v>
      </c>
      <c r="EO20" s="9">
        <v>9.1706769999999995</v>
      </c>
      <c r="EP20" s="9">
        <v>6.8481120000000004</v>
      </c>
      <c r="EQ20" s="9">
        <v>7.8310149999999998</v>
      </c>
      <c r="ER20" s="8">
        <v>7.8636379999999999</v>
      </c>
      <c r="ES20" s="10">
        <v>5.0000000000000001E-3</v>
      </c>
      <c r="ET20" s="10">
        <v>1.0999999999999999E-2</v>
      </c>
      <c r="EU20" s="10">
        <v>0</v>
      </c>
      <c r="EV20" s="10">
        <v>5.0000000000000001E-3</v>
      </c>
      <c r="EW20" s="11">
        <v>5.0000000000000001E-3</v>
      </c>
    </row>
    <row r="21" spans="1:153" ht="30" x14ac:dyDescent="0.25">
      <c r="A21" s="8" t="s">
        <v>22</v>
      </c>
      <c r="B21" s="8">
        <v>0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8">
        <v>0</v>
      </c>
      <c r="I21" s="9">
        <v>0</v>
      </c>
      <c r="J21" s="9">
        <v>0</v>
      </c>
      <c r="K21" s="9">
        <v>0</v>
      </c>
      <c r="L21" s="9">
        <v>0</v>
      </c>
      <c r="M21" s="8">
        <v>0</v>
      </c>
      <c r="N21" s="9">
        <v>0</v>
      </c>
      <c r="O21" s="9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9">
        <v>0</v>
      </c>
      <c r="V21" s="9">
        <v>0</v>
      </c>
      <c r="W21" s="8">
        <v>0</v>
      </c>
      <c r="X21" s="9">
        <v>0</v>
      </c>
      <c r="Y21" s="9">
        <v>0</v>
      </c>
      <c r="Z21" s="9">
        <v>0</v>
      </c>
      <c r="AA21" s="9">
        <v>0</v>
      </c>
      <c r="AB21" s="8">
        <v>0</v>
      </c>
      <c r="AC21" s="9">
        <v>0</v>
      </c>
      <c r="AD21" s="9">
        <v>0</v>
      </c>
      <c r="AE21" s="9">
        <v>0</v>
      </c>
      <c r="AF21" s="9">
        <v>0</v>
      </c>
      <c r="AG21" s="8">
        <v>0</v>
      </c>
      <c r="AH21" s="9">
        <v>0.114435</v>
      </c>
      <c r="AI21" s="9">
        <v>0.114435</v>
      </c>
      <c r="AJ21" s="9">
        <v>6.6986000000000004E-2</v>
      </c>
      <c r="AK21" s="9">
        <v>0.12866900000000001</v>
      </c>
      <c r="AL21" s="8">
        <v>0</v>
      </c>
      <c r="AM21" s="9">
        <v>0.120156</v>
      </c>
      <c r="AN21" s="9">
        <v>0.120156</v>
      </c>
      <c r="AO21" s="9">
        <v>6.6986000000000004E-2</v>
      </c>
      <c r="AP21" s="9">
        <v>0.13703299999999999</v>
      </c>
      <c r="AQ21" s="8">
        <v>0</v>
      </c>
      <c r="AR21" s="9">
        <v>0.126164</v>
      </c>
      <c r="AS21" s="9">
        <v>0.126164</v>
      </c>
      <c r="AT21" s="9">
        <v>6.6986000000000004E-2</v>
      </c>
      <c r="AU21" s="9">
        <v>0.14593999999999999</v>
      </c>
      <c r="AV21" s="8">
        <v>0</v>
      </c>
      <c r="AW21" s="9">
        <v>0.13247200000000001</v>
      </c>
      <c r="AX21" s="9">
        <v>0.13247200000000001</v>
      </c>
      <c r="AY21" s="9">
        <v>7.0334999999999995E-2</v>
      </c>
      <c r="AZ21" s="9">
        <v>0.15542600000000001</v>
      </c>
      <c r="BA21" s="8">
        <v>0</v>
      </c>
      <c r="BB21" s="9">
        <v>0.139096</v>
      </c>
      <c r="BC21" s="9">
        <v>0.139096</v>
      </c>
      <c r="BD21" s="9">
        <v>7.3852000000000001E-2</v>
      </c>
      <c r="BE21" s="9">
        <v>0.16552900000000001</v>
      </c>
      <c r="BF21" s="8">
        <v>0</v>
      </c>
      <c r="BG21" s="9">
        <v>0.14605099999999999</v>
      </c>
      <c r="BH21" s="9">
        <v>0.14605099999999999</v>
      </c>
      <c r="BI21" s="9">
        <v>7.7545000000000003E-2</v>
      </c>
      <c r="BJ21" s="9">
        <v>0.176288</v>
      </c>
      <c r="BK21" s="8">
        <v>0</v>
      </c>
      <c r="BL21" s="9">
        <v>0.15335299999999999</v>
      </c>
      <c r="BM21" s="9">
        <v>0.15335299999999999</v>
      </c>
      <c r="BN21" s="9">
        <v>8.1421999999999994E-2</v>
      </c>
      <c r="BO21" s="9">
        <v>0.187747</v>
      </c>
      <c r="BP21" s="8">
        <v>0</v>
      </c>
      <c r="BQ21" s="9">
        <v>0.161021</v>
      </c>
      <c r="BR21" s="9">
        <v>0.161021</v>
      </c>
      <c r="BS21" s="9">
        <v>8.5493E-2</v>
      </c>
      <c r="BT21" s="9">
        <v>0.19994999999999999</v>
      </c>
      <c r="BU21" s="8">
        <v>0</v>
      </c>
      <c r="BV21" s="9">
        <v>0.169072</v>
      </c>
      <c r="BW21" s="9">
        <v>0.169072</v>
      </c>
      <c r="BX21" s="9">
        <v>8.9768000000000001E-2</v>
      </c>
      <c r="BY21" s="9">
        <v>0.212947</v>
      </c>
      <c r="BZ21" s="8">
        <v>0</v>
      </c>
      <c r="CA21" s="9">
        <v>0.17752599999999999</v>
      </c>
      <c r="CB21" s="9">
        <v>0.17752599999999999</v>
      </c>
      <c r="CC21" s="9">
        <v>9.4256000000000006E-2</v>
      </c>
      <c r="CD21" s="9">
        <v>0.22678799999999999</v>
      </c>
      <c r="CE21" s="8">
        <v>0</v>
      </c>
      <c r="CF21" s="9">
        <v>0.18640200000000001</v>
      </c>
      <c r="CG21" s="9">
        <v>0.18640200000000001</v>
      </c>
      <c r="CH21" s="9">
        <v>9.8969000000000001E-2</v>
      </c>
      <c r="CI21" s="9">
        <v>0.24152999999999999</v>
      </c>
      <c r="CJ21" s="8">
        <v>0</v>
      </c>
      <c r="CK21" s="9">
        <v>0.19572200000000001</v>
      </c>
      <c r="CL21" s="9">
        <v>0.19572200000000001</v>
      </c>
      <c r="CM21" s="9">
        <v>0.103917</v>
      </c>
      <c r="CN21" s="9">
        <v>0.25722899999999999</v>
      </c>
      <c r="CO21" s="8">
        <v>0</v>
      </c>
      <c r="CP21" s="9">
        <v>0.205508</v>
      </c>
      <c r="CQ21" s="9">
        <v>0.205508</v>
      </c>
      <c r="CR21" s="9">
        <v>0.109113</v>
      </c>
      <c r="CS21" s="9">
        <v>0.273949</v>
      </c>
      <c r="CT21" s="8">
        <v>0</v>
      </c>
      <c r="CU21" s="9">
        <v>0.215784</v>
      </c>
      <c r="CV21" s="9">
        <v>0.215784</v>
      </c>
      <c r="CW21" s="9">
        <v>0.114569</v>
      </c>
      <c r="CX21" s="9">
        <v>0.29175600000000002</v>
      </c>
      <c r="CY21" s="8">
        <v>0</v>
      </c>
      <c r="CZ21" s="9">
        <v>0.226573</v>
      </c>
      <c r="DA21" s="9">
        <v>0.22980999999999999</v>
      </c>
      <c r="DB21" s="9">
        <v>0.120297</v>
      </c>
      <c r="DC21" s="9">
        <v>0.31072</v>
      </c>
      <c r="DD21" s="8">
        <v>0</v>
      </c>
      <c r="DE21" s="9">
        <v>0.237901</v>
      </c>
      <c r="DF21" s="9">
        <v>0.24474699999999999</v>
      </c>
      <c r="DG21" s="9">
        <v>0.12631200000000001</v>
      </c>
      <c r="DH21" s="9">
        <v>0.33091700000000002</v>
      </c>
      <c r="DI21" s="8">
        <v>0</v>
      </c>
      <c r="DJ21" s="9">
        <v>0.24979599999999999</v>
      </c>
      <c r="DK21" s="9">
        <v>0.260656</v>
      </c>
      <c r="DL21" s="9">
        <v>0.132628</v>
      </c>
      <c r="DM21" s="9">
        <v>0.35242600000000002</v>
      </c>
      <c r="DN21" s="8">
        <v>0</v>
      </c>
      <c r="DO21" s="9">
        <v>0.26228600000000002</v>
      </c>
      <c r="DP21" s="9">
        <v>0.27759800000000001</v>
      </c>
      <c r="DQ21" s="9">
        <v>0.13925899999999999</v>
      </c>
      <c r="DR21" s="9">
        <v>0.375334</v>
      </c>
      <c r="DS21" s="8">
        <v>0</v>
      </c>
      <c r="DT21" s="9">
        <v>0.27540100000000001</v>
      </c>
      <c r="DU21" s="9">
        <v>0.29147800000000001</v>
      </c>
      <c r="DV21" s="9">
        <v>0.14622199999999999</v>
      </c>
      <c r="DW21" s="9">
        <v>0.399731</v>
      </c>
      <c r="DX21" s="8">
        <v>0</v>
      </c>
      <c r="DY21" s="9">
        <v>0.28917100000000001</v>
      </c>
      <c r="DZ21" s="9">
        <v>0.30605199999999999</v>
      </c>
      <c r="EA21" s="9">
        <v>0.153533</v>
      </c>
      <c r="EB21" s="9">
        <v>0.42571300000000001</v>
      </c>
      <c r="EC21" s="8">
        <v>0</v>
      </c>
      <c r="ED21" s="9">
        <v>0.30362899999999998</v>
      </c>
      <c r="EE21" s="9">
        <v>0.321355</v>
      </c>
      <c r="EF21" s="9">
        <v>0.16120999999999999</v>
      </c>
      <c r="EG21" s="9">
        <v>0.45338499999999998</v>
      </c>
      <c r="EH21" s="8">
        <v>0</v>
      </c>
      <c r="EI21" s="9">
        <v>0.31881100000000001</v>
      </c>
      <c r="EJ21" s="9">
        <v>0.337422</v>
      </c>
      <c r="EK21" s="9">
        <v>0.16120999999999999</v>
      </c>
      <c r="EL21" s="9">
        <v>0.48285499999999998</v>
      </c>
      <c r="EM21" s="8">
        <v>0</v>
      </c>
      <c r="EN21" s="9">
        <v>0.32696500000000001</v>
      </c>
      <c r="EO21" s="9">
        <v>0.35429300000000002</v>
      </c>
      <c r="EP21" s="9">
        <v>0.16120999999999999</v>
      </c>
      <c r="EQ21" s="9">
        <v>0.51424000000000003</v>
      </c>
      <c r="ER21" s="8">
        <v>0</v>
      </c>
      <c r="ES21" s="9" t="s">
        <v>15</v>
      </c>
      <c r="ET21" s="9" t="s">
        <v>15</v>
      </c>
      <c r="EU21" s="9" t="s">
        <v>15</v>
      </c>
      <c r="EV21" s="9" t="s">
        <v>15</v>
      </c>
      <c r="EW21" s="8" t="s">
        <v>15</v>
      </c>
    </row>
    <row r="22" spans="1:153" x14ac:dyDescent="0.25">
      <c r="A22" s="8" t="s">
        <v>23</v>
      </c>
      <c r="B22" s="8">
        <v>0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8">
        <v>0</v>
      </c>
      <c r="I22" s="9">
        <v>0</v>
      </c>
      <c r="J22" s="9">
        <v>0</v>
      </c>
      <c r="K22" s="9">
        <v>0</v>
      </c>
      <c r="L22" s="9">
        <v>0</v>
      </c>
      <c r="M22" s="8">
        <v>0</v>
      </c>
      <c r="N22" s="9">
        <v>0</v>
      </c>
      <c r="O22" s="9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9">
        <v>0</v>
      </c>
      <c r="V22" s="9">
        <v>0</v>
      </c>
      <c r="W22" s="8">
        <v>0</v>
      </c>
      <c r="X22" s="9">
        <v>0</v>
      </c>
      <c r="Y22" s="9">
        <v>0</v>
      </c>
      <c r="Z22" s="9">
        <v>0</v>
      </c>
      <c r="AA22" s="9">
        <v>0</v>
      </c>
      <c r="AB22" s="8">
        <v>0</v>
      </c>
      <c r="AC22" s="9">
        <v>0</v>
      </c>
      <c r="AD22" s="9">
        <v>0</v>
      </c>
      <c r="AE22" s="9">
        <v>0</v>
      </c>
      <c r="AF22" s="9">
        <v>0</v>
      </c>
      <c r="AG22" s="8">
        <v>0</v>
      </c>
      <c r="AH22" s="9">
        <v>0.12413200000000001</v>
      </c>
      <c r="AI22" s="9">
        <v>0.12413200000000001</v>
      </c>
      <c r="AJ22" s="9">
        <v>7.2663000000000005E-2</v>
      </c>
      <c r="AK22" s="9">
        <v>0.139573</v>
      </c>
      <c r="AL22" s="8">
        <v>0</v>
      </c>
      <c r="AM22" s="9">
        <v>0.13033800000000001</v>
      </c>
      <c r="AN22" s="9">
        <v>0.13033800000000001</v>
      </c>
      <c r="AO22" s="9">
        <v>7.2663000000000005E-2</v>
      </c>
      <c r="AP22" s="9">
        <v>0.148645</v>
      </c>
      <c r="AQ22" s="8">
        <v>0</v>
      </c>
      <c r="AR22" s="9">
        <v>0.136855</v>
      </c>
      <c r="AS22" s="9">
        <v>0.136855</v>
      </c>
      <c r="AT22" s="9">
        <v>7.2663000000000005E-2</v>
      </c>
      <c r="AU22" s="9">
        <v>0.158307</v>
      </c>
      <c r="AV22" s="8">
        <v>0</v>
      </c>
      <c r="AW22" s="9">
        <v>0.14369799999999999</v>
      </c>
      <c r="AX22" s="9">
        <v>0.14369799999999999</v>
      </c>
      <c r="AY22" s="9">
        <v>7.6296000000000003E-2</v>
      </c>
      <c r="AZ22" s="9">
        <v>0.168597</v>
      </c>
      <c r="BA22" s="8">
        <v>0</v>
      </c>
      <c r="BB22" s="9">
        <v>0.15088299999999999</v>
      </c>
      <c r="BC22" s="9">
        <v>0.15088299999999999</v>
      </c>
      <c r="BD22" s="9">
        <v>8.0110000000000001E-2</v>
      </c>
      <c r="BE22" s="9">
        <v>0.17955499999999999</v>
      </c>
      <c r="BF22" s="8">
        <v>0</v>
      </c>
      <c r="BG22" s="9">
        <v>0.15842700000000001</v>
      </c>
      <c r="BH22" s="9">
        <v>0.15842700000000001</v>
      </c>
      <c r="BI22" s="9">
        <v>8.4115999999999996E-2</v>
      </c>
      <c r="BJ22" s="9">
        <v>0.19122700000000001</v>
      </c>
      <c r="BK22" s="8">
        <v>0</v>
      </c>
      <c r="BL22" s="9">
        <v>0.166348</v>
      </c>
      <c r="BM22" s="9">
        <v>0.166348</v>
      </c>
      <c r="BN22" s="9">
        <v>8.8321999999999998E-2</v>
      </c>
      <c r="BO22" s="9">
        <v>0.203656</v>
      </c>
      <c r="BP22" s="8">
        <v>0</v>
      </c>
      <c r="BQ22" s="9">
        <v>0.17466599999999999</v>
      </c>
      <c r="BR22" s="9">
        <v>0.17466599999999999</v>
      </c>
      <c r="BS22" s="9">
        <v>9.2738000000000001E-2</v>
      </c>
      <c r="BT22" s="9">
        <v>0.216894</v>
      </c>
      <c r="BU22" s="8">
        <v>0</v>
      </c>
      <c r="BV22" s="9">
        <v>0.18339900000000001</v>
      </c>
      <c r="BW22" s="9">
        <v>0.18339900000000001</v>
      </c>
      <c r="BX22" s="9">
        <v>9.7375000000000003E-2</v>
      </c>
      <c r="BY22" s="9">
        <v>0.230992</v>
      </c>
      <c r="BZ22" s="8">
        <v>0</v>
      </c>
      <c r="CA22" s="9">
        <v>0.19256899999999999</v>
      </c>
      <c r="CB22" s="9">
        <v>0.19256899999999999</v>
      </c>
      <c r="CC22" s="9">
        <v>0.102243</v>
      </c>
      <c r="CD22" s="9">
        <v>0.246006</v>
      </c>
      <c r="CE22" s="8">
        <v>0</v>
      </c>
      <c r="CF22" s="9">
        <v>0.20219799999999999</v>
      </c>
      <c r="CG22" s="9">
        <v>0.20219799999999999</v>
      </c>
      <c r="CH22" s="9">
        <v>0.10735599999999999</v>
      </c>
      <c r="CI22" s="9">
        <v>0.26199699999999998</v>
      </c>
      <c r="CJ22" s="8">
        <v>0</v>
      </c>
      <c r="CK22" s="9">
        <v>0.212307</v>
      </c>
      <c r="CL22" s="9">
        <v>0.212307</v>
      </c>
      <c r="CM22" s="9">
        <v>0.112723</v>
      </c>
      <c r="CN22" s="9">
        <v>0.27902700000000003</v>
      </c>
      <c r="CO22" s="8">
        <v>0</v>
      </c>
      <c r="CP22" s="9">
        <v>0.22292300000000001</v>
      </c>
      <c r="CQ22" s="9">
        <v>0.22292300000000001</v>
      </c>
      <c r="CR22" s="9">
        <v>0.11836000000000001</v>
      </c>
      <c r="CS22" s="9">
        <v>0.29716300000000001</v>
      </c>
      <c r="CT22" s="8">
        <v>0</v>
      </c>
      <c r="CU22" s="9">
        <v>0.234069</v>
      </c>
      <c r="CV22" s="9">
        <v>0.234069</v>
      </c>
      <c r="CW22" s="9">
        <v>0.124278</v>
      </c>
      <c r="CX22" s="9">
        <v>0.31647900000000001</v>
      </c>
      <c r="CY22" s="8">
        <v>0</v>
      </c>
      <c r="CZ22" s="9">
        <v>0.24577199999999999</v>
      </c>
      <c r="DA22" s="9">
        <v>0.249283</v>
      </c>
      <c r="DB22" s="9">
        <v>0.130491</v>
      </c>
      <c r="DC22" s="9">
        <v>0.33705000000000002</v>
      </c>
      <c r="DD22" s="8">
        <v>0</v>
      </c>
      <c r="DE22" s="9">
        <v>0.25806099999999998</v>
      </c>
      <c r="DF22" s="9">
        <v>0.26548699999999997</v>
      </c>
      <c r="DG22" s="9">
        <v>0.137016</v>
      </c>
      <c r="DH22" s="9">
        <v>0.358958</v>
      </c>
      <c r="DI22" s="8">
        <v>0</v>
      </c>
      <c r="DJ22" s="9">
        <v>0.27096399999999998</v>
      </c>
      <c r="DK22" s="9">
        <v>0.282744</v>
      </c>
      <c r="DL22" s="9">
        <v>0.14386699999999999</v>
      </c>
      <c r="DM22" s="9">
        <v>0.38229099999999999</v>
      </c>
      <c r="DN22" s="8">
        <v>0</v>
      </c>
      <c r="DO22" s="9">
        <v>0.28451199999999999</v>
      </c>
      <c r="DP22" s="9">
        <v>0.301122</v>
      </c>
      <c r="DQ22" s="9">
        <v>0.15106</v>
      </c>
      <c r="DR22" s="9">
        <v>0.40714</v>
      </c>
      <c r="DS22" s="8">
        <v>0</v>
      </c>
      <c r="DT22" s="9">
        <v>0.298738</v>
      </c>
      <c r="DU22" s="9">
        <v>0.31617800000000001</v>
      </c>
      <c r="DV22" s="9">
        <v>0.158613</v>
      </c>
      <c r="DW22" s="9">
        <v>0.43360399999999999</v>
      </c>
      <c r="DX22" s="8">
        <v>0</v>
      </c>
      <c r="DY22" s="9">
        <v>0.31367499999999998</v>
      </c>
      <c r="DZ22" s="9">
        <v>0.33198699999999998</v>
      </c>
      <c r="EA22" s="9">
        <v>0.166544</v>
      </c>
      <c r="EB22" s="9">
        <v>0.46178799999999998</v>
      </c>
      <c r="EC22" s="8">
        <v>0</v>
      </c>
      <c r="ED22" s="9">
        <v>0.32935900000000001</v>
      </c>
      <c r="EE22" s="9">
        <v>0.34858600000000001</v>
      </c>
      <c r="EF22" s="9">
        <v>0.174871</v>
      </c>
      <c r="EG22" s="9">
        <v>0.49180400000000002</v>
      </c>
      <c r="EH22" s="8">
        <v>0</v>
      </c>
      <c r="EI22" s="9">
        <v>0.345827</v>
      </c>
      <c r="EJ22" s="9">
        <v>0.36601600000000001</v>
      </c>
      <c r="EK22" s="9">
        <v>0.174871</v>
      </c>
      <c r="EL22" s="9">
        <v>0.52377099999999999</v>
      </c>
      <c r="EM22" s="8">
        <v>0</v>
      </c>
      <c r="EN22" s="9">
        <v>0.35467199999999999</v>
      </c>
      <c r="EO22" s="9">
        <v>0.38431599999999999</v>
      </c>
      <c r="EP22" s="9">
        <v>0.174871</v>
      </c>
      <c r="EQ22" s="9">
        <v>0.55781700000000001</v>
      </c>
      <c r="ER22" s="8">
        <v>0</v>
      </c>
      <c r="ES22" s="9" t="s">
        <v>15</v>
      </c>
      <c r="ET22" s="9" t="s">
        <v>15</v>
      </c>
      <c r="EU22" s="9" t="s">
        <v>15</v>
      </c>
      <c r="EV22" s="9" t="s">
        <v>15</v>
      </c>
      <c r="EW22" s="8" t="s">
        <v>15</v>
      </c>
    </row>
    <row r="23" spans="1:153" x14ac:dyDescent="0.25">
      <c r="A23" s="8" t="s">
        <v>24</v>
      </c>
      <c r="B23" s="8">
        <v>7.3877600000000001</v>
      </c>
      <c r="C23" s="8">
        <v>7.6035360000000001</v>
      </c>
      <c r="D23" s="9">
        <v>9.2665559999999996</v>
      </c>
      <c r="E23" s="9">
        <v>9.2665559999999996</v>
      </c>
      <c r="F23" s="9">
        <v>9.2665330000000008</v>
      </c>
      <c r="G23" s="9">
        <v>9.2544989999999991</v>
      </c>
      <c r="H23" s="8">
        <v>9.2436319999999998</v>
      </c>
      <c r="I23" s="9">
        <v>8.2127429999999997</v>
      </c>
      <c r="J23" s="9">
        <v>8.3987180000000006</v>
      </c>
      <c r="K23" s="9">
        <v>8.2165060000000008</v>
      </c>
      <c r="L23" s="9">
        <v>8.1705260000000006</v>
      </c>
      <c r="M23" s="8">
        <v>8.1493690000000001</v>
      </c>
      <c r="N23" s="9">
        <v>8.1062809999999992</v>
      </c>
      <c r="O23" s="9">
        <v>8.1737590000000004</v>
      </c>
      <c r="P23" s="9">
        <v>8.089556</v>
      </c>
      <c r="Q23" s="9">
        <v>8.1217799999999993</v>
      </c>
      <c r="R23" s="8">
        <v>8.0846820000000008</v>
      </c>
      <c r="S23" s="9">
        <v>8.0811130000000002</v>
      </c>
      <c r="T23" s="9">
        <v>8.0730229999999992</v>
      </c>
      <c r="U23" s="9">
        <v>8.1060309999999998</v>
      </c>
      <c r="V23" s="9">
        <v>8.1288820000000008</v>
      </c>
      <c r="W23" s="8">
        <v>7.9413819999999999</v>
      </c>
      <c r="X23" s="9">
        <v>8.758426</v>
      </c>
      <c r="Y23" s="9">
        <v>8.7220030000000008</v>
      </c>
      <c r="Z23" s="9">
        <v>8.7101989999999994</v>
      </c>
      <c r="AA23" s="9">
        <v>8.7570890000000006</v>
      </c>
      <c r="AB23" s="8">
        <v>8.5914809999999999</v>
      </c>
      <c r="AC23" s="9">
        <v>8.4325899999999994</v>
      </c>
      <c r="AD23" s="9">
        <v>8.4266279999999991</v>
      </c>
      <c r="AE23" s="9">
        <v>8.349494</v>
      </c>
      <c r="AF23" s="9">
        <v>8.4079499999999996</v>
      </c>
      <c r="AG23" s="8">
        <v>8.2448990000000002</v>
      </c>
      <c r="AH23" s="9">
        <v>8.2975290000000008</v>
      </c>
      <c r="AI23" s="9">
        <v>8.3369669999999996</v>
      </c>
      <c r="AJ23" s="9">
        <v>8.2430979999999998</v>
      </c>
      <c r="AK23" s="9">
        <v>8.2142090000000003</v>
      </c>
      <c r="AL23" s="8">
        <v>8.1919939999999993</v>
      </c>
      <c r="AM23" s="9">
        <v>8.268459</v>
      </c>
      <c r="AN23" s="9">
        <v>8.3798619999999993</v>
      </c>
      <c r="AO23" s="9">
        <v>8.1978980000000004</v>
      </c>
      <c r="AP23" s="9">
        <v>8.2005099999999995</v>
      </c>
      <c r="AQ23" s="8">
        <v>8.2157590000000003</v>
      </c>
      <c r="AR23" s="9">
        <v>8.2312829999999995</v>
      </c>
      <c r="AS23" s="9">
        <v>8.4681149999999992</v>
      </c>
      <c r="AT23" s="9">
        <v>8.1227180000000008</v>
      </c>
      <c r="AU23" s="9">
        <v>8.1372490000000006</v>
      </c>
      <c r="AV23" s="8">
        <v>8.2439529999999994</v>
      </c>
      <c r="AW23" s="9">
        <v>8.2217680000000009</v>
      </c>
      <c r="AX23" s="9">
        <v>8.5553109999999997</v>
      </c>
      <c r="AY23" s="9">
        <v>8.093591</v>
      </c>
      <c r="AZ23" s="9">
        <v>8.0836900000000007</v>
      </c>
      <c r="BA23" s="8">
        <v>8.3009369999999993</v>
      </c>
      <c r="BB23" s="9">
        <v>8.2352570000000007</v>
      </c>
      <c r="BC23" s="9">
        <v>8.6389969999999998</v>
      </c>
      <c r="BD23" s="9">
        <v>8.0588630000000006</v>
      </c>
      <c r="BE23" s="9">
        <v>8.0515989999999995</v>
      </c>
      <c r="BF23" s="8">
        <v>8.4134910000000005</v>
      </c>
      <c r="BG23" s="9">
        <v>8.2598730000000007</v>
      </c>
      <c r="BH23" s="9">
        <v>8.7109819999999996</v>
      </c>
      <c r="BI23" s="9">
        <v>8.0080600000000004</v>
      </c>
      <c r="BJ23" s="9">
        <v>8.1000189999999996</v>
      </c>
      <c r="BK23" s="8">
        <v>8.5324539999999995</v>
      </c>
      <c r="BL23" s="9">
        <v>8.363448</v>
      </c>
      <c r="BM23" s="9">
        <v>8.8844259999999995</v>
      </c>
      <c r="BN23" s="9">
        <v>8.0475670000000008</v>
      </c>
      <c r="BO23" s="9">
        <v>8.1971670000000003</v>
      </c>
      <c r="BP23" s="8">
        <v>8.6753630000000008</v>
      </c>
      <c r="BQ23" s="9">
        <v>8.4485189999999992</v>
      </c>
      <c r="BR23" s="9">
        <v>9.0319020000000005</v>
      </c>
      <c r="BS23" s="9">
        <v>8.0911829999999991</v>
      </c>
      <c r="BT23" s="9">
        <v>8.2304580000000005</v>
      </c>
      <c r="BU23" s="8">
        <v>8.7105759999999997</v>
      </c>
      <c r="BV23" s="9">
        <v>8.5373260000000002</v>
      </c>
      <c r="BW23" s="9">
        <v>9.1676330000000004</v>
      </c>
      <c r="BX23" s="9">
        <v>8.1439529999999998</v>
      </c>
      <c r="BY23" s="9">
        <v>8.2758439999999993</v>
      </c>
      <c r="BZ23" s="8">
        <v>8.8240680000000005</v>
      </c>
      <c r="CA23" s="9">
        <v>8.6591450000000005</v>
      </c>
      <c r="CB23" s="9">
        <v>9.3577379999999994</v>
      </c>
      <c r="CC23" s="9">
        <v>8.2150510000000008</v>
      </c>
      <c r="CD23" s="9">
        <v>8.4167360000000002</v>
      </c>
      <c r="CE23" s="8">
        <v>9.0294640000000008</v>
      </c>
      <c r="CF23" s="9">
        <v>8.7455499999999997</v>
      </c>
      <c r="CG23" s="9">
        <v>9.4436599999999995</v>
      </c>
      <c r="CH23" s="9">
        <v>8.1221680000000003</v>
      </c>
      <c r="CI23" s="9">
        <v>8.3852159999999998</v>
      </c>
      <c r="CJ23" s="8">
        <v>9.1127059999999993</v>
      </c>
      <c r="CK23" s="9">
        <v>8.7970249999999997</v>
      </c>
      <c r="CL23" s="9">
        <v>9.5361080000000005</v>
      </c>
      <c r="CM23" s="9">
        <v>8.1186279999999993</v>
      </c>
      <c r="CN23" s="9">
        <v>8.4048789999999993</v>
      </c>
      <c r="CO23" s="8">
        <v>9.207827</v>
      </c>
      <c r="CP23" s="9">
        <v>8.8923140000000007</v>
      </c>
      <c r="CQ23" s="9">
        <v>9.6423240000000003</v>
      </c>
      <c r="CR23" s="9">
        <v>8.1314360000000008</v>
      </c>
      <c r="CS23" s="9">
        <v>8.4210320000000003</v>
      </c>
      <c r="CT23" s="8">
        <v>9.3193859999999997</v>
      </c>
      <c r="CU23" s="9">
        <v>9.0570629999999994</v>
      </c>
      <c r="CV23" s="9">
        <v>9.8068039999999996</v>
      </c>
      <c r="CW23" s="9">
        <v>8.1464009999999991</v>
      </c>
      <c r="CX23" s="9">
        <v>8.4589730000000003</v>
      </c>
      <c r="CY23" s="8">
        <v>9.4323289999999993</v>
      </c>
      <c r="CZ23" s="9">
        <v>9.1925249999999998</v>
      </c>
      <c r="DA23" s="9">
        <v>9.9192090000000004</v>
      </c>
      <c r="DB23" s="9">
        <v>8.2725220000000004</v>
      </c>
      <c r="DC23" s="9">
        <v>8.5111190000000008</v>
      </c>
      <c r="DD23" s="8">
        <v>9.5526350000000004</v>
      </c>
      <c r="DE23" s="9">
        <v>9.2930510000000002</v>
      </c>
      <c r="DF23" s="9">
        <v>9.9162079999999992</v>
      </c>
      <c r="DG23" s="9">
        <v>8.3952659999999995</v>
      </c>
      <c r="DH23" s="9">
        <v>8.4902800000000003</v>
      </c>
      <c r="DI23" s="8">
        <v>9.6597930000000005</v>
      </c>
      <c r="DJ23" s="9">
        <v>9.365691</v>
      </c>
      <c r="DK23" s="9">
        <v>9.8885179999999995</v>
      </c>
      <c r="DL23" s="9">
        <v>8.4856090000000002</v>
      </c>
      <c r="DM23" s="9">
        <v>8.4752980000000004</v>
      </c>
      <c r="DN23" s="8">
        <v>9.7574100000000001</v>
      </c>
      <c r="DO23" s="9">
        <v>9.4392390000000006</v>
      </c>
      <c r="DP23" s="9">
        <v>9.7884810000000009</v>
      </c>
      <c r="DQ23" s="9">
        <v>8.6149900000000006</v>
      </c>
      <c r="DR23" s="9">
        <v>8.453773</v>
      </c>
      <c r="DS23" s="8">
        <v>9.8061209999999992</v>
      </c>
      <c r="DT23" s="9">
        <v>9.486459</v>
      </c>
      <c r="DU23" s="9">
        <v>9.7411399999999997</v>
      </c>
      <c r="DV23" s="9">
        <v>8.7639549999999993</v>
      </c>
      <c r="DW23" s="9">
        <v>8.4022079999999999</v>
      </c>
      <c r="DX23" s="8">
        <v>9.940982</v>
      </c>
      <c r="DY23" s="9">
        <v>9.4931739999999998</v>
      </c>
      <c r="DZ23" s="9">
        <v>9.6070340000000005</v>
      </c>
      <c r="EA23" s="9">
        <v>8.8423339999999993</v>
      </c>
      <c r="EB23" s="9">
        <v>8.3211949999999995</v>
      </c>
      <c r="EC23" s="8">
        <v>10.064807999999999</v>
      </c>
      <c r="ED23" s="9">
        <v>9.5396300000000007</v>
      </c>
      <c r="EE23" s="9">
        <v>9.5018320000000003</v>
      </c>
      <c r="EF23" s="9">
        <v>8.9100199999999994</v>
      </c>
      <c r="EG23" s="9">
        <v>8.2478490000000004</v>
      </c>
      <c r="EH23" s="8">
        <v>10.145311</v>
      </c>
      <c r="EI23" s="9">
        <v>9.5505200000000006</v>
      </c>
      <c r="EJ23" s="9">
        <v>9.3343760000000007</v>
      </c>
      <c r="EK23" s="9">
        <v>8.968591</v>
      </c>
      <c r="EL23" s="9">
        <v>8.1381530000000009</v>
      </c>
      <c r="EM23" s="8">
        <v>10.239378</v>
      </c>
      <c r="EN23" s="9">
        <v>9.4971029999999992</v>
      </c>
      <c r="EO23" s="9">
        <v>9.1115270000000006</v>
      </c>
      <c r="EP23" s="9">
        <v>9.0206619999999997</v>
      </c>
      <c r="EQ23" s="9">
        <v>7.989439</v>
      </c>
      <c r="ER23" s="8">
        <v>10.250847</v>
      </c>
      <c r="ES23" s="10">
        <v>8.0000000000000002E-3</v>
      </c>
      <c r="ET23" s="10">
        <v>6.0000000000000001E-3</v>
      </c>
      <c r="EU23" s="10">
        <v>6.0000000000000001E-3</v>
      </c>
      <c r="EV23" s="10">
        <v>2E-3</v>
      </c>
      <c r="EW23" s="11">
        <v>0.01</v>
      </c>
    </row>
    <row r="24" spans="1:153" x14ac:dyDescent="0.25">
      <c r="A24" s="8" t="s">
        <v>25</v>
      </c>
      <c r="B24" s="8">
        <v>3.6018000000000001E-2</v>
      </c>
      <c r="C24" s="8">
        <v>3.9969999999999999E-2</v>
      </c>
      <c r="D24" s="9">
        <v>4.2832000000000002E-2</v>
      </c>
      <c r="E24" s="9">
        <v>4.2832000000000002E-2</v>
      </c>
      <c r="F24" s="9">
        <v>4.2831000000000001E-2</v>
      </c>
      <c r="G24" s="9">
        <v>4.2827999999999998E-2</v>
      </c>
      <c r="H24" s="8">
        <v>4.2825000000000002E-2</v>
      </c>
      <c r="I24" s="9">
        <v>5.0064999999999998E-2</v>
      </c>
      <c r="J24" s="9">
        <v>5.0152000000000002E-2</v>
      </c>
      <c r="K24" s="9">
        <v>4.9861000000000003E-2</v>
      </c>
      <c r="L24" s="9">
        <v>5.0071999999999998E-2</v>
      </c>
      <c r="M24" s="8">
        <v>5.0046E-2</v>
      </c>
      <c r="N24" s="9">
        <v>5.3574999999999998E-2</v>
      </c>
      <c r="O24" s="9">
        <v>5.391E-2</v>
      </c>
      <c r="P24" s="9">
        <v>5.3032000000000003E-2</v>
      </c>
      <c r="Q24" s="9">
        <v>5.5421999999999999E-2</v>
      </c>
      <c r="R24" s="8">
        <v>5.2495E-2</v>
      </c>
      <c r="S24" s="9">
        <v>5.6710999999999998E-2</v>
      </c>
      <c r="T24" s="9">
        <v>5.7103000000000001E-2</v>
      </c>
      <c r="U24" s="9">
        <v>5.5837999999999999E-2</v>
      </c>
      <c r="V24" s="9">
        <v>6.4396999999999996E-2</v>
      </c>
      <c r="W24" s="8">
        <v>5.4854E-2</v>
      </c>
      <c r="X24" s="9">
        <v>5.9358000000000001E-2</v>
      </c>
      <c r="Y24" s="9">
        <v>6.0198000000000002E-2</v>
      </c>
      <c r="Z24" s="9">
        <v>5.8095000000000001E-2</v>
      </c>
      <c r="AA24" s="9">
        <v>9.1463000000000003E-2</v>
      </c>
      <c r="AB24" s="8">
        <v>5.6501000000000003E-2</v>
      </c>
      <c r="AC24" s="9">
        <v>6.2755000000000005E-2</v>
      </c>
      <c r="AD24" s="9">
        <v>6.4074999999999993E-2</v>
      </c>
      <c r="AE24" s="9">
        <v>6.0421999999999997E-2</v>
      </c>
      <c r="AF24" s="9">
        <v>0.13458200000000001</v>
      </c>
      <c r="AG24" s="8">
        <v>5.7963000000000001E-2</v>
      </c>
      <c r="AH24" s="9">
        <v>6.6535999999999998E-2</v>
      </c>
      <c r="AI24" s="9">
        <v>6.8345000000000003E-2</v>
      </c>
      <c r="AJ24" s="9">
        <v>6.3759999999999997E-2</v>
      </c>
      <c r="AK24" s="9">
        <v>0.19536999999999999</v>
      </c>
      <c r="AL24" s="8">
        <v>5.9796000000000002E-2</v>
      </c>
      <c r="AM24" s="9">
        <v>7.0786000000000002E-2</v>
      </c>
      <c r="AN24" s="9">
        <v>7.2767999999999999E-2</v>
      </c>
      <c r="AO24" s="9">
        <v>6.7544999999999994E-2</v>
      </c>
      <c r="AP24" s="9">
        <v>0.26627200000000001</v>
      </c>
      <c r="AQ24" s="8">
        <v>6.1559000000000003E-2</v>
      </c>
      <c r="AR24" s="9">
        <v>7.5025999999999995E-2</v>
      </c>
      <c r="AS24" s="9">
        <v>7.7487E-2</v>
      </c>
      <c r="AT24" s="9">
        <v>7.1736999999999995E-2</v>
      </c>
      <c r="AU24" s="9">
        <v>0.34653699999999998</v>
      </c>
      <c r="AV24" s="8">
        <v>6.3186999999999993E-2</v>
      </c>
      <c r="AW24" s="9">
        <v>7.9723000000000002E-2</v>
      </c>
      <c r="AX24" s="9">
        <v>8.2576999999999998E-2</v>
      </c>
      <c r="AY24" s="9">
        <v>7.7910999999999994E-2</v>
      </c>
      <c r="AZ24" s="9">
        <v>0.42710700000000001</v>
      </c>
      <c r="BA24" s="8">
        <v>6.4813999999999997E-2</v>
      </c>
      <c r="BB24" s="9">
        <v>8.7013999999999994E-2</v>
      </c>
      <c r="BC24" s="9">
        <v>8.8567999999999994E-2</v>
      </c>
      <c r="BD24" s="9">
        <v>8.4727999999999998E-2</v>
      </c>
      <c r="BE24" s="9">
        <v>0.51392400000000005</v>
      </c>
      <c r="BF24" s="8">
        <v>6.6443000000000002E-2</v>
      </c>
      <c r="BG24" s="9">
        <v>9.4368999999999995E-2</v>
      </c>
      <c r="BH24" s="9">
        <v>9.6352999999999994E-2</v>
      </c>
      <c r="BI24" s="9">
        <v>9.2241000000000004E-2</v>
      </c>
      <c r="BJ24" s="9">
        <v>0.605383</v>
      </c>
      <c r="BK24" s="8">
        <v>6.7757999999999999E-2</v>
      </c>
      <c r="BL24" s="9">
        <v>0.103648</v>
      </c>
      <c r="BM24" s="9">
        <v>0.104433</v>
      </c>
      <c r="BN24" s="9">
        <v>0.10578799999999999</v>
      </c>
      <c r="BO24" s="9">
        <v>0.69382500000000003</v>
      </c>
      <c r="BP24" s="8">
        <v>6.9071999999999995E-2</v>
      </c>
      <c r="BQ24" s="9">
        <v>0.118723</v>
      </c>
      <c r="BR24" s="9">
        <v>0.116229</v>
      </c>
      <c r="BS24" s="9">
        <v>0.12273100000000001</v>
      </c>
      <c r="BT24" s="9">
        <v>0.78012800000000004</v>
      </c>
      <c r="BU24" s="8">
        <v>7.0372000000000004E-2</v>
      </c>
      <c r="BV24" s="9">
        <v>0.13735800000000001</v>
      </c>
      <c r="BW24" s="9">
        <v>0.13671900000000001</v>
      </c>
      <c r="BX24" s="9">
        <v>0.144099</v>
      </c>
      <c r="BY24" s="9">
        <v>0.86849799999999999</v>
      </c>
      <c r="BZ24" s="8">
        <v>7.1669999999999998E-2</v>
      </c>
      <c r="CA24" s="9">
        <v>0.161111</v>
      </c>
      <c r="CB24" s="9">
        <v>0.15906600000000001</v>
      </c>
      <c r="CC24" s="9">
        <v>0.168429</v>
      </c>
      <c r="CD24" s="9">
        <v>0.95259199999999999</v>
      </c>
      <c r="CE24" s="8">
        <v>7.3025000000000007E-2</v>
      </c>
      <c r="CF24" s="9">
        <v>0.19123599999999999</v>
      </c>
      <c r="CG24" s="9">
        <v>0.185529</v>
      </c>
      <c r="CH24" s="9">
        <v>0.19606299999999999</v>
      </c>
      <c r="CI24" s="9">
        <v>1.0350159999999999</v>
      </c>
      <c r="CJ24" s="8">
        <v>7.4357000000000006E-2</v>
      </c>
      <c r="CK24" s="9">
        <v>0.223049</v>
      </c>
      <c r="CL24" s="9">
        <v>0.216505</v>
      </c>
      <c r="CM24" s="9">
        <v>0.22680400000000001</v>
      </c>
      <c r="CN24" s="9">
        <v>1.1271789999999999</v>
      </c>
      <c r="CO24" s="8">
        <v>7.5633000000000006E-2</v>
      </c>
      <c r="CP24" s="9">
        <v>0.25865700000000003</v>
      </c>
      <c r="CQ24" s="9">
        <v>0.253554</v>
      </c>
      <c r="CR24" s="9">
        <v>0.268011</v>
      </c>
      <c r="CS24" s="9">
        <v>1.2188969999999999</v>
      </c>
      <c r="CT24" s="8">
        <v>7.7002000000000001E-2</v>
      </c>
      <c r="CU24" s="9">
        <v>0.31606699999999999</v>
      </c>
      <c r="CV24" s="9">
        <v>0.29538799999999998</v>
      </c>
      <c r="CW24" s="9">
        <v>0.32123800000000002</v>
      </c>
      <c r="CX24" s="9">
        <v>1.318235</v>
      </c>
      <c r="CY24" s="8">
        <v>7.8479999999999994E-2</v>
      </c>
      <c r="CZ24" s="9">
        <v>0.37681500000000001</v>
      </c>
      <c r="DA24" s="9">
        <v>0.36896200000000001</v>
      </c>
      <c r="DB24" s="9">
        <v>0.37355300000000002</v>
      </c>
      <c r="DC24" s="9">
        <v>1.413397</v>
      </c>
      <c r="DD24" s="8">
        <v>7.9957E-2</v>
      </c>
      <c r="DE24" s="9">
        <v>0.43530200000000002</v>
      </c>
      <c r="DF24" s="9">
        <v>0.44280799999999998</v>
      </c>
      <c r="DG24" s="9">
        <v>0.42347000000000001</v>
      </c>
      <c r="DH24" s="9">
        <v>1.504324</v>
      </c>
      <c r="DI24" s="8">
        <v>8.1355999999999998E-2</v>
      </c>
      <c r="DJ24" s="9">
        <v>0.50708399999999998</v>
      </c>
      <c r="DK24" s="9">
        <v>0.53442800000000001</v>
      </c>
      <c r="DL24" s="9">
        <v>0.48466300000000001</v>
      </c>
      <c r="DM24" s="9">
        <v>1.593469</v>
      </c>
      <c r="DN24" s="8">
        <v>8.2823999999999995E-2</v>
      </c>
      <c r="DO24" s="9">
        <v>0.59008000000000005</v>
      </c>
      <c r="DP24" s="9">
        <v>0.63997599999999999</v>
      </c>
      <c r="DQ24" s="9">
        <v>0.556253</v>
      </c>
      <c r="DR24" s="9">
        <v>1.679921</v>
      </c>
      <c r="DS24" s="8">
        <v>8.4305000000000005E-2</v>
      </c>
      <c r="DT24" s="9">
        <v>0.66950600000000005</v>
      </c>
      <c r="DU24" s="9">
        <v>0.74997899999999995</v>
      </c>
      <c r="DV24" s="9">
        <v>0.62552300000000005</v>
      </c>
      <c r="DW24" s="9">
        <v>1.7749680000000001</v>
      </c>
      <c r="DX24" s="8">
        <v>8.5653999999999994E-2</v>
      </c>
      <c r="DY24" s="9">
        <v>0.76362699999999994</v>
      </c>
      <c r="DZ24" s="9">
        <v>0.87644699999999998</v>
      </c>
      <c r="EA24" s="9">
        <v>0.68995799999999996</v>
      </c>
      <c r="EB24" s="9">
        <v>1.8700680000000001</v>
      </c>
      <c r="EC24" s="8">
        <v>8.7141999999999997E-2</v>
      </c>
      <c r="ED24" s="9">
        <v>0.855294</v>
      </c>
      <c r="EE24" s="9">
        <v>1.000049</v>
      </c>
      <c r="EF24" s="9">
        <v>0.767567</v>
      </c>
      <c r="EG24" s="9">
        <v>1.9796800000000001</v>
      </c>
      <c r="EH24" s="8">
        <v>8.8582999999999995E-2</v>
      </c>
      <c r="EI24" s="9">
        <v>0.94294800000000001</v>
      </c>
      <c r="EJ24" s="9">
        <v>1.1311469999999999</v>
      </c>
      <c r="EK24" s="9">
        <v>0.84499199999999997</v>
      </c>
      <c r="EL24" s="9">
        <v>2.0907680000000002</v>
      </c>
      <c r="EM24" s="8">
        <v>9.0067999999999995E-2</v>
      </c>
      <c r="EN24" s="9">
        <v>1.0368409999999999</v>
      </c>
      <c r="EO24" s="9">
        <v>1.266837</v>
      </c>
      <c r="EP24" s="9">
        <v>0.92062900000000003</v>
      </c>
      <c r="EQ24" s="9">
        <v>2.1994440000000002</v>
      </c>
      <c r="ER24" s="8">
        <v>9.1600000000000001E-2</v>
      </c>
      <c r="ES24" s="10">
        <v>0.11899999999999999</v>
      </c>
      <c r="ET24" s="10">
        <v>0.127</v>
      </c>
      <c r="EU24" s="10">
        <v>0.114</v>
      </c>
      <c r="EV24" s="10">
        <v>0.14799999999999999</v>
      </c>
      <c r="EW24" s="11">
        <v>2.9000000000000001E-2</v>
      </c>
    </row>
    <row r="25" spans="1:153" x14ac:dyDescent="0.25">
      <c r="A25" s="8" t="s">
        <v>26</v>
      </c>
      <c r="B25" s="8">
        <v>0.66884500000000002</v>
      </c>
      <c r="C25" s="8">
        <v>0.68433999999999995</v>
      </c>
      <c r="D25" s="9">
        <v>0.69998300000000002</v>
      </c>
      <c r="E25" s="9">
        <v>0.700071</v>
      </c>
      <c r="F25" s="9">
        <v>0.70010099999999997</v>
      </c>
      <c r="G25" s="9">
        <v>0.70011400000000001</v>
      </c>
      <c r="H25" s="8">
        <v>0.69974800000000004</v>
      </c>
      <c r="I25" s="9">
        <v>0.70864000000000005</v>
      </c>
      <c r="J25" s="9">
        <v>0.71513199999999999</v>
      </c>
      <c r="K25" s="9">
        <v>0.70796999999999999</v>
      </c>
      <c r="L25" s="9">
        <v>0.70813300000000001</v>
      </c>
      <c r="M25" s="8">
        <v>0.70720400000000005</v>
      </c>
      <c r="N25" s="9">
        <v>0.68709299999999995</v>
      </c>
      <c r="O25" s="9">
        <v>0.69058699999999995</v>
      </c>
      <c r="P25" s="9">
        <v>0.68510899999999997</v>
      </c>
      <c r="Q25" s="9">
        <v>0.68894599999999995</v>
      </c>
      <c r="R25" s="8">
        <v>0.68687699999999996</v>
      </c>
      <c r="S25" s="9">
        <v>0.67759199999999997</v>
      </c>
      <c r="T25" s="9">
        <v>0.67957199999999995</v>
      </c>
      <c r="U25" s="9">
        <v>0.67617099999999997</v>
      </c>
      <c r="V25" s="9">
        <v>0.67921600000000004</v>
      </c>
      <c r="W25" s="8">
        <v>0.67458799999999997</v>
      </c>
      <c r="X25" s="9">
        <v>0.69363300000000006</v>
      </c>
      <c r="Y25" s="9">
        <v>0.69730800000000004</v>
      </c>
      <c r="Z25" s="9">
        <v>0.6865</v>
      </c>
      <c r="AA25" s="9">
        <v>0.693075</v>
      </c>
      <c r="AB25" s="8">
        <v>0.69115899999999997</v>
      </c>
      <c r="AC25" s="9">
        <v>0.691936</v>
      </c>
      <c r="AD25" s="9">
        <v>0.69887900000000003</v>
      </c>
      <c r="AE25" s="9">
        <v>0.68245400000000001</v>
      </c>
      <c r="AF25" s="9">
        <v>0.692658</v>
      </c>
      <c r="AG25" s="8">
        <v>0.68797299999999995</v>
      </c>
      <c r="AH25" s="9">
        <v>0.69366899999999998</v>
      </c>
      <c r="AI25" s="9">
        <v>0.70289599999999997</v>
      </c>
      <c r="AJ25" s="9">
        <v>0.68235400000000002</v>
      </c>
      <c r="AK25" s="9">
        <v>0.69579899999999995</v>
      </c>
      <c r="AL25" s="8">
        <v>0.68814500000000001</v>
      </c>
      <c r="AM25" s="9">
        <v>0.69530800000000004</v>
      </c>
      <c r="AN25" s="9">
        <v>0.70718099999999995</v>
      </c>
      <c r="AO25" s="9">
        <v>0.68290600000000001</v>
      </c>
      <c r="AP25" s="9">
        <v>0.70034200000000002</v>
      </c>
      <c r="AQ25" s="8">
        <v>0.68979500000000005</v>
      </c>
      <c r="AR25" s="9">
        <v>0.69631100000000001</v>
      </c>
      <c r="AS25" s="9">
        <v>0.71108400000000005</v>
      </c>
      <c r="AT25" s="9">
        <v>0.68234899999999998</v>
      </c>
      <c r="AU25" s="9">
        <v>0.70340199999999997</v>
      </c>
      <c r="AV25" s="8">
        <v>0.68986800000000004</v>
      </c>
      <c r="AW25" s="9">
        <v>0.69671400000000006</v>
      </c>
      <c r="AX25" s="9">
        <v>0.71506099999999995</v>
      </c>
      <c r="AY25" s="9">
        <v>0.68246700000000005</v>
      </c>
      <c r="AZ25" s="9">
        <v>0.70512799999999998</v>
      </c>
      <c r="BA25" s="8">
        <v>0.69035100000000005</v>
      </c>
      <c r="BB25" s="9">
        <v>0.70023800000000003</v>
      </c>
      <c r="BC25" s="9">
        <v>0.72088700000000006</v>
      </c>
      <c r="BD25" s="9">
        <v>0.68504699999999996</v>
      </c>
      <c r="BE25" s="9">
        <v>0.70976899999999998</v>
      </c>
      <c r="BF25" s="8">
        <v>0.69318100000000005</v>
      </c>
      <c r="BG25" s="9">
        <v>0.70237000000000005</v>
      </c>
      <c r="BH25" s="9">
        <v>0.72476099999999999</v>
      </c>
      <c r="BI25" s="9">
        <v>0.68504399999999999</v>
      </c>
      <c r="BJ25" s="9">
        <v>0.71499500000000005</v>
      </c>
      <c r="BK25" s="8">
        <v>0.69572100000000003</v>
      </c>
      <c r="BL25" s="9">
        <v>0.708762</v>
      </c>
      <c r="BM25" s="9">
        <v>0.73279099999999997</v>
      </c>
      <c r="BN25" s="9">
        <v>0.68777100000000002</v>
      </c>
      <c r="BO25" s="9">
        <v>0.72264899999999999</v>
      </c>
      <c r="BP25" s="8">
        <v>0.69917099999999999</v>
      </c>
      <c r="BQ25" s="9">
        <v>0.71426599999999996</v>
      </c>
      <c r="BR25" s="9">
        <v>0.74007599999999996</v>
      </c>
      <c r="BS25" s="9">
        <v>0.69230599999999998</v>
      </c>
      <c r="BT25" s="9">
        <v>0.72798700000000005</v>
      </c>
      <c r="BU25" s="8">
        <v>0.69909600000000005</v>
      </c>
      <c r="BV25" s="9">
        <v>0.71942700000000004</v>
      </c>
      <c r="BW25" s="9">
        <v>0.74701099999999998</v>
      </c>
      <c r="BX25" s="9">
        <v>0.69673499999999999</v>
      </c>
      <c r="BY25" s="9">
        <v>0.73390999999999995</v>
      </c>
      <c r="BZ25" s="8">
        <v>0.70109900000000003</v>
      </c>
      <c r="CA25" s="9">
        <v>0.72329900000000003</v>
      </c>
      <c r="CB25" s="9">
        <v>0.75409700000000002</v>
      </c>
      <c r="CC25" s="9">
        <v>0.69900899999999999</v>
      </c>
      <c r="CD25" s="9">
        <v>0.74134199999999995</v>
      </c>
      <c r="CE25" s="8">
        <v>0.70487200000000005</v>
      </c>
      <c r="CF25" s="9">
        <v>0.72283200000000003</v>
      </c>
      <c r="CG25" s="9">
        <v>0.75338899999999998</v>
      </c>
      <c r="CH25" s="9">
        <v>0.69617499999999999</v>
      </c>
      <c r="CI25" s="9">
        <v>0.74200299999999997</v>
      </c>
      <c r="CJ25" s="8">
        <v>0.70293600000000001</v>
      </c>
      <c r="CK25" s="9">
        <v>0.72319699999999998</v>
      </c>
      <c r="CL25" s="9">
        <v>0.75592599999999999</v>
      </c>
      <c r="CM25" s="9">
        <v>0.69616199999999995</v>
      </c>
      <c r="CN25" s="9">
        <v>0.74431899999999995</v>
      </c>
      <c r="CO25" s="8">
        <v>0.702013</v>
      </c>
      <c r="CP25" s="9">
        <v>0.72531599999999996</v>
      </c>
      <c r="CQ25" s="9">
        <v>0.75976999999999995</v>
      </c>
      <c r="CR25" s="9">
        <v>0.69762299999999999</v>
      </c>
      <c r="CS25" s="9">
        <v>0.74801399999999996</v>
      </c>
      <c r="CT25" s="8">
        <v>0.70227799999999996</v>
      </c>
      <c r="CU25" s="9">
        <v>0.729217</v>
      </c>
      <c r="CV25" s="9">
        <v>0.76569799999999999</v>
      </c>
      <c r="CW25" s="9">
        <v>0.69860599999999995</v>
      </c>
      <c r="CX25" s="9">
        <v>0.75150099999999997</v>
      </c>
      <c r="CY25" s="8">
        <v>0.70415799999999995</v>
      </c>
      <c r="CZ25" s="9">
        <v>0.73364799999999997</v>
      </c>
      <c r="DA25" s="9">
        <v>0.771783</v>
      </c>
      <c r="DB25" s="9">
        <v>0.70066300000000004</v>
      </c>
      <c r="DC25" s="9">
        <v>0.75535300000000005</v>
      </c>
      <c r="DD25" s="8">
        <v>0.70687199999999994</v>
      </c>
      <c r="DE25" s="9">
        <v>0.73705100000000001</v>
      </c>
      <c r="DF25" s="9">
        <v>0.774895</v>
      </c>
      <c r="DG25" s="9">
        <v>0.70252199999999998</v>
      </c>
      <c r="DH25" s="9">
        <v>0.75747500000000001</v>
      </c>
      <c r="DI25" s="8">
        <v>0.70883799999999997</v>
      </c>
      <c r="DJ25" s="9">
        <v>0.74032600000000004</v>
      </c>
      <c r="DK25" s="9">
        <v>0.77836099999999997</v>
      </c>
      <c r="DL25" s="9">
        <v>0.70471899999999998</v>
      </c>
      <c r="DM25" s="9">
        <v>0.75956299999999999</v>
      </c>
      <c r="DN25" s="8">
        <v>0.71058100000000002</v>
      </c>
      <c r="DO25" s="9">
        <v>0.74394899999999997</v>
      </c>
      <c r="DP25" s="9">
        <v>0.78032100000000004</v>
      </c>
      <c r="DQ25" s="9">
        <v>0.70839099999999999</v>
      </c>
      <c r="DR25" s="9">
        <v>0.76100299999999999</v>
      </c>
      <c r="DS25" s="8">
        <v>0.71134399999999998</v>
      </c>
      <c r="DT25" s="9">
        <v>0.74702599999999997</v>
      </c>
      <c r="DU25" s="9">
        <v>0.78293299999999999</v>
      </c>
      <c r="DV25" s="9">
        <v>0.71274499999999996</v>
      </c>
      <c r="DW25" s="9">
        <v>0.76657900000000001</v>
      </c>
      <c r="DX25" s="8">
        <v>0.71542700000000004</v>
      </c>
      <c r="DY25" s="9">
        <v>0.74927999999999995</v>
      </c>
      <c r="DZ25" s="9">
        <v>0.78262600000000004</v>
      </c>
      <c r="EA25" s="9">
        <v>0.71545199999999998</v>
      </c>
      <c r="EB25" s="9">
        <v>0.77369100000000002</v>
      </c>
      <c r="EC25" s="8">
        <v>0.718499</v>
      </c>
      <c r="ED25" s="9">
        <v>0.75326800000000005</v>
      </c>
      <c r="EE25" s="9">
        <v>0.78424499999999997</v>
      </c>
      <c r="EF25" s="9">
        <v>0.71811700000000001</v>
      </c>
      <c r="EG25" s="9">
        <v>0.78242699999999998</v>
      </c>
      <c r="EH25" s="8">
        <v>0.72081600000000001</v>
      </c>
      <c r="EI25" s="9">
        <v>0.75655799999999995</v>
      </c>
      <c r="EJ25" s="9">
        <v>0.78516900000000001</v>
      </c>
      <c r="EK25" s="9">
        <v>0.72116100000000005</v>
      </c>
      <c r="EL25" s="9">
        <v>0.79128799999999999</v>
      </c>
      <c r="EM25" s="8">
        <v>0.72375400000000001</v>
      </c>
      <c r="EN25" s="9">
        <v>0.75964100000000001</v>
      </c>
      <c r="EO25" s="9">
        <v>0.78506500000000001</v>
      </c>
      <c r="EP25" s="9">
        <v>0.72450300000000001</v>
      </c>
      <c r="EQ25" s="9">
        <v>0.79281000000000001</v>
      </c>
      <c r="ER25" s="8">
        <v>0.72889000000000004</v>
      </c>
      <c r="ES25" s="10">
        <v>4.0000000000000001E-3</v>
      </c>
      <c r="ET25" s="10">
        <v>5.0000000000000001E-3</v>
      </c>
      <c r="EU25" s="10">
        <v>2E-3</v>
      </c>
      <c r="EV25" s="10">
        <v>5.0000000000000001E-3</v>
      </c>
      <c r="EW25" s="11">
        <v>2E-3</v>
      </c>
    </row>
    <row r="26" spans="1:153" x14ac:dyDescent="0.25">
      <c r="A26" s="8" t="s">
        <v>27</v>
      </c>
      <c r="B26" s="8">
        <v>1.2824420000000001</v>
      </c>
      <c r="C26" s="8">
        <v>1.389508</v>
      </c>
      <c r="D26" s="9">
        <v>1.4381699999999999</v>
      </c>
      <c r="E26" s="9">
        <v>1.438169</v>
      </c>
      <c r="F26" s="9">
        <v>1.4386140000000001</v>
      </c>
      <c r="G26" s="9">
        <v>1.4386909999999999</v>
      </c>
      <c r="H26" s="8">
        <v>1.4365110000000001</v>
      </c>
      <c r="I26" s="9">
        <v>1.446977</v>
      </c>
      <c r="J26" s="9">
        <v>1.455765</v>
      </c>
      <c r="K26" s="9">
        <v>1.444958</v>
      </c>
      <c r="L26" s="9">
        <v>1.4477150000000001</v>
      </c>
      <c r="M26" s="8">
        <v>1.4421619999999999</v>
      </c>
      <c r="N26" s="9">
        <v>1.418955</v>
      </c>
      <c r="O26" s="9">
        <v>1.425082</v>
      </c>
      <c r="P26" s="9">
        <v>1.4137470000000001</v>
      </c>
      <c r="Q26" s="9">
        <v>1.4270480000000001</v>
      </c>
      <c r="R26" s="8">
        <v>1.413756</v>
      </c>
      <c r="S26" s="9">
        <v>1.408625</v>
      </c>
      <c r="T26" s="9">
        <v>1.4131450000000001</v>
      </c>
      <c r="U26" s="9">
        <v>1.4033599999999999</v>
      </c>
      <c r="V26" s="9">
        <v>1.422318</v>
      </c>
      <c r="W26" s="8">
        <v>1.4015899999999999</v>
      </c>
      <c r="X26" s="9">
        <v>1.478048</v>
      </c>
      <c r="Y26" s="9">
        <v>1.4843500000000001</v>
      </c>
      <c r="Z26" s="9">
        <v>1.4664630000000001</v>
      </c>
      <c r="AA26" s="9">
        <v>1.484939</v>
      </c>
      <c r="AB26" s="8">
        <v>1.4656560000000001</v>
      </c>
      <c r="AC26" s="9">
        <v>1.5020389999999999</v>
      </c>
      <c r="AD26" s="9">
        <v>1.513449</v>
      </c>
      <c r="AE26" s="9">
        <v>1.485295</v>
      </c>
      <c r="AF26" s="9">
        <v>1.516526</v>
      </c>
      <c r="AG26" s="8">
        <v>1.4922329999999999</v>
      </c>
      <c r="AH26" s="9">
        <v>1.517811</v>
      </c>
      <c r="AI26" s="9">
        <v>1.533423</v>
      </c>
      <c r="AJ26" s="9">
        <v>1.4950399999999999</v>
      </c>
      <c r="AK26" s="9">
        <v>1.5409489999999999</v>
      </c>
      <c r="AL26" s="8">
        <v>1.495403</v>
      </c>
      <c r="AM26" s="9">
        <v>1.528834</v>
      </c>
      <c r="AN26" s="9">
        <v>1.549501</v>
      </c>
      <c r="AO26" s="9">
        <v>1.50359</v>
      </c>
      <c r="AP26" s="9">
        <v>1.564481</v>
      </c>
      <c r="AQ26" s="8">
        <v>1.4995639999999999</v>
      </c>
      <c r="AR26" s="9">
        <v>1.536043</v>
      </c>
      <c r="AS26" s="9">
        <v>1.5645640000000001</v>
      </c>
      <c r="AT26" s="9">
        <v>1.5084059999999999</v>
      </c>
      <c r="AU26" s="9">
        <v>1.5851059999999999</v>
      </c>
      <c r="AV26" s="8">
        <v>1.50108</v>
      </c>
      <c r="AW26" s="9">
        <v>1.546486</v>
      </c>
      <c r="AX26" s="9">
        <v>1.5801750000000001</v>
      </c>
      <c r="AY26" s="9">
        <v>1.5159149999999999</v>
      </c>
      <c r="AZ26" s="9">
        <v>1.6059190000000001</v>
      </c>
      <c r="BA26" s="8">
        <v>1.507018</v>
      </c>
      <c r="BB26" s="9">
        <v>1.581442</v>
      </c>
      <c r="BC26" s="9">
        <v>1.618198</v>
      </c>
      <c r="BD26" s="9">
        <v>1.5465530000000001</v>
      </c>
      <c r="BE26" s="9">
        <v>1.652485</v>
      </c>
      <c r="BF26" s="8">
        <v>1.5137659999999999</v>
      </c>
      <c r="BG26" s="9">
        <v>1.6107199999999999</v>
      </c>
      <c r="BH26" s="9">
        <v>1.6523399999999999</v>
      </c>
      <c r="BI26" s="9">
        <v>1.570999</v>
      </c>
      <c r="BJ26" s="9">
        <v>1.6982280000000001</v>
      </c>
      <c r="BK26" s="8">
        <v>1.515984</v>
      </c>
      <c r="BL26" s="9">
        <v>1.625084</v>
      </c>
      <c r="BM26" s="9">
        <v>1.6735629999999999</v>
      </c>
      <c r="BN26" s="9">
        <v>1.5812250000000001</v>
      </c>
      <c r="BO26" s="9">
        <v>1.72705</v>
      </c>
      <c r="BP26" s="8">
        <v>1.5180070000000001</v>
      </c>
      <c r="BQ26" s="9">
        <v>1.6425350000000001</v>
      </c>
      <c r="BR26" s="9">
        <v>1.6946369999999999</v>
      </c>
      <c r="BS26" s="9">
        <v>1.5948960000000001</v>
      </c>
      <c r="BT26" s="9">
        <v>1.7564150000000001</v>
      </c>
      <c r="BU26" s="8">
        <v>1.5169090000000001</v>
      </c>
      <c r="BV26" s="9">
        <v>1.658199</v>
      </c>
      <c r="BW26" s="9">
        <v>1.7120899999999999</v>
      </c>
      <c r="BX26" s="9">
        <v>1.606538</v>
      </c>
      <c r="BY26" s="9">
        <v>1.7839959999999999</v>
      </c>
      <c r="BZ26" s="8">
        <v>1.5155350000000001</v>
      </c>
      <c r="CA26" s="9">
        <v>1.6755949999999999</v>
      </c>
      <c r="CB26" s="9">
        <v>1.732999</v>
      </c>
      <c r="CC26" s="9">
        <v>1.6178490000000001</v>
      </c>
      <c r="CD26" s="9">
        <v>1.8139940000000001</v>
      </c>
      <c r="CE26" s="8">
        <v>1.518821</v>
      </c>
      <c r="CF26" s="9">
        <v>1.679781</v>
      </c>
      <c r="CG26" s="9">
        <v>1.739007</v>
      </c>
      <c r="CH26" s="9">
        <v>1.640153</v>
      </c>
      <c r="CI26" s="9">
        <v>1.853623</v>
      </c>
      <c r="CJ26" s="8">
        <v>1.519137</v>
      </c>
      <c r="CK26" s="9">
        <v>1.6842680000000001</v>
      </c>
      <c r="CL26" s="9">
        <v>1.747395</v>
      </c>
      <c r="CM26" s="9">
        <v>1.667384</v>
      </c>
      <c r="CN26" s="9">
        <v>1.906963</v>
      </c>
      <c r="CO26" s="8">
        <v>1.518321</v>
      </c>
      <c r="CP26" s="9">
        <v>1.6958009999999999</v>
      </c>
      <c r="CQ26" s="9">
        <v>1.763706</v>
      </c>
      <c r="CR26" s="9">
        <v>1.699065</v>
      </c>
      <c r="CS26" s="9">
        <v>1.956904</v>
      </c>
      <c r="CT26" s="8">
        <v>1.522753</v>
      </c>
      <c r="CU26" s="9">
        <v>1.716777</v>
      </c>
      <c r="CV26" s="9">
        <v>1.7850569999999999</v>
      </c>
      <c r="CW26" s="9">
        <v>1.7346189999999999</v>
      </c>
      <c r="CX26" s="9">
        <v>2.0080040000000001</v>
      </c>
      <c r="CY26" s="8">
        <v>1.5241929999999999</v>
      </c>
      <c r="CZ26" s="9">
        <v>1.7349349999999999</v>
      </c>
      <c r="DA26" s="9">
        <v>1.81748</v>
      </c>
      <c r="DB26" s="9">
        <v>1.752006</v>
      </c>
      <c r="DC26" s="9">
        <v>2.0626859999999998</v>
      </c>
      <c r="DD26" s="8">
        <v>1.525773</v>
      </c>
      <c r="DE26" s="9">
        <v>1.7598990000000001</v>
      </c>
      <c r="DF26" s="9">
        <v>1.8362019999999999</v>
      </c>
      <c r="DG26" s="9">
        <v>1.770939</v>
      </c>
      <c r="DH26" s="9">
        <v>2.106484</v>
      </c>
      <c r="DI26" s="8">
        <v>1.5295780000000001</v>
      </c>
      <c r="DJ26" s="9">
        <v>1.7804720000000001</v>
      </c>
      <c r="DK26" s="9">
        <v>1.862906</v>
      </c>
      <c r="DL26" s="9">
        <v>1.789283</v>
      </c>
      <c r="DM26" s="9">
        <v>2.1520929999999998</v>
      </c>
      <c r="DN26" s="8">
        <v>1.5317069999999999</v>
      </c>
      <c r="DO26" s="9">
        <v>1.8051140000000001</v>
      </c>
      <c r="DP26" s="9">
        <v>1.884587</v>
      </c>
      <c r="DQ26" s="9">
        <v>1.815089</v>
      </c>
      <c r="DR26" s="9">
        <v>2.2035779999999998</v>
      </c>
      <c r="DS26" s="8">
        <v>1.5387869999999999</v>
      </c>
      <c r="DT26" s="9">
        <v>1.8258639999999999</v>
      </c>
      <c r="DU26" s="9">
        <v>1.9080550000000001</v>
      </c>
      <c r="DV26" s="9">
        <v>1.8416650000000001</v>
      </c>
      <c r="DW26" s="9">
        <v>2.256758</v>
      </c>
      <c r="DX26" s="8">
        <v>1.546216</v>
      </c>
      <c r="DY26" s="9">
        <v>1.8464780000000001</v>
      </c>
      <c r="DZ26" s="9">
        <v>1.9394739999999999</v>
      </c>
      <c r="EA26" s="9">
        <v>1.8592310000000001</v>
      </c>
      <c r="EB26" s="9">
        <v>2.3096139999999998</v>
      </c>
      <c r="EC26" s="8">
        <v>1.5633280000000001</v>
      </c>
      <c r="ED26" s="9">
        <v>1.8740410000000001</v>
      </c>
      <c r="EE26" s="9">
        <v>1.972118</v>
      </c>
      <c r="EF26" s="9">
        <v>1.8772899999999999</v>
      </c>
      <c r="EG26" s="9">
        <v>2.3635679999999999</v>
      </c>
      <c r="EH26" s="8">
        <v>1.5683180000000001</v>
      </c>
      <c r="EI26" s="9">
        <v>1.9029199999999999</v>
      </c>
      <c r="EJ26" s="9">
        <v>1.997304</v>
      </c>
      <c r="EK26" s="9">
        <v>1.9001440000000001</v>
      </c>
      <c r="EL26" s="9">
        <v>2.4178769999999998</v>
      </c>
      <c r="EM26" s="8">
        <v>1.57839</v>
      </c>
      <c r="EN26" s="9">
        <v>1.927076</v>
      </c>
      <c r="EO26" s="9">
        <v>2.0259130000000001</v>
      </c>
      <c r="EP26" s="9">
        <v>1.9199710000000001</v>
      </c>
      <c r="EQ26" s="9">
        <v>2.439012</v>
      </c>
      <c r="ER26" s="8">
        <v>1.600336</v>
      </c>
      <c r="ES26" s="10">
        <v>1.0999999999999999E-2</v>
      </c>
      <c r="ET26" s="10">
        <v>1.2999999999999999E-2</v>
      </c>
      <c r="EU26" s="10">
        <v>1.0999999999999999E-2</v>
      </c>
      <c r="EV26" s="10">
        <v>0.02</v>
      </c>
      <c r="EW26" s="11">
        <v>5.0000000000000001E-3</v>
      </c>
    </row>
    <row r="27" spans="1:153" x14ac:dyDescent="0.25">
      <c r="A27" s="5" t="s">
        <v>28</v>
      </c>
      <c r="B27" s="5">
        <v>23.777567000000001</v>
      </c>
      <c r="C27" s="5">
        <v>24.367647000000002</v>
      </c>
      <c r="D27" s="12">
        <v>25.626621</v>
      </c>
      <c r="E27" s="12">
        <v>25.627338000000002</v>
      </c>
      <c r="F27" s="12">
        <v>25.628119000000002</v>
      </c>
      <c r="G27" s="12">
        <v>25.615587000000001</v>
      </c>
      <c r="H27" s="5">
        <v>25.602174999999999</v>
      </c>
      <c r="I27" s="12">
        <v>25.304901000000001</v>
      </c>
      <c r="J27" s="12">
        <v>25.527163999999999</v>
      </c>
      <c r="K27" s="12">
        <v>25.262454999999999</v>
      </c>
      <c r="L27" s="12">
        <v>25.269328999999999</v>
      </c>
      <c r="M27" s="5">
        <v>25.228753999999999</v>
      </c>
      <c r="N27" s="12">
        <v>25.002794000000002</v>
      </c>
      <c r="O27" s="12">
        <v>25.170660000000002</v>
      </c>
      <c r="P27" s="12">
        <v>24.869914999999999</v>
      </c>
      <c r="Q27" s="12">
        <v>25.108072</v>
      </c>
      <c r="R27" s="5">
        <v>24.965467</v>
      </c>
      <c r="S27" s="12">
        <v>25.295570000000001</v>
      </c>
      <c r="T27" s="12">
        <v>25.413746</v>
      </c>
      <c r="U27" s="12">
        <v>25.156336</v>
      </c>
      <c r="V27" s="12">
        <v>25.381091999999999</v>
      </c>
      <c r="W27" s="5">
        <v>25.159782</v>
      </c>
      <c r="X27" s="12">
        <v>26.226369999999999</v>
      </c>
      <c r="Y27" s="12">
        <v>26.388625999999999</v>
      </c>
      <c r="Z27" s="12">
        <v>25.930616000000001</v>
      </c>
      <c r="AA27" s="12">
        <v>26.256264000000002</v>
      </c>
      <c r="AB27" s="5">
        <v>26.044350000000001</v>
      </c>
      <c r="AC27" s="12">
        <v>26.073286</v>
      </c>
      <c r="AD27" s="12">
        <v>26.347694000000001</v>
      </c>
      <c r="AE27" s="12">
        <v>25.648202999999999</v>
      </c>
      <c r="AF27" s="12">
        <v>26.126276000000001</v>
      </c>
      <c r="AG27" s="5">
        <v>25.818987</v>
      </c>
      <c r="AH27" s="12">
        <v>26.229364</v>
      </c>
      <c r="AI27" s="12">
        <v>26.629154</v>
      </c>
      <c r="AJ27" s="12">
        <v>25.675262</v>
      </c>
      <c r="AK27" s="12">
        <v>26.342694999999999</v>
      </c>
      <c r="AL27" s="5">
        <v>25.813780000000001</v>
      </c>
      <c r="AM27" s="12">
        <v>26.28998</v>
      </c>
      <c r="AN27" s="12">
        <v>26.831478000000001</v>
      </c>
      <c r="AO27" s="12">
        <v>25.650918999999998</v>
      </c>
      <c r="AP27" s="12">
        <v>26.510241000000001</v>
      </c>
      <c r="AQ27" s="5">
        <v>25.903509</v>
      </c>
      <c r="AR27" s="12">
        <v>26.321881999999999</v>
      </c>
      <c r="AS27" s="12">
        <v>27.060383000000002</v>
      </c>
      <c r="AT27" s="12">
        <v>25.588415000000001</v>
      </c>
      <c r="AU27" s="12">
        <v>26.61186</v>
      </c>
      <c r="AV27" s="5">
        <v>25.977934000000001</v>
      </c>
      <c r="AW27" s="12">
        <v>26.377421999999999</v>
      </c>
      <c r="AX27" s="12">
        <v>27.263287999999999</v>
      </c>
      <c r="AY27" s="12">
        <v>25.569144999999999</v>
      </c>
      <c r="AZ27" s="12">
        <v>26.711577999999999</v>
      </c>
      <c r="BA27" s="5">
        <v>26.082808</v>
      </c>
      <c r="BB27" s="12">
        <v>26.496632000000002</v>
      </c>
      <c r="BC27" s="12">
        <v>27.482250000000001</v>
      </c>
      <c r="BD27" s="12">
        <v>25.570841000000001</v>
      </c>
      <c r="BE27" s="12">
        <v>26.866726</v>
      </c>
      <c r="BF27" s="5">
        <v>26.273865000000001</v>
      </c>
      <c r="BG27" s="12">
        <v>26.572244999999999</v>
      </c>
      <c r="BH27" s="12">
        <v>27.656420000000001</v>
      </c>
      <c r="BI27" s="12">
        <v>25.516048000000001</v>
      </c>
      <c r="BJ27" s="12">
        <v>27.068950999999998</v>
      </c>
      <c r="BK27" s="5">
        <v>26.425293</v>
      </c>
      <c r="BL27" s="12">
        <v>26.727955000000001</v>
      </c>
      <c r="BM27" s="12">
        <v>27.943633999999999</v>
      </c>
      <c r="BN27" s="12">
        <v>25.545586</v>
      </c>
      <c r="BO27" s="12">
        <v>27.303972000000002</v>
      </c>
      <c r="BP27" s="5">
        <v>26.587833</v>
      </c>
      <c r="BQ27" s="12">
        <v>26.865286000000001</v>
      </c>
      <c r="BR27" s="12">
        <v>28.189229999999998</v>
      </c>
      <c r="BS27" s="12">
        <v>25.594539999999999</v>
      </c>
      <c r="BT27" s="12">
        <v>27.475114999999999</v>
      </c>
      <c r="BU27" s="5">
        <v>26.624386000000001</v>
      </c>
      <c r="BV27" s="12">
        <v>27.002472000000001</v>
      </c>
      <c r="BW27" s="12">
        <v>28.409967000000002</v>
      </c>
      <c r="BX27" s="12">
        <v>25.642792</v>
      </c>
      <c r="BY27" s="12">
        <v>27.64744</v>
      </c>
      <c r="BZ27" s="5">
        <v>26.735434999999999</v>
      </c>
      <c r="CA27" s="12">
        <v>27.174133000000001</v>
      </c>
      <c r="CB27" s="12">
        <v>28.689919</v>
      </c>
      <c r="CC27" s="12">
        <v>25.692447999999999</v>
      </c>
      <c r="CD27" s="12">
        <v>27.902531</v>
      </c>
      <c r="CE27" s="5">
        <v>26.936325</v>
      </c>
      <c r="CF27" s="12">
        <v>27.299105000000001</v>
      </c>
      <c r="CG27" s="12">
        <v>28.863674</v>
      </c>
      <c r="CH27" s="12">
        <v>25.574733999999999</v>
      </c>
      <c r="CI27" s="12">
        <v>27.986063000000001</v>
      </c>
      <c r="CJ27" s="5">
        <v>27.006354999999999</v>
      </c>
      <c r="CK27" s="12">
        <v>27.401388000000001</v>
      </c>
      <c r="CL27" s="12">
        <v>29.067741000000002</v>
      </c>
      <c r="CM27" s="12">
        <v>25.567411</v>
      </c>
      <c r="CN27" s="12">
        <v>28.157532</v>
      </c>
      <c r="CO27" s="5">
        <v>27.083918000000001</v>
      </c>
      <c r="CP27" s="12">
        <v>27.568863</v>
      </c>
      <c r="CQ27" s="12">
        <v>29.328690999999999</v>
      </c>
      <c r="CR27" s="12">
        <v>25.607004</v>
      </c>
      <c r="CS27" s="12">
        <v>28.336842000000001</v>
      </c>
      <c r="CT27" s="5">
        <v>27.202048999999999</v>
      </c>
      <c r="CU27" s="12">
        <v>27.844453999999999</v>
      </c>
      <c r="CV27" s="12">
        <v>29.663869999999999</v>
      </c>
      <c r="CW27" s="12">
        <v>25.672339999999998</v>
      </c>
      <c r="CX27" s="12">
        <v>28.551086000000002</v>
      </c>
      <c r="CY27" s="5">
        <v>27.333186999999999</v>
      </c>
      <c r="CZ27" s="12">
        <v>28.092248999999999</v>
      </c>
      <c r="DA27" s="12">
        <v>29.996122</v>
      </c>
      <c r="DB27" s="12">
        <v>25.850186999999998</v>
      </c>
      <c r="DC27" s="12">
        <v>28.767683000000002</v>
      </c>
      <c r="DD27" s="5">
        <v>27.475845</v>
      </c>
      <c r="DE27" s="12">
        <v>28.305879999999998</v>
      </c>
      <c r="DF27" s="12">
        <v>30.18984</v>
      </c>
      <c r="DG27" s="12">
        <v>26.029509999999998</v>
      </c>
      <c r="DH27" s="12">
        <v>28.892983999999998</v>
      </c>
      <c r="DI27" s="5">
        <v>27.601147000000001</v>
      </c>
      <c r="DJ27" s="12">
        <v>28.498954999999999</v>
      </c>
      <c r="DK27" s="12">
        <v>30.396229000000002</v>
      </c>
      <c r="DL27" s="12">
        <v>26.187474999999999</v>
      </c>
      <c r="DM27" s="12">
        <v>29.036405999999999</v>
      </c>
      <c r="DN27" s="5">
        <v>27.715164000000001</v>
      </c>
      <c r="DO27" s="12">
        <v>28.713153999999999</v>
      </c>
      <c r="DP27" s="12">
        <v>30.528638999999998</v>
      </c>
      <c r="DQ27" s="12">
        <v>26.39517</v>
      </c>
      <c r="DR27" s="12">
        <v>29.204304</v>
      </c>
      <c r="DS27" s="5">
        <v>27.781813</v>
      </c>
      <c r="DT27" s="12">
        <v>28.889434999999999</v>
      </c>
      <c r="DU27" s="12">
        <v>30.708068999999998</v>
      </c>
      <c r="DV27" s="12">
        <v>26.628193</v>
      </c>
      <c r="DW27" s="12">
        <v>29.370722000000001</v>
      </c>
      <c r="DX27" s="5">
        <v>27.950834</v>
      </c>
      <c r="DY27" s="12">
        <v>29.035698</v>
      </c>
      <c r="DZ27" s="12">
        <v>30.864124</v>
      </c>
      <c r="EA27" s="12">
        <v>26.774082</v>
      </c>
      <c r="EB27" s="12">
        <v>29.527920000000002</v>
      </c>
      <c r="EC27" s="5">
        <v>28.107624000000001</v>
      </c>
      <c r="ED27" s="12">
        <v>29.236248</v>
      </c>
      <c r="EE27" s="12">
        <v>31.047279</v>
      </c>
      <c r="EF27" s="12">
        <v>26.910418</v>
      </c>
      <c r="EG27" s="12">
        <v>29.703032</v>
      </c>
      <c r="EH27" s="5">
        <v>28.192285999999999</v>
      </c>
      <c r="EI27" s="12">
        <v>29.427472999999999</v>
      </c>
      <c r="EJ27" s="12">
        <v>31.129562</v>
      </c>
      <c r="EK27" s="12">
        <v>27.035339</v>
      </c>
      <c r="EL27" s="12">
        <v>29.849855000000002</v>
      </c>
      <c r="EM27" s="5">
        <v>28.296885</v>
      </c>
      <c r="EN27" s="12">
        <v>29.538081999999999</v>
      </c>
      <c r="EO27" s="12">
        <v>31.196826999999999</v>
      </c>
      <c r="EP27" s="12">
        <v>27.178377000000001</v>
      </c>
      <c r="EQ27" s="12">
        <v>29.921023999999999</v>
      </c>
      <c r="ER27" s="5">
        <v>28.347887</v>
      </c>
      <c r="ES27" s="13">
        <v>7.0000000000000001E-3</v>
      </c>
      <c r="ET27" s="13">
        <v>8.9999999999999993E-3</v>
      </c>
      <c r="EU27" s="13">
        <v>4.0000000000000001E-3</v>
      </c>
      <c r="EV27" s="13">
        <v>7.0000000000000001E-3</v>
      </c>
      <c r="EW27" s="14">
        <v>5.0000000000000001E-3</v>
      </c>
    </row>
    <row r="28" spans="1:153" x14ac:dyDescent="0.25">
      <c r="A28" s="8"/>
      <c r="B28" s="8"/>
      <c r="C28" s="8"/>
      <c r="D28" s="176"/>
      <c r="E28" s="174"/>
      <c r="F28" s="174"/>
      <c r="G28" s="174"/>
      <c r="H28" s="177"/>
      <c r="I28" s="176"/>
      <c r="J28" s="174"/>
      <c r="K28" s="174"/>
      <c r="L28" s="174"/>
      <c r="M28" s="177"/>
      <c r="N28" s="176"/>
      <c r="O28" s="174"/>
      <c r="P28" s="174"/>
      <c r="Q28" s="174"/>
      <c r="R28" s="177"/>
      <c r="S28" s="176"/>
      <c r="T28" s="174"/>
      <c r="U28" s="174"/>
      <c r="V28" s="174"/>
      <c r="W28" s="177"/>
      <c r="X28" s="176"/>
      <c r="Y28" s="174"/>
      <c r="Z28" s="174"/>
      <c r="AA28" s="174"/>
      <c r="AB28" s="177"/>
      <c r="AC28" s="176"/>
      <c r="AD28" s="174"/>
      <c r="AE28" s="174"/>
      <c r="AF28" s="174"/>
      <c r="AG28" s="177"/>
      <c r="AH28" s="176"/>
      <c r="AI28" s="174"/>
      <c r="AJ28" s="174"/>
      <c r="AK28" s="174"/>
      <c r="AL28" s="177"/>
      <c r="AM28" s="176"/>
      <c r="AN28" s="174"/>
      <c r="AO28" s="174"/>
      <c r="AP28" s="174"/>
      <c r="AQ28" s="177"/>
      <c r="AR28" s="176"/>
      <c r="AS28" s="174"/>
      <c r="AT28" s="174"/>
      <c r="AU28" s="174"/>
      <c r="AV28" s="177"/>
      <c r="AW28" s="176"/>
      <c r="AX28" s="174"/>
      <c r="AY28" s="174"/>
      <c r="AZ28" s="174"/>
      <c r="BA28" s="177"/>
      <c r="BB28" s="176"/>
      <c r="BC28" s="174"/>
      <c r="BD28" s="174"/>
      <c r="BE28" s="174"/>
      <c r="BF28" s="177"/>
      <c r="BG28" s="176"/>
      <c r="BH28" s="174"/>
      <c r="BI28" s="174"/>
      <c r="BJ28" s="174"/>
      <c r="BK28" s="177"/>
      <c r="BL28" s="176"/>
      <c r="BM28" s="174"/>
      <c r="BN28" s="174"/>
      <c r="BO28" s="174"/>
      <c r="BP28" s="177"/>
      <c r="BQ28" s="176"/>
      <c r="BR28" s="174"/>
      <c r="BS28" s="174"/>
      <c r="BT28" s="174"/>
      <c r="BU28" s="177"/>
      <c r="BV28" s="176"/>
      <c r="BW28" s="174"/>
      <c r="BX28" s="174"/>
      <c r="BY28" s="174"/>
      <c r="BZ28" s="177"/>
      <c r="CA28" s="176"/>
      <c r="CB28" s="174"/>
      <c r="CC28" s="174"/>
      <c r="CD28" s="174"/>
      <c r="CE28" s="177"/>
      <c r="CF28" s="176"/>
      <c r="CG28" s="174"/>
      <c r="CH28" s="174"/>
      <c r="CI28" s="174"/>
      <c r="CJ28" s="177"/>
      <c r="CK28" s="176"/>
      <c r="CL28" s="174"/>
      <c r="CM28" s="174"/>
      <c r="CN28" s="174"/>
      <c r="CO28" s="177"/>
      <c r="CP28" s="176"/>
      <c r="CQ28" s="174"/>
      <c r="CR28" s="174"/>
      <c r="CS28" s="174"/>
      <c r="CT28" s="177"/>
      <c r="CU28" s="176"/>
      <c r="CV28" s="174"/>
      <c r="CW28" s="174"/>
      <c r="CX28" s="174"/>
      <c r="CY28" s="177"/>
      <c r="CZ28" s="176"/>
      <c r="DA28" s="174"/>
      <c r="DB28" s="174"/>
      <c r="DC28" s="174"/>
      <c r="DD28" s="177"/>
      <c r="DE28" s="176"/>
      <c r="DF28" s="174"/>
      <c r="DG28" s="174"/>
      <c r="DH28" s="174"/>
      <c r="DI28" s="177"/>
      <c r="DJ28" s="176"/>
      <c r="DK28" s="174"/>
      <c r="DL28" s="174"/>
      <c r="DM28" s="174"/>
      <c r="DN28" s="177"/>
      <c r="DO28" s="176"/>
      <c r="DP28" s="174"/>
      <c r="DQ28" s="174"/>
      <c r="DR28" s="174"/>
      <c r="DS28" s="177"/>
      <c r="DT28" s="176"/>
      <c r="DU28" s="174"/>
      <c r="DV28" s="174"/>
      <c r="DW28" s="174"/>
      <c r="DX28" s="177"/>
      <c r="DY28" s="176"/>
      <c r="DZ28" s="174"/>
      <c r="EA28" s="174"/>
      <c r="EB28" s="174"/>
      <c r="EC28" s="177"/>
      <c r="ED28" s="176"/>
      <c r="EE28" s="174"/>
      <c r="EF28" s="174"/>
      <c r="EG28" s="174"/>
      <c r="EH28" s="177"/>
      <c r="EI28" s="176"/>
      <c r="EJ28" s="174"/>
      <c r="EK28" s="174"/>
      <c r="EL28" s="174"/>
      <c r="EM28" s="177"/>
      <c r="EN28" s="176"/>
      <c r="EO28" s="174"/>
      <c r="EP28" s="174"/>
      <c r="EQ28" s="174"/>
      <c r="ER28" s="177"/>
      <c r="ES28" s="176"/>
      <c r="ET28" s="174"/>
      <c r="EU28" s="174"/>
      <c r="EV28" s="174"/>
      <c r="EW28" s="177"/>
    </row>
    <row r="29" spans="1:153" x14ac:dyDescent="0.25">
      <c r="A29" s="5" t="s">
        <v>29</v>
      </c>
      <c r="B29" s="5">
        <v>0.22342500000000001</v>
      </c>
      <c r="C29" s="5">
        <v>0.64258599999999999</v>
      </c>
      <c r="D29" s="12">
        <v>6.6778000000000004E-2</v>
      </c>
      <c r="E29" s="12">
        <v>6.6838999999999996E-2</v>
      </c>
      <c r="F29" s="12">
        <v>6.6847000000000004E-2</v>
      </c>
      <c r="G29" s="12">
        <v>6.6850999999999994E-2</v>
      </c>
      <c r="H29" s="5">
        <v>6.6847000000000004E-2</v>
      </c>
      <c r="I29" s="12">
        <v>0.45317299999999999</v>
      </c>
      <c r="J29" s="12">
        <v>0.45321299999999998</v>
      </c>
      <c r="K29" s="12">
        <v>0.45314199999999999</v>
      </c>
      <c r="L29" s="12">
        <v>0.45318399999999998</v>
      </c>
      <c r="M29" s="5">
        <v>0.45317600000000002</v>
      </c>
      <c r="N29" s="12">
        <v>0.35865399999999997</v>
      </c>
      <c r="O29" s="12">
        <v>0.35864299999999999</v>
      </c>
      <c r="P29" s="12">
        <v>0.360014</v>
      </c>
      <c r="Q29" s="12">
        <v>0.358543</v>
      </c>
      <c r="R29" s="5">
        <v>0.35898600000000003</v>
      </c>
      <c r="S29" s="12">
        <v>0.22434799999999999</v>
      </c>
      <c r="T29" s="12">
        <v>0.22436</v>
      </c>
      <c r="U29" s="12">
        <v>0.22431400000000001</v>
      </c>
      <c r="V29" s="12">
        <v>0.22294800000000001</v>
      </c>
      <c r="W29" s="5">
        <v>0.22528999999999999</v>
      </c>
      <c r="X29" s="12">
        <v>0.22272900000000001</v>
      </c>
      <c r="Y29" s="12">
        <v>0.222857</v>
      </c>
      <c r="Z29" s="12">
        <v>0.22258600000000001</v>
      </c>
      <c r="AA29" s="12">
        <v>0.217918</v>
      </c>
      <c r="AB29" s="5">
        <v>0.224384</v>
      </c>
      <c r="AC29" s="12">
        <v>0.22096399999999999</v>
      </c>
      <c r="AD29" s="12">
        <v>0.22117600000000001</v>
      </c>
      <c r="AE29" s="12">
        <v>0.22081200000000001</v>
      </c>
      <c r="AF29" s="12">
        <v>0.21266699999999999</v>
      </c>
      <c r="AG29" s="5">
        <v>0.22353200000000001</v>
      </c>
      <c r="AH29" s="12">
        <v>0.21931999999999999</v>
      </c>
      <c r="AI29" s="12">
        <v>0.219614</v>
      </c>
      <c r="AJ29" s="12">
        <v>0.219004</v>
      </c>
      <c r="AK29" s="12">
        <v>0.20665</v>
      </c>
      <c r="AL29" s="5">
        <v>0.22250700000000001</v>
      </c>
      <c r="AM29" s="12">
        <v>0.21738399999999999</v>
      </c>
      <c r="AN29" s="12">
        <v>0.217783</v>
      </c>
      <c r="AO29" s="12">
        <v>0.21698000000000001</v>
      </c>
      <c r="AP29" s="12">
        <v>0.19967499999999999</v>
      </c>
      <c r="AQ29" s="5">
        <v>0.221802</v>
      </c>
      <c r="AR29" s="12">
        <v>0.21535899999999999</v>
      </c>
      <c r="AS29" s="12">
        <v>0.21587400000000001</v>
      </c>
      <c r="AT29" s="12">
        <v>0.214897</v>
      </c>
      <c r="AU29" s="12">
        <v>0.19223399999999999</v>
      </c>
      <c r="AV29" s="5">
        <v>0.22079699999999999</v>
      </c>
      <c r="AW29" s="12">
        <v>0.21324699999999999</v>
      </c>
      <c r="AX29" s="12">
        <v>0.213837</v>
      </c>
      <c r="AY29" s="12">
        <v>0.212475</v>
      </c>
      <c r="AZ29" s="12">
        <v>0.184755</v>
      </c>
      <c r="BA29" s="5">
        <v>0.219995</v>
      </c>
      <c r="BB29" s="12">
        <v>0.21086099999999999</v>
      </c>
      <c r="BC29" s="12">
        <v>0.21171999999999999</v>
      </c>
      <c r="BD29" s="12">
        <v>0.210091</v>
      </c>
      <c r="BE29" s="12">
        <v>0.17690700000000001</v>
      </c>
      <c r="BF29" s="5">
        <v>0.21720700000000001</v>
      </c>
      <c r="BG29" s="12">
        <v>0.20845</v>
      </c>
      <c r="BH29" s="12">
        <v>0.209396</v>
      </c>
      <c r="BI29" s="12">
        <v>0.20744299999999999</v>
      </c>
      <c r="BJ29" s="12">
        <v>0.169014</v>
      </c>
      <c r="BK29" s="5">
        <v>0.215527</v>
      </c>
      <c r="BL29" s="12">
        <v>0.205872</v>
      </c>
      <c r="BM29" s="12">
        <v>0.20693400000000001</v>
      </c>
      <c r="BN29" s="12">
        <v>0.20435700000000001</v>
      </c>
      <c r="BO29" s="12">
        <v>0.16111900000000001</v>
      </c>
      <c r="BP29" s="5">
        <v>0.217108</v>
      </c>
      <c r="BQ29" s="12">
        <v>0.20285600000000001</v>
      </c>
      <c r="BR29" s="12">
        <v>0.20424300000000001</v>
      </c>
      <c r="BS29" s="12">
        <v>0.201099</v>
      </c>
      <c r="BT29" s="12">
        <v>0.15326699999999999</v>
      </c>
      <c r="BU29" s="5">
        <v>0.21610099999999999</v>
      </c>
      <c r="BV29" s="12">
        <v>0.19951199999999999</v>
      </c>
      <c r="BW29" s="12">
        <v>0.200907</v>
      </c>
      <c r="BX29" s="12">
        <v>0.19739300000000001</v>
      </c>
      <c r="BY29" s="12">
        <v>0.14527699999999999</v>
      </c>
      <c r="BZ29" s="5">
        <v>0.21498100000000001</v>
      </c>
      <c r="CA29" s="12">
        <v>0.19580500000000001</v>
      </c>
      <c r="CB29" s="12">
        <v>0.19737099999999999</v>
      </c>
      <c r="CC29" s="12">
        <v>0.19364899999999999</v>
      </c>
      <c r="CD29" s="12">
        <v>0.13735600000000001</v>
      </c>
      <c r="CE29" s="5">
        <v>0.21396799999999999</v>
      </c>
      <c r="CF29" s="12">
        <v>0.191723</v>
      </c>
      <c r="CG29" s="12">
        <v>0.19358800000000001</v>
      </c>
      <c r="CH29" s="12">
        <v>0.18951999999999999</v>
      </c>
      <c r="CI29" s="12">
        <v>0.12950900000000001</v>
      </c>
      <c r="CJ29" s="5">
        <v>0.21284900000000001</v>
      </c>
      <c r="CK29" s="12">
        <v>0.18756300000000001</v>
      </c>
      <c r="CL29" s="12">
        <v>0.18959799999999999</v>
      </c>
      <c r="CM29" s="12">
        <v>0.18535399999999999</v>
      </c>
      <c r="CN29" s="12">
        <v>0.12141399999999999</v>
      </c>
      <c r="CO29" s="5">
        <v>0.211866</v>
      </c>
      <c r="CP29" s="12">
        <v>0.18327099999999999</v>
      </c>
      <c r="CQ29" s="12">
        <v>0.18515200000000001</v>
      </c>
      <c r="CR29" s="12">
        <v>0.18038000000000001</v>
      </c>
      <c r="CS29" s="12">
        <v>0.113743</v>
      </c>
      <c r="CT29" s="5">
        <v>0.210814</v>
      </c>
      <c r="CU29" s="12">
        <v>0.177147</v>
      </c>
      <c r="CV29" s="12">
        <v>0.18045800000000001</v>
      </c>
      <c r="CW29" s="12">
        <v>0.17457</v>
      </c>
      <c r="CX29" s="12">
        <v>0.105772</v>
      </c>
      <c r="CY29" s="5">
        <v>0.209782</v>
      </c>
      <c r="CZ29" s="12">
        <v>0.17117299999999999</v>
      </c>
      <c r="DA29" s="12">
        <v>0.17378399999999999</v>
      </c>
      <c r="DB29" s="12">
        <v>0.16886300000000001</v>
      </c>
      <c r="DC29" s="12">
        <v>9.7976999999999995E-2</v>
      </c>
      <c r="DD29" s="5">
        <v>0.208708</v>
      </c>
      <c r="DE29" s="12">
        <v>0.16509199999999999</v>
      </c>
      <c r="DF29" s="12">
        <v>0.16689300000000001</v>
      </c>
      <c r="DG29" s="12">
        <v>0.16323699999999999</v>
      </c>
      <c r="DH29" s="12">
        <v>9.0479000000000004E-2</v>
      </c>
      <c r="DI29" s="5">
        <v>0.20768700000000001</v>
      </c>
      <c r="DJ29" s="12">
        <v>0.15865499999999999</v>
      </c>
      <c r="DK29" s="12">
        <v>0.15942600000000001</v>
      </c>
      <c r="DL29" s="12">
        <v>0.15724199999999999</v>
      </c>
      <c r="DM29" s="12">
        <v>8.3295999999999995E-2</v>
      </c>
      <c r="DN29" s="5">
        <v>0.20665600000000001</v>
      </c>
      <c r="DO29" s="12">
        <v>0.15157100000000001</v>
      </c>
      <c r="DP29" s="12">
        <v>0.151142</v>
      </c>
      <c r="DQ29" s="12">
        <v>0.150639</v>
      </c>
      <c r="DR29" s="12">
        <v>7.5312000000000004E-2</v>
      </c>
      <c r="DS29" s="5">
        <v>0.20449400000000001</v>
      </c>
      <c r="DT29" s="12">
        <v>0.144625</v>
      </c>
      <c r="DU29" s="12">
        <v>0.14208799999999999</v>
      </c>
      <c r="DV29" s="12">
        <v>0.14444399999999999</v>
      </c>
      <c r="DW29" s="12">
        <v>6.7101999999999995E-2</v>
      </c>
      <c r="DX29" s="5">
        <v>0.204647</v>
      </c>
      <c r="DY29" s="12">
        <v>0.13711499999999999</v>
      </c>
      <c r="DZ29" s="12">
        <v>0.13301299999999999</v>
      </c>
      <c r="EA29" s="12">
        <v>0.13847400000000001</v>
      </c>
      <c r="EB29" s="12">
        <v>5.8805000000000003E-2</v>
      </c>
      <c r="EC29" s="5">
        <v>0.20339199999999999</v>
      </c>
      <c r="ED29" s="12">
        <v>0.129993</v>
      </c>
      <c r="EE29" s="12">
        <v>0.12409199999999999</v>
      </c>
      <c r="EF29" s="12">
        <v>0.13226099999999999</v>
      </c>
      <c r="EG29" s="12">
        <v>5.1083000000000003E-2</v>
      </c>
      <c r="EH29" s="5">
        <v>0.20275899999999999</v>
      </c>
      <c r="EI29" s="12">
        <v>0.12334100000000001</v>
      </c>
      <c r="EJ29" s="12">
        <v>0.11501699999999999</v>
      </c>
      <c r="EK29" s="12">
        <v>0.12589600000000001</v>
      </c>
      <c r="EL29" s="12">
        <v>4.4519000000000003E-2</v>
      </c>
      <c r="EM29" s="5">
        <v>0.201788</v>
      </c>
      <c r="EN29" s="12">
        <v>0.11615</v>
      </c>
      <c r="EO29" s="12">
        <v>0.105921</v>
      </c>
      <c r="EP29" s="12">
        <v>0.11960999999999999</v>
      </c>
      <c r="EQ29" s="12">
        <v>3.8538000000000003E-2</v>
      </c>
      <c r="ER29" s="5">
        <v>0.20089000000000001</v>
      </c>
      <c r="ES29" s="12" t="s">
        <v>13</v>
      </c>
      <c r="ET29" s="12" t="s">
        <v>13</v>
      </c>
      <c r="EU29" s="12" t="s">
        <v>13</v>
      </c>
      <c r="EV29" s="12" t="s">
        <v>13</v>
      </c>
      <c r="EW29" s="5" t="s">
        <v>13</v>
      </c>
    </row>
    <row r="30" spans="1:153" x14ac:dyDescent="0.25">
      <c r="A30" s="8"/>
      <c r="B30" s="8"/>
      <c r="C30" s="8"/>
      <c r="D30" s="176"/>
      <c r="E30" s="174"/>
      <c r="F30" s="174"/>
      <c r="G30" s="174"/>
      <c r="H30" s="177"/>
      <c r="I30" s="176"/>
      <c r="J30" s="174"/>
      <c r="K30" s="174"/>
      <c r="L30" s="174"/>
      <c r="M30" s="177"/>
      <c r="N30" s="176"/>
      <c r="O30" s="174"/>
      <c r="P30" s="174"/>
      <c r="Q30" s="174"/>
      <c r="R30" s="177"/>
      <c r="S30" s="176"/>
      <c r="T30" s="174"/>
      <c r="U30" s="174"/>
      <c r="V30" s="174"/>
      <c r="W30" s="177"/>
      <c r="X30" s="176"/>
      <c r="Y30" s="174"/>
      <c r="Z30" s="174"/>
      <c r="AA30" s="174"/>
      <c r="AB30" s="177"/>
      <c r="AC30" s="176"/>
      <c r="AD30" s="174"/>
      <c r="AE30" s="174"/>
      <c r="AF30" s="174"/>
      <c r="AG30" s="177"/>
      <c r="AH30" s="176"/>
      <c r="AI30" s="174"/>
      <c r="AJ30" s="174"/>
      <c r="AK30" s="174"/>
      <c r="AL30" s="177"/>
      <c r="AM30" s="176"/>
      <c r="AN30" s="174"/>
      <c r="AO30" s="174"/>
      <c r="AP30" s="174"/>
      <c r="AQ30" s="177"/>
      <c r="AR30" s="176"/>
      <c r="AS30" s="174"/>
      <c r="AT30" s="174"/>
      <c r="AU30" s="174"/>
      <c r="AV30" s="177"/>
      <c r="AW30" s="176"/>
      <c r="AX30" s="174"/>
      <c r="AY30" s="174"/>
      <c r="AZ30" s="174"/>
      <c r="BA30" s="177"/>
      <c r="BB30" s="176"/>
      <c r="BC30" s="174"/>
      <c r="BD30" s="174"/>
      <c r="BE30" s="174"/>
      <c r="BF30" s="177"/>
      <c r="BG30" s="176"/>
      <c r="BH30" s="174"/>
      <c r="BI30" s="174"/>
      <c r="BJ30" s="174"/>
      <c r="BK30" s="177"/>
      <c r="BL30" s="176"/>
      <c r="BM30" s="174"/>
      <c r="BN30" s="174"/>
      <c r="BO30" s="174"/>
      <c r="BP30" s="177"/>
      <c r="BQ30" s="176"/>
      <c r="BR30" s="174"/>
      <c r="BS30" s="174"/>
      <c r="BT30" s="174"/>
      <c r="BU30" s="177"/>
      <c r="BV30" s="176"/>
      <c r="BW30" s="174"/>
      <c r="BX30" s="174"/>
      <c r="BY30" s="174"/>
      <c r="BZ30" s="177"/>
      <c r="CA30" s="176"/>
      <c r="CB30" s="174"/>
      <c r="CC30" s="174"/>
      <c r="CD30" s="174"/>
      <c r="CE30" s="177"/>
      <c r="CF30" s="176"/>
      <c r="CG30" s="174"/>
      <c r="CH30" s="174"/>
      <c r="CI30" s="174"/>
      <c r="CJ30" s="177"/>
      <c r="CK30" s="176"/>
      <c r="CL30" s="174"/>
      <c r="CM30" s="174"/>
      <c r="CN30" s="174"/>
      <c r="CO30" s="177"/>
      <c r="CP30" s="176"/>
      <c r="CQ30" s="174"/>
      <c r="CR30" s="174"/>
      <c r="CS30" s="174"/>
      <c r="CT30" s="177"/>
      <c r="CU30" s="176"/>
      <c r="CV30" s="174"/>
      <c r="CW30" s="174"/>
      <c r="CX30" s="174"/>
      <c r="CY30" s="177"/>
      <c r="CZ30" s="176"/>
      <c r="DA30" s="174"/>
      <c r="DB30" s="174"/>
      <c r="DC30" s="174"/>
      <c r="DD30" s="177"/>
      <c r="DE30" s="176"/>
      <c r="DF30" s="174"/>
      <c r="DG30" s="174"/>
      <c r="DH30" s="174"/>
      <c r="DI30" s="177"/>
      <c r="DJ30" s="176"/>
      <c r="DK30" s="174"/>
      <c r="DL30" s="174"/>
      <c r="DM30" s="174"/>
      <c r="DN30" s="177"/>
      <c r="DO30" s="176"/>
      <c r="DP30" s="174"/>
      <c r="DQ30" s="174"/>
      <c r="DR30" s="174"/>
      <c r="DS30" s="177"/>
      <c r="DT30" s="176"/>
      <c r="DU30" s="174"/>
      <c r="DV30" s="174"/>
      <c r="DW30" s="174"/>
      <c r="DX30" s="177"/>
      <c r="DY30" s="176"/>
      <c r="DZ30" s="174"/>
      <c r="EA30" s="174"/>
      <c r="EB30" s="174"/>
      <c r="EC30" s="177"/>
      <c r="ED30" s="176"/>
      <c r="EE30" s="174"/>
      <c r="EF30" s="174"/>
      <c r="EG30" s="174"/>
      <c r="EH30" s="177"/>
      <c r="EI30" s="176"/>
      <c r="EJ30" s="174"/>
      <c r="EK30" s="174"/>
      <c r="EL30" s="174"/>
      <c r="EM30" s="177"/>
      <c r="EN30" s="176"/>
      <c r="EO30" s="174"/>
      <c r="EP30" s="174"/>
      <c r="EQ30" s="174"/>
      <c r="ER30" s="177"/>
      <c r="ES30" s="176"/>
      <c r="ET30" s="174"/>
      <c r="EU30" s="174"/>
      <c r="EV30" s="174"/>
      <c r="EW30" s="177"/>
    </row>
    <row r="31" spans="1:153" x14ac:dyDescent="0.25">
      <c r="A31" s="5" t="s">
        <v>30</v>
      </c>
      <c r="B31" s="8"/>
      <c r="C31" s="8"/>
      <c r="D31" s="176"/>
      <c r="E31" s="174"/>
      <c r="F31" s="174"/>
      <c r="G31" s="174"/>
      <c r="H31" s="177"/>
      <c r="I31" s="176"/>
      <c r="J31" s="174"/>
      <c r="K31" s="174"/>
      <c r="L31" s="174"/>
      <c r="M31" s="177"/>
      <c r="N31" s="176"/>
      <c r="O31" s="174"/>
      <c r="P31" s="174"/>
      <c r="Q31" s="174"/>
      <c r="R31" s="177"/>
      <c r="S31" s="176"/>
      <c r="T31" s="174"/>
      <c r="U31" s="174"/>
      <c r="V31" s="174"/>
      <c r="W31" s="177"/>
      <c r="X31" s="176"/>
      <c r="Y31" s="174"/>
      <c r="Z31" s="174"/>
      <c r="AA31" s="174"/>
      <c r="AB31" s="177"/>
      <c r="AC31" s="176"/>
      <c r="AD31" s="174"/>
      <c r="AE31" s="174"/>
      <c r="AF31" s="174"/>
      <c r="AG31" s="177"/>
      <c r="AH31" s="176"/>
      <c r="AI31" s="174"/>
      <c r="AJ31" s="174"/>
      <c r="AK31" s="174"/>
      <c r="AL31" s="177"/>
      <c r="AM31" s="176"/>
      <c r="AN31" s="174"/>
      <c r="AO31" s="174"/>
      <c r="AP31" s="174"/>
      <c r="AQ31" s="177"/>
      <c r="AR31" s="176"/>
      <c r="AS31" s="174"/>
      <c r="AT31" s="174"/>
      <c r="AU31" s="174"/>
      <c r="AV31" s="177"/>
      <c r="AW31" s="176"/>
      <c r="AX31" s="174"/>
      <c r="AY31" s="174"/>
      <c r="AZ31" s="174"/>
      <c r="BA31" s="177"/>
      <c r="BB31" s="176"/>
      <c r="BC31" s="174"/>
      <c r="BD31" s="174"/>
      <c r="BE31" s="174"/>
      <c r="BF31" s="177"/>
      <c r="BG31" s="176"/>
      <c r="BH31" s="174"/>
      <c r="BI31" s="174"/>
      <c r="BJ31" s="174"/>
      <c r="BK31" s="177"/>
      <c r="BL31" s="176"/>
      <c r="BM31" s="174"/>
      <c r="BN31" s="174"/>
      <c r="BO31" s="174"/>
      <c r="BP31" s="177"/>
      <c r="BQ31" s="176"/>
      <c r="BR31" s="174"/>
      <c r="BS31" s="174"/>
      <c r="BT31" s="174"/>
      <c r="BU31" s="177"/>
      <c r="BV31" s="176"/>
      <c r="BW31" s="174"/>
      <c r="BX31" s="174"/>
      <c r="BY31" s="174"/>
      <c r="BZ31" s="177"/>
      <c r="CA31" s="176"/>
      <c r="CB31" s="174"/>
      <c r="CC31" s="174"/>
      <c r="CD31" s="174"/>
      <c r="CE31" s="177"/>
      <c r="CF31" s="176"/>
      <c r="CG31" s="174"/>
      <c r="CH31" s="174"/>
      <c r="CI31" s="174"/>
      <c r="CJ31" s="177"/>
      <c r="CK31" s="176"/>
      <c r="CL31" s="174"/>
      <c r="CM31" s="174"/>
      <c r="CN31" s="174"/>
      <c r="CO31" s="177"/>
      <c r="CP31" s="176"/>
      <c r="CQ31" s="174"/>
      <c r="CR31" s="174"/>
      <c r="CS31" s="174"/>
      <c r="CT31" s="177"/>
      <c r="CU31" s="176"/>
      <c r="CV31" s="174"/>
      <c r="CW31" s="174"/>
      <c r="CX31" s="174"/>
      <c r="CY31" s="177"/>
      <c r="CZ31" s="176"/>
      <c r="DA31" s="174"/>
      <c r="DB31" s="174"/>
      <c r="DC31" s="174"/>
      <c r="DD31" s="177"/>
      <c r="DE31" s="176"/>
      <c r="DF31" s="174"/>
      <c r="DG31" s="174"/>
      <c r="DH31" s="174"/>
      <c r="DI31" s="177"/>
      <c r="DJ31" s="176"/>
      <c r="DK31" s="174"/>
      <c r="DL31" s="174"/>
      <c r="DM31" s="174"/>
      <c r="DN31" s="177"/>
      <c r="DO31" s="176"/>
      <c r="DP31" s="174"/>
      <c r="DQ31" s="174"/>
      <c r="DR31" s="174"/>
      <c r="DS31" s="177"/>
      <c r="DT31" s="176"/>
      <c r="DU31" s="174"/>
      <c r="DV31" s="174"/>
      <c r="DW31" s="174"/>
      <c r="DX31" s="177"/>
      <c r="DY31" s="176"/>
      <c r="DZ31" s="174"/>
      <c r="EA31" s="174"/>
      <c r="EB31" s="174"/>
      <c r="EC31" s="177"/>
      <c r="ED31" s="176"/>
      <c r="EE31" s="174"/>
      <c r="EF31" s="174"/>
      <c r="EG31" s="174"/>
      <c r="EH31" s="177"/>
      <c r="EI31" s="176"/>
      <c r="EJ31" s="174"/>
      <c r="EK31" s="174"/>
      <c r="EL31" s="174"/>
      <c r="EM31" s="177"/>
      <c r="EN31" s="176"/>
      <c r="EO31" s="174"/>
      <c r="EP31" s="174"/>
      <c r="EQ31" s="174"/>
      <c r="ER31" s="177"/>
      <c r="ES31" s="176"/>
      <c r="ET31" s="174"/>
      <c r="EU31" s="174"/>
      <c r="EV31" s="174"/>
      <c r="EW31" s="177"/>
    </row>
    <row r="32" spans="1:153" x14ac:dyDescent="0.25">
      <c r="A32" s="8"/>
      <c r="B32" s="8"/>
      <c r="C32" s="8"/>
      <c r="D32" s="176"/>
      <c r="E32" s="174"/>
      <c r="F32" s="174"/>
      <c r="G32" s="174"/>
      <c r="H32" s="177"/>
      <c r="I32" s="176"/>
      <c r="J32" s="174"/>
      <c r="K32" s="174"/>
      <c r="L32" s="174"/>
      <c r="M32" s="177"/>
      <c r="N32" s="176"/>
      <c r="O32" s="174"/>
      <c r="P32" s="174"/>
      <c r="Q32" s="174"/>
      <c r="R32" s="177"/>
      <c r="S32" s="176"/>
      <c r="T32" s="174"/>
      <c r="U32" s="174"/>
      <c r="V32" s="174"/>
      <c r="W32" s="177"/>
      <c r="X32" s="176"/>
      <c r="Y32" s="174"/>
      <c r="Z32" s="174"/>
      <c r="AA32" s="174"/>
      <c r="AB32" s="177"/>
      <c r="AC32" s="176"/>
      <c r="AD32" s="174"/>
      <c r="AE32" s="174"/>
      <c r="AF32" s="174"/>
      <c r="AG32" s="177"/>
      <c r="AH32" s="176"/>
      <c r="AI32" s="174"/>
      <c r="AJ32" s="174"/>
      <c r="AK32" s="174"/>
      <c r="AL32" s="177"/>
      <c r="AM32" s="176"/>
      <c r="AN32" s="174"/>
      <c r="AO32" s="174"/>
      <c r="AP32" s="174"/>
      <c r="AQ32" s="177"/>
      <c r="AR32" s="176"/>
      <c r="AS32" s="174"/>
      <c r="AT32" s="174"/>
      <c r="AU32" s="174"/>
      <c r="AV32" s="177"/>
      <c r="AW32" s="176"/>
      <c r="AX32" s="174"/>
      <c r="AY32" s="174"/>
      <c r="AZ32" s="174"/>
      <c r="BA32" s="177"/>
      <c r="BB32" s="176"/>
      <c r="BC32" s="174"/>
      <c r="BD32" s="174"/>
      <c r="BE32" s="174"/>
      <c r="BF32" s="177"/>
      <c r="BG32" s="176"/>
      <c r="BH32" s="174"/>
      <c r="BI32" s="174"/>
      <c r="BJ32" s="174"/>
      <c r="BK32" s="177"/>
      <c r="BL32" s="176"/>
      <c r="BM32" s="174"/>
      <c r="BN32" s="174"/>
      <c r="BO32" s="174"/>
      <c r="BP32" s="177"/>
      <c r="BQ32" s="176"/>
      <c r="BR32" s="174"/>
      <c r="BS32" s="174"/>
      <c r="BT32" s="174"/>
      <c r="BU32" s="177"/>
      <c r="BV32" s="176"/>
      <c r="BW32" s="174"/>
      <c r="BX32" s="174"/>
      <c r="BY32" s="174"/>
      <c r="BZ32" s="177"/>
      <c r="CA32" s="176"/>
      <c r="CB32" s="174"/>
      <c r="CC32" s="174"/>
      <c r="CD32" s="174"/>
      <c r="CE32" s="177"/>
      <c r="CF32" s="176"/>
      <c r="CG32" s="174"/>
      <c r="CH32" s="174"/>
      <c r="CI32" s="174"/>
      <c r="CJ32" s="177"/>
      <c r="CK32" s="176"/>
      <c r="CL32" s="174"/>
      <c r="CM32" s="174"/>
      <c r="CN32" s="174"/>
      <c r="CO32" s="177"/>
      <c r="CP32" s="176"/>
      <c r="CQ32" s="174"/>
      <c r="CR32" s="174"/>
      <c r="CS32" s="174"/>
      <c r="CT32" s="177"/>
      <c r="CU32" s="176"/>
      <c r="CV32" s="174"/>
      <c r="CW32" s="174"/>
      <c r="CX32" s="174"/>
      <c r="CY32" s="177"/>
      <c r="CZ32" s="176"/>
      <c r="DA32" s="174"/>
      <c r="DB32" s="174"/>
      <c r="DC32" s="174"/>
      <c r="DD32" s="177"/>
      <c r="DE32" s="176"/>
      <c r="DF32" s="174"/>
      <c r="DG32" s="174"/>
      <c r="DH32" s="174"/>
      <c r="DI32" s="177"/>
      <c r="DJ32" s="176"/>
      <c r="DK32" s="174"/>
      <c r="DL32" s="174"/>
      <c r="DM32" s="174"/>
      <c r="DN32" s="177"/>
      <c r="DO32" s="176"/>
      <c r="DP32" s="174"/>
      <c r="DQ32" s="174"/>
      <c r="DR32" s="174"/>
      <c r="DS32" s="177"/>
      <c r="DT32" s="176"/>
      <c r="DU32" s="174"/>
      <c r="DV32" s="174"/>
      <c r="DW32" s="174"/>
      <c r="DX32" s="177"/>
      <c r="DY32" s="176"/>
      <c r="DZ32" s="174"/>
      <c r="EA32" s="174"/>
      <c r="EB32" s="174"/>
      <c r="EC32" s="177"/>
      <c r="ED32" s="176"/>
      <c r="EE32" s="174"/>
      <c r="EF32" s="174"/>
      <c r="EG32" s="174"/>
      <c r="EH32" s="177"/>
      <c r="EI32" s="176"/>
      <c r="EJ32" s="174"/>
      <c r="EK32" s="174"/>
      <c r="EL32" s="174"/>
      <c r="EM32" s="177"/>
      <c r="EN32" s="176"/>
      <c r="EO32" s="174"/>
      <c r="EP32" s="174"/>
      <c r="EQ32" s="174"/>
      <c r="ER32" s="177"/>
      <c r="ES32" s="176"/>
      <c r="ET32" s="174"/>
      <c r="EU32" s="174"/>
      <c r="EV32" s="174"/>
      <c r="EW32" s="177"/>
    </row>
    <row r="33" spans="1:153" x14ac:dyDescent="0.25">
      <c r="A33" s="5" t="s">
        <v>31</v>
      </c>
      <c r="B33" s="8"/>
      <c r="C33" s="8"/>
      <c r="D33" s="176"/>
      <c r="E33" s="174"/>
      <c r="F33" s="174"/>
      <c r="G33" s="174"/>
      <c r="H33" s="177"/>
      <c r="I33" s="176"/>
      <c r="J33" s="174"/>
      <c r="K33" s="174"/>
      <c r="L33" s="174"/>
      <c r="M33" s="177"/>
      <c r="N33" s="176"/>
      <c r="O33" s="174"/>
      <c r="P33" s="174"/>
      <c r="Q33" s="174"/>
      <c r="R33" s="177"/>
      <c r="S33" s="176"/>
      <c r="T33" s="174"/>
      <c r="U33" s="174"/>
      <c r="V33" s="174"/>
      <c r="W33" s="177"/>
      <c r="X33" s="176"/>
      <c r="Y33" s="174"/>
      <c r="Z33" s="174"/>
      <c r="AA33" s="174"/>
      <c r="AB33" s="177"/>
      <c r="AC33" s="176"/>
      <c r="AD33" s="174"/>
      <c r="AE33" s="174"/>
      <c r="AF33" s="174"/>
      <c r="AG33" s="177"/>
      <c r="AH33" s="176"/>
      <c r="AI33" s="174"/>
      <c r="AJ33" s="174"/>
      <c r="AK33" s="174"/>
      <c r="AL33" s="177"/>
      <c r="AM33" s="176"/>
      <c r="AN33" s="174"/>
      <c r="AO33" s="174"/>
      <c r="AP33" s="174"/>
      <c r="AQ33" s="177"/>
      <c r="AR33" s="176"/>
      <c r="AS33" s="174"/>
      <c r="AT33" s="174"/>
      <c r="AU33" s="174"/>
      <c r="AV33" s="177"/>
      <c r="AW33" s="176"/>
      <c r="AX33" s="174"/>
      <c r="AY33" s="174"/>
      <c r="AZ33" s="174"/>
      <c r="BA33" s="177"/>
      <c r="BB33" s="176"/>
      <c r="BC33" s="174"/>
      <c r="BD33" s="174"/>
      <c r="BE33" s="174"/>
      <c r="BF33" s="177"/>
      <c r="BG33" s="176"/>
      <c r="BH33" s="174"/>
      <c r="BI33" s="174"/>
      <c r="BJ33" s="174"/>
      <c r="BK33" s="177"/>
      <c r="BL33" s="176"/>
      <c r="BM33" s="174"/>
      <c r="BN33" s="174"/>
      <c r="BO33" s="174"/>
      <c r="BP33" s="177"/>
      <c r="BQ33" s="176"/>
      <c r="BR33" s="174"/>
      <c r="BS33" s="174"/>
      <c r="BT33" s="174"/>
      <c r="BU33" s="177"/>
      <c r="BV33" s="176"/>
      <c r="BW33" s="174"/>
      <c r="BX33" s="174"/>
      <c r="BY33" s="174"/>
      <c r="BZ33" s="177"/>
      <c r="CA33" s="176"/>
      <c r="CB33" s="174"/>
      <c r="CC33" s="174"/>
      <c r="CD33" s="174"/>
      <c r="CE33" s="177"/>
      <c r="CF33" s="176"/>
      <c r="CG33" s="174"/>
      <c r="CH33" s="174"/>
      <c r="CI33" s="174"/>
      <c r="CJ33" s="177"/>
      <c r="CK33" s="176"/>
      <c r="CL33" s="174"/>
      <c r="CM33" s="174"/>
      <c r="CN33" s="174"/>
      <c r="CO33" s="177"/>
      <c r="CP33" s="176"/>
      <c r="CQ33" s="174"/>
      <c r="CR33" s="174"/>
      <c r="CS33" s="174"/>
      <c r="CT33" s="177"/>
      <c r="CU33" s="176"/>
      <c r="CV33" s="174"/>
      <c r="CW33" s="174"/>
      <c r="CX33" s="174"/>
      <c r="CY33" s="177"/>
      <c r="CZ33" s="176"/>
      <c r="DA33" s="174"/>
      <c r="DB33" s="174"/>
      <c r="DC33" s="174"/>
      <c r="DD33" s="177"/>
      <c r="DE33" s="176"/>
      <c r="DF33" s="174"/>
      <c r="DG33" s="174"/>
      <c r="DH33" s="174"/>
      <c r="DI33" s="177"/>
      <c r="DJ33" s="176"/>
      <c r="DK33" s="174"/>
      <c r="DL33" s="174"/>
      <c r="DM33" s="174"/>
      <c r="DN33" s="177"/>
      <c r="DO33" s="176"/>
      <c r="DP33" s="174"/>
      <c r="DQ33" s="174"/>
      <c r="DR33" s="174"/>
      <c r="DS33" s="177"/>
      <c r="DT33" s="176"/>
      <c r="DU33" s="174"/>
      <c r="DV33" s="174"/>
      <c r="DW33" s="174"/>
      <c r="DX33" s="177"/>
      <c r="DY33" s="176"/>
      <c r="DZ33" s="174"/>
      <c r="EA33" s="174"/>
      <c r="EB33" s="174"/>
      <c r="EC33" s="177"/>
      <c r="ED33" s="176"/>
      <c r="EE33" s="174"/>
      <c r="EF33" s="174"/>
      <c r="EG33" s="174"/>
      <c r="EH33" s="177"/>
      <c r="EI33" s="176"/>
      <c r="EJ33" s="174"/>
      <c r="EK33" s="174"/>
      <c r="EL33" s="174"/>
      <c r="EM33" s="177"/>
      <c r="EN33" s="176"/>
      <c r="EO33" s="174"/>
      <c r="EP33" s="174"/>
      <c r="EQ33" s="174"/>
      <c r="ER33" s="177"/>
      <c r="ES33" s="176"/>
      <c r="ET33" s="174"/>
      <c r="EU33" s="174"/>
      <c r="EV33" s="174"/>
      <c r="EW33" s="177"/>
    </row>
    <row r="34" spans="1:153" x14ac:dyDescent="0.25">
      <c r="A34" s="8" t="s">
        <v>32</v>
      </c>
      <c r="B34" s="8">
        <v>4.4632059999999996</v>
      </c>
      <c r="C34" s="8">
        <v>3.98</v>
      </c>
      <c r="D34" s="9">
        <v>2.6184319999999999</v>
      </c>
      <c r="E34" s="9">
        <v>2.6179250000000001</v>
      </c>
      <c r="F34" s="9">
        <v>2.6181809999999999</v>
      </c>
      <c r="G34" s="9">
        <v>2.6210629999999999</v>
      </c>
      <c r="H34" s="8">
        <v>2.6404860000000001</v>
      </c>
      <c r="I34" s="9">
        <v>3.2508349999999999</v>
      </c>
      <c r="J34" s="9">
        <v>3.3577080000000001</v>
      </c>
      <c r="K34" s="9">
        <v>3.2366100000000002</v>
      </c>
      <c r="L34" s="9">
        <v>3.257145</v>
      </c>
      <c r="M34" s="8">
        <v>3.2770060000000001</v>
      </c>
      <c r="N34" s="9">
        <v>3.1220560000000002</v>
      </c>
      <c r="O34" s="9">
        <v>3.2505229999999998</v>
      </c>
      <c r="P34" s="9">
        <v>3.0684269999999998</v>
      </c>
      <c r="Q34" s="9">
        <v>3.200088</v>
      </c>
      <c r="R34" s="8">
        <v>3.1468850000000002</v>
      </c>
      <c r="S34" s="9">
        <v>3.1183209999999999</v>
      </c>
      <c r="T34" s="9">
        <v>3.247541</v>
      </c>
      <c r="U34" s="9">
        <v>3.0425870000000002</v>
      </c>
      <c r="V34" s="9">
        <v>3.184876</v>
      </c>
      <c r="W34" s="8">
        <v>3.1525050000000001</v>
      </c>
      <c r="X34" s="9">
        <v>3.5657869999999998</v>
      </c>
      <c r="Y34" s="9">
        <v>3.7223030000000001</v>
      </c>
      <c r="Z34" s="9">
        <v>3.4162859999999999</v>
      </c>
      <c r="AA34" s="9">
        <v>3.634989</v>
      </c>
      <c r="AB34" s="8">
        <v>3.6325219999999998</v>
      </c>
      <c r="AC34" s="9">
        <v>3.6971240000000001</v>
      </c>
      <c r="AD34" s="9">
        <v>3.921583</v>
      </c>
      <c r="AE34" s="9">
        <v>3.4818030000000002</v>
      </c>
      <c r="AF34" s="9">
        <v>3.770737</v>
      </c>
      <c r="AG34" s="8">
        <v>3.7430810000000001</v>
      </c>
      <c r="AH34" s="9">
        <v>3.957792</v>
      </c>
      <c r="AI34" s="9">
        <v>4.2387259999999998</v>
      </c>
      <c r="AJ34" s="9">
        <v>3.6436989999999998</v>
      </c>
      <c r="AK34" s="9">
        <v>4.022348</v>
      </c>
      <c r="AL34" s="8">
        <v>3.8780399999999999</v>
      </c>
      <c r="AM34" s="9">
        <v>4.0465479999999996</v>
      </c>
      <c r="AN34" s="9">
        <v>4.3872910000000003</v>
      </c>
      <c r="AO34" s="9">
        <v>3.7140010000000001</v>
      </c>
      <c r="AP34" s="9">
        <v>4.1917989999999996</v>
      </c>
      <c r="AQ34" s="8">
        <v>3.9688219999999998</v>
      </c>
      <c r="AR34" s="9">
        <v>4.1338720000000002</v>
      </c>
      <c r="AS34" s="9">
        <v>4.5413959999999998</v>
      </c>
      <c r="AT34" s="9">
        <v>3.7762280000000001</v>
      </c>
      <c r="AU34" s="9">
        <v>4.3331390000000001</v>
      </c>
      <c r="AV34" s="8">
        <v>4.0785790000000004</v>
      </c>
      <c r="AW34" s="9">
        <v>4.2581110000000004</v>
      </c>
      <c r="AX34" s="9">
        <v>4.7550540000000003</v>
      </c>
      <c r="AY34" s="9">
        <v>3.8759060000000001</v>
      </c>
      <c r="AZ34" s="9">
        <v>4.4629960000000004</v>
      </c>
      <c r="BA34" s="8">
        <v>4.1706899999999996</v>
      </c>
      <c r="BB34" s="9">
        <v>4.4766719999999998</v>
      </c>
      <c r="BC34" s="9">
        <v>4.9768020000000002</v>
      </c>
      <c r="BD34" s="9">
        <v>4.0496230000000004</v>
      </c>
      <c r="BE34" s="9">
        <v>4.6976370000000003</v>
      </c>
      <c r="BF34" s="8">
        <v>4.2391719999999999</v>
      </c>
      <c r="BG34" s="9">
        <v>4.6741659999999996</v>
      </c>
      <c r="BH34" s="9">
        <v>5.179297</v>
      </c>
      <c r="BI34" s="9">
        <v>4.1927500000000002</v>
      </c>
      <c r="BJ34" s="9">
        <v>4.9024749999999999</v>
      </c>
      <c r="BK34" s="8">
        <v>4.3072780000000002</v>
      </c>
      <c r="BL34" s="9">
        <v>4.7869960000000003</v>
      </c>
      <c r="BM34" s="9">
        <v>5.3243479999999996</v>
      </c>
      <c r="BN34" s="9">
        <v>4.2720700000000003</v>
      </c>
      <c r="BO34" s="9">
        <v>5.0103369999999998</v>
      </c>
      <c r="BP34" s="8">
        <v>4.4368230000000004</v>
      </c>
      <c r="BQ34" s="9">
        <v>4.8705930000000004</v>
      </c>
      <c r="BR34" s="9">
        <v>5.465573</v>
      </c>
      <c r="BS34" s="9">
        <v>4.345396</v>
      </c>
      <c r="BT34" s="9">
        <v>5.1710240000000001</v>
      </c>
      <c r="BU34" s="8">
        <v>4.5181690000000003</v>
      </c>
      <c r="BV34" s="9">
        <v>5.0201380000000002</v>
      </c>
      <c r="BW34" s="9">
        <v>5.6126889999999996</v>
      </c>
      <c r="BX34" s="9">
        <v>4.4567649999999999</v>
      </c>
      <c r="BY34" s="9">
        <v>5.3292570000000001</v>
      </c>
      <c r="BZ34" s="8">
        <v>4.6266730000000003</v>
      </c>
      <c r="CA34" s="9">
        <v>5.0939930000000002</v>
      </c>
      <c r="CB34" s="9">
        <v>5.7420330000000002</v>
      </c>
      <c r="CC34" s="9">
        <v>4.5449970000000004</v>
      </c>
      <c r="CD34" s="9">
        <v>5.4466580000000002</v>
      </c>
      <c r="CE34" s="8">
        <v>4.6983309999999996</v>
      </c>
      <c r="CF34" s="9">
        <v>5.219322</v>
      </c>
      <c r="CG34" s="9">
        <v>5.862832</v>
      </c>
      <c r="CH34" s="9">
        <v>4.7289320000000004</v>
      </c>
      <c r="CI34" s="9">
        <v>5.6798640000000002</v>
      </c>
      <c r="CJ34" s="8">
        <v>4.8729889999999996</v>
      </c>
      <c r="CK34" s="9">
        <v>5.2987909999999996</v>
      </c>
      <c r="CL34" s="9">
        <v>5.9774130000000003</v>
      </c>
      <c r="CM34" s="9">
        <v>4.9292749999999996</v>
      </c>
      <c r="CN34" s="9">
        <v>5.8640230000000004</v>
      </c>
      <c r="CO34" s="8">
        <v>5.0465400000000002</v>
      </c>
      <c r="CP34" s="9">
        <v>5.3976699999999997</v>
      </c>
      <c r="CQ34" s="9">
        <v>6.0331950000000001</v>
      </c>
      <c r="CR34" s="9">
        <v>5.111402</v>
      </c>
      <c r="CS34" s="9">
        <v>6.0339679999999998</v>
      </c>
      <c r="CT34" s="8">
        <v>5.1524200000000002</v>
      </c>
      <c r="CU34" s="9">
        <v>5.5349469999999998</v>
      </c>
      <c r="CV34" s="9">
        <v>6.1779279999999996</v>
      </c>
      <c r="CW34" s="9">
        <v>5.2727449999999996</v>
      </c>
      <c r="CX34" s="9">
        <v>6.2307940000000004</v>
      </c>
      <c r="CY34" s="8">
        <v>5.2426579999999996</v>
      </c>
      <c r="CZ34" s="9">
        <v>5.6305300000000003</v>
      </c>
      <c r="DA34" s="9">
        <v>6.2545409999999997</v>
      </c>
      <c r="DB34" s="9">
        <v>5.3017700000000003</v>
      </c>
      <c r="DC34" s="9">
        <v>6.5268370000000004</v>
      </c>
      <c r="DD34" s="8">
        <v>5.327655</v>
      </c>
      <c r="DE34" s="9">
        <v>5.7722819999999997</v>
      </c>
      <c r="DF34" s="9">
        <v>6.4539879999999998</v>
      </c>
      <c r="DG34" s="9">
        <v>5.3984319999999997</v>
      </c>
      <c r="DH34" s="9">
        <v>6.8653440000000003</v>
      </c>
      <c r="DI34" s="8">
        <v>5.5018269999999996</v>
      </c>
      <c r="DJ34" s="9">
        <v>6.0361649999999996</v>
      </c>
      <c r="DK34" s="9">
        <v>6.6945959999999998</v>
      </c>
      <c r="DL34" s="9">
        <v>5.5560260000000001</v>
      </c>
      <c r="DM34" s="9">
        <v>7.2390749999999997</v>
      </c>
      <c r="DN34" s="8">
        <v>5.7354750000000001</v>
      </c>
      <c r="DO34" s="9">
        <v>6.3219149999999997</v>
      </c>
      <c r="DP34" s="9">
        <v>7.0707659999999999</v>
      </c>
      <c r="DQ34" s="9">
        <v>5.8090719999999996</v>
      </c>
      <c r="DR34" s="9">
        <v>7.5531499999999996</v>
      </c>
      <c r="DS34" s="8">
        <v>5.9937329999999998</v>
      </c>
      <c r="DT34" s="9">
        <v>6.6940780000000002</v>
      </c>
      <c r="DU34" s="9">
        <v>7.4253720000000003</v>
      </c>
      <c r="DV34" s="9">
        <v>6.0695240000000004</v>
      </c>
      <c r="DW34" s="9">
        <v>7.9091959999999997</v>
      </c>
      <c r="DX34" s="8">
        <v>6.186731</v>
      </c>
      <c r="DY34" s="9">
        <v>7.0389290000000004</v>
      </c>
      <c r="DZ34" s="9">
        <v>7.726966</v>
      </c>
      <c r="EA34" s="9">
        <v>6.4268989999999997</v>
      </c>
      <c r="EB34" s="9">
        <v>8.1374910000000007</v>
      </c>
      <c r="EC34" s="8">
        <v>6.4492099999999999</v>
      </c>
      <c r="ED34" s="9">
        <v>7.4209779999999999</v>
      </c>
      <c r="EE34" s="9">
        <v>8.0631520000000005</v>
      </c>
      <c r="EF34" s="9">
        <v>6.8174130000000002</v>
      </c>
      <c r="EG34" s="9">
        <v>8.5417159999999992</v>
      </c>
      <c r="EH34" s="8">
        <v>6.6435360000000001</v>
      </c>
      <c r="EI34" s="9">
        <v>7.5890389999999996</v>
      </c>
      <c r="EJ34" s="9">
        <v>8.2794419999999995</v>
      </c>
      <c r="EK34" s="9">
        <v>7.0916119999999996</v>
      </c>
      <c r="EL34" s="9">
        <v>8.8224169999999997</v>
      </c>
      <c r="EM34" s="8">
        <v>6.8441299999999998</v>
      </c>
      <c r="EN34" s="9">
        <v>7.828633</v>
      </c>
      <c r="EO34" s="9">
        <v>8.4357170000000004</v>
      </c>
      <c r="EP34" s="9">
        <v>7.2174339999999999</v>
      </c>
      <c r="EQ34" s="9">
        <v>8.9638860000000005</v>
      </c>
      <c r="ER34" s="8">
        <v>7.0595480000000004</v>
      </c>
      <c r="ES34" s="10">
        <v>2.4E-2</v>
      </c>
      <c r="ET34" s="10">
        <v>2.5999999999999999E-2</v>
      </c>
      <c r="EU34" s="10">
        <v>2.1000000000000001E-2</v>
      </c>
      <c r="EV34" s="10">
        <v>2.8000000000000001E-2</v>
      </c>
      <c r="EW34" s="11">
        <v>0.02</v>
      </c>
    </row>
    <row r="35" spans="1:153" x14ac:dyDescent="0.25">
      <c r="A35" s="8"/>
      <c r="B35" s="8"/>
      <c r="C35" s="8"/>
      <c r="D35" s="176"/>
      <c r="E35" s="174"/>
      <c r="F35" s="174"/>
      <c r="G35" s="174"/>
      <c r="H35" s="177"/>
      <c r="I35" s="176"/>
      <c r="J35" s="174"/>
      <c r="K35" s="174"/>
      <c r="L35" s="174"/>
      <c r="M35" s="177"/>
      <c r="N35" s="176"/>
      <c r="O35" s="174"/>
      <c r="P35" s="174"/>
      <c r="Q35" s="174"/>
      <c r="R35" s="177"/>
      <c r="S35" s="176"/>
      <c r="T35" s="174"/>
      <c r="U35" s="174"/>
      <c r="V35" s="174"/>
      <c r="W35" s="177"/>
      <c r="X35" s="176"/>
      <c r="Y35" s="174"/>
      <c r="Z35" s="174"/>
      <c r="AA35" s="174"/>
      <c r="AB35" s="177"/>
      <c r="AC35" s="176"/>
      <c r="AD35" s="174"/>
      <c r="AE35" s="174"/>
      <c r="AF35" s="174"/>
      <c r="AG35" s="177"/>
      <c r="AH35" s="176"/>
      <c r="AI35" s="174"/>
      <c r="AJ35" s="174"/>
      <c r="AK35" s="174"/>
      <c r="AL35" s="177"/>
      <c r="AM35" s="176"/>
      <c r="AN35" s="174"/>
      <c r="AO35" s="174"/>
      <c r="AP35" s="174"/>
      <c r="AQ35" s="177"/>
      <c r="AR35" s="176"/>
      <c r="AS35" s="174"/>
      <c r="AT35" s="174"/>
      <c r="AU35" s="174"/>
      <c r="AV35" s="177"/>
      <c r="AW35" s="176"/>
      <c r="AX35" s="174"/>
      <c r="AY35" s="174"/>
      <c r="AZ35" s="174"/>
      <c r="BA35" s="177"/>
      <c r="BB35" s="176"/>
      <c r="BC35" s="174"/>
      <c r="BD35" s="174"/>
      <c r="BE35" s="174"/>
      <c r="BF35" s="177"/>
      <c r="BG35" s="176"/>
      <c r="BH35" s="174"/>
      <c r="BI35" s="174"/>
      <c r="BJ35" s="174"/>
      <c r="BK35" s="177"/>
      <c r="BL35" s="176"/>
      <c r="BM35" s="174"/>
      <c r="BN35" s="174"/>
      <c r="BO35" s="174"/>
      <c r="BP35" s="177"/>
      <c r="BQ35" s="176"/>
      <c r="BR35" s="174"/>
      <c r="BS35" s="174"/>
      <c r="BT35" s="174"/>
      <c r="BU35" s="177"/>
      <c r="BV35" s="176"/>
      <c r="BW35" s="174"/>
      <c r="BX35" s="174"/>
      <c r="BY35" s="174"/>
      <c r="BZ35" s="177"/>
      <c r="CA35" s="176"/>
      <c r="CB35" s="174"/>
      <c r="CC35" s="174"/>
      <c r="CD35" s="174"/>
      <c r="CE35" s="177"/>
      <c r="CF35" s="176"/>
      <c r="CG35" s="174"/>
      <c r="CH35" s="174"/>
      <c r="CI35" s="174"/>
      <c r="CJ35" s="177"/>
      <c r="CK35" s="176"/>
      <c r="CL35" s="174"/>
      <c r="CM35" s="174"/>
      <c r="CN35" s="174"/>
      <c r="CO35" s="177"/>
      <c r="CP35" s="176"/>
      <c r="CQ35" s="174"/>
      <c r="CR35" s="174"/>
      <c r="CS35" s="174"/>
      <c r="CT35" s="177"/>
      <c r="CU35" s="176"/>
      <c r="CV35" s="174"/>
      <c r="CW35" s="174"/>
      <c r="CX35" s="174"/>
      <c r="CY35" s="177"/>
      <c r="CZ35" s="176"/>
      <c r="DA35" s="174"/>
      <c r="DB35" s="174"/>
      <c r="DC35" s="174"/>
      <c r="DD35" s="177"/>
      <c r="DE35" s="176"/>
      <c r="DF35" s="174"/>
      <c r="DG35" s="174"/>
      <c r="DH35" s="174"/>
      <c r="DI35" s="177"/>
      <c r="DJ35" s="176"/>
      <c r="DK35" s="174"/>
      <c r="DL35" s="174"/>
      <c r="DM35" s="174"/>
      <c r="DN35" s="177"/>
      <c r="DO35" s="176"/>
      <c r="DP35" s="174"/>
      <c r="DQ35" s="174"/>
      <c r="DR35" s="174"/>
      <c r="DS35" s="177"/>
      <c r="DT35" s="176"/>
      <c r="DU35" s="174"/>
      <c r="DV35" s="174"/>
      <c r="DW35" s="174"/>
      <c r="DX35" s="177"/>
      <c r="DY35" s="176"/>
      <c r="DZ35" s="174"/>
      <c r="EA35" s="174"/>
      <c r="EB35" s="174"/>
      <c r="EC35" s="177"/>
      <c r="ED35" s="176"/>
      <c r="EE35" s="174"/>
      <c r="EF35" s="174"/>
      <c r="EG35" s="174"/>
      <c r="EH35" s="177"/>
      <c r="EI35" s="176"/>
      <c r="EJ35" s="174"/>
      <c r="EK35" s="174"/>
      <c r="EL35" s="174"/>
      <c r="EM35" s="177"/>
      <c r="EN35" s="176"/>
      <c r="EO35" s="174"/>
      <c r="EP35" s="174"/>
      <c r="EQ35" s="174"/>
      <c r="ER35" s="177"/>
      <c r="ES35" s="176"/>
      <c r="ET35" s="174"/>
      <c r="EU35" s="174"/>
      <c r="EV35" s="174"/>
      <c r="EW35" s="177"/>
    </row>
    <row r="36" spans="1:153" x14ac:dyDescent="0.25">
      <c r="A36" s="5" t="s">
        <v>33</v>
      </c>
      <c r="B36" s="8"/>
      <c r="C36" s="8"/>
      <c r="D36" s="176"/>
      <c r="E36" s="174"/>
      <c r="F36" s="174"/>
      <c r="G36" s="174"/>
      <c r="H36" s="177"/>
      <c r="I36" s="176"/>
      <c r="J36" s="174"/>
      <c r="K36" s="174"/>
      <c r="L36" s="174"/>
      <c r="M36" s="177"/>
      <c r="N36" s="176"/>
      <c r="O36" s="174"/>
      <c r="P36" s="174"/>
      <c r="Q36" s="174"/>
      <c r="R36" s="177"/>
      <c r="S36" s="176"/>
      <c r="T36" s="174"/>
      <c r="U36" s="174"/>
      <c r="V36" s="174"/>
      <c r="W36" s="177"/>
      <c r="X36" s="176"/>
      <c r="Y36" s="174"/>
      <c r="Z36" s="174"/>
      <c r="AA36" s="174"/>
      <c r="AB36" s="177"/>
      <c r="AC36" s="176"/>
      <c r="AD36" s="174"/>
      <c r="AE36" s="174"/>
      <c r="AF36" s="174"/>
      <c r="AG36" s="177"/>
      <c r="AH36" s="176"/>
      <c r="AI36" s="174"/>
      <c r="AJ36" s="174"/>
      <c r="AK36" s="174"/>
      <c r="AL36" s="177"/>
      <c r="AM36" s="176"/>
      <c r="AN36" s="174"/>
      <c r="AO36" s="174"/>
      <c r="AP36" s="174"/>
      <c r="AQ36" s="177"/>
      <c r="AR36" s="176"/>
      <c r="AS36" s="174"/>
      <c r="AT36" s="174"/>
      <c r="AU36" s="174"/>
      <c r="AV36" s="177"/>
      <c r="AW36" s="176"/>
      <c r="AX36" s="174"/>
      <c r="AY36" s="174"/>
      <c r="AZ36" s="174"/>
      <c r="BA36" s="177"/>
      <c r="BB36" s="176"/>
      <c r="BC36" s="174"/>
      <c r="BD36" s="174"/>
      <c r="BE36" s="174"/>
      <c r="BF36" s="177"/>
      <c r="BG36" s="176"/>
      <c r="BH36" s="174"/>
      <c r="BI36" s="174"/>
      <c r="BJ36" s="174"/>
      <c r="BK36" s="177"/>
      <c r="BL36" s="176"/>
      <c r="BM36" s="174"/>
      <c r="BN36" s="174"/>
      <c r="BO36" s="174"/>
      <c r="BP36" s="177"/>
      <c r="BQ36" s="176"/>
      <c r="BR36" s="174"/>
      <c r="BS36" s="174"/>
      <c r="BT36" s="174"/>
      <c r="BU36" s="177"/>
      <c r="BV36" s="176"/>
      <c r="BW36" s="174"/>
      <c r="BX36" s="174"/>
      <c r="BY36" s="174"/>
      <c r="BZ36" s="177"/>
      <c r="CA36" s="176"/>
      <c r="CB36" s="174"/>
      <c r="CC36" s="174"/>
      <c r="CD36" s="174"/>
      <c r="CE36" s="177"/>
      <c r="CF36" s="176"/>
      <c r="CG36" s="174"/>
      <c r="CH36" s="174"/>
      <c r="CI36" s="174"/>
      <c r="CJ36" s="177"/>
      <c r="CK36" s="176"/>
      <c r="CL36" s="174"/>
      <c r="CM36" s="174"/>
      <c r="CN36" s="174"/>
      <c r="CO36" s="177"/>
      <c r="CP36" s="176"/>
      <c r="CQ36" s="174"/>
      <c r="CR36" s="174"/>
      <c r="CS36" s="174"/>
      <c r="CT36" s="177"/>
      <c r="CU36" s="176"/>
      <c r="CV36" s="174"/>
      <c r="CW36" s="174"/>
      <c r="CX36" s="174"/>
      <c r="CY36" s="177"/>
      <c r="CZ36" s="176"/>
      <c r="DA36" s="174"/>
      <c r="DB36" s="174"/>
      <c r="DC36" s="174"/>
      <c r="DD36" s="177"/>
      <c r="DE36" s="176"/>
      <c r="DF36" s="174"/>
      <c r="DG36" s="174"/>
      <c r="DH36" s="174"/>
      <c r="DI36" s="177"/>
      <c r="DJ36" s="176"/>
      <c r="DK36" s="174"/>
      <c r="DL36" s="174"/>
      <c r="DM36" s="174"/>
      <c r="DN36" s="177"/>
      <c r="DO36" s="176"/>
      <c r="DP36" s="174"/>
      <c r="DQ36" s="174"/>
      <c r="DR36" s="174"/>
      <c r="DS36" s="177"/>
      <c r="DT36" s="176"/>
      <c r="DU36" s="174"/>
      <c r="DV36" s="174"/>
      <c r="DW36" s="174"/>
      <c r="DX36" s="177"/>
      <c r="DY36" s="176"/>
      <c r="DZ36" s="174"/>
      <c r="EA36" s="174"/>
      <c r="EB36" s="174"/>
      <c r="EC36" s="177"/>
      <c r="ED36" s="176"/>
      <c r="EE36" s="174"/>
      <c r="EF36" s="174"/>
      <c r="EG36" s="174"/>
      <c r="EH36" s="177"/>
      <c r="EI36" s="176"/>
      <c r="EJ36" s="174"/>
      <c r="EK36" s="174"/>
      <c r="EL36" s="174"/>
      <c r="EM36" s="177"/>
      <c r="EN36" s="176"/>
      <c r="EO36" s="174"/>
      <c r="EP36" s="174"/>
      <c r="EQ36" s="174"/>
      <c r="ER36" s="177"/>
      <c r="ES36" s="176"/>
      <c r="ET36" s="174"/>
      <c r="EU36" s="174"/>
      <c r="EV36" s="174"/>
      <c r="EW36" s="177"/>
    </row>
    <row r="37" spans="1:153" x14ac:dyDescent="0.25">
      <c r="A37" s="8" t="s">
        <v>34</v>
      </c>
      <c r="B37" s="8">
        <v>11.620639000000001</v>
      </c>
      <c r="C37" s="8">
        <v>11.050796999999999</v>
      </c>
      <c r="D37" s="9">
        <v>10.705062</v>
      </c>
      <c r="E37" s="9">
        <v>10.705083999999999</v>
      </c>
      <c r="F37" s="9">
        <v>10.706851</v>
      </c>
      <c r="G37" s="9">
        <v>10.714661</v>
      </c>
      <c r="H37" s="8">
        <v>10.719924000000001</v>
      </c>
      <c r="I37" s="9">
        <v>10.718897</v>
      </c>
      <c r="J37" s="9">
        <v>10.834757</v>
      </c>
      <c r="K37" s="9">
        <v>10.701150999999999</v>
      </c>
      <c r="L37" s="9">
        <v>10.74348</v>
      </c>
      <c r="M37" s="8">
        <v>10.736196</v>
      </c>
      <c r="N37" s="9">
        <v>10.489315</v>
      </c>
      <c r="O37" s="9">
        <v>10.612062</v>
      </c>
      <c r="P37" s="9">
        <v>10.429672999999999</v>
      </c>
      <c r="Q37" s="9">
        <v>10.571704</v>
      </c>
      <c r="R37" s="8">
        <v>10.519586</v>
      </c>
      <c r="S37" s="9">
        <v>10.389670000000001</v>
      </c>
      <c r="T37" s="9">
        <v>10.513042</v>
      </c>
      <c r="U37" s="9">
        <v>10.304468999999999</v>
      </c>
      <c r="V37" s="9">
        <v>10.465076</v>
      </c>
      <c r="W37" s="8">
        <v>10.428356000000001</v>
      </c>
      <c r="X37" s="9">
        <v>10.908022000000001</v>
      </c>
      <c r="Y37" s="9">
        <v>11.087182</v>
      </c>
      <c r="Z37" s="9">
        <v>10.709664</v>
      </c>
      <c r="AA37" s="9">
        <v>10.996098</v>
      </c>
      <c r="AB37" s="8">
        <v>10.989591000000001</v>
      </c>
      <c r="AC37" s="9">
        <v>11.243288</v>
      </c>
      <c r="AD37" s="9">
        <v>11.505967999999999</v>
      </c>
      <c r="AE37" s="9">
        <v>10.966265999999999</v>
      </c>
      <c r="AF37" s="9">
        <v>11.347458</v>
      </c>
      <c r="AG37" s="8">
        <v>11.298849000000001</v>
      </c>
      <c r="AH37" s="9">
        <v>11.659661</v>
      </c>
      <c r="AI37" s="9">
        <v>12.002337000000001</v>
      </c>
      <c r="AJ37" s="9">
        <v>11.309722000000001</v>
      </c>
      <c r="AK37" s="9">
        <v>11.780329</v>
      </c>
      <c r="AL37" s="8">
        <v>11.569088000000001</v>
      </c>
      <c r="AM37" s="9">
        <v>11.892277999999999</v>
      </c>
      <c r="AN37" s="9">
        <v>12.324956</v>
      </c>
      <c r="AO37" s="9">
        <v>11.510926</v>
      </c>
      <c r="AP37" s="9">
        <v>12.045717</v>
      </c>
      <c r="AQ37" s="8">
        <v>11.739088000000001</v>
      </c>
      <c r="AR37" s="9">
        <v>12.047097000000001</v>
      </c>
      <c r="AS37" s="9">
        <v>12.5863</v>
      </c>
      <c r="AT37" s="9">
        <v>11.627526</v>
      </c>
      <c r="AU37" s="9">
        <v>12.27233</v>
      </c>
      <c r="AV37" s="8">
        <v>11.854127</v>
      </c>
      <c r="AW37" s="9">
        <v>12.235082999999999</v>
      </c>
      <c r="AX37" s="9">
        <v>12.857397000000001</v>
      </c>
      <c r="AY37" s="9">
        <v>11.780055000000001</v>
      </c>
      <c r="AZ37" s="9">
        <v>12.490339000000001</v>
      </c>
      <c r="BA37" s="8">
        <v>12.013439</v>
      </c>
      <c r="BB37" s="9">
        <v>12.483852000000001</v>
      </c>
      <c r="BC37" s="9">
        <v>13.116802</v>
      </c>
      <c r="BD37" s="9">
        <v>11.969759</v>
      </c>
      <c r="BE37" s="9">
        <v>12.767022000000001</v>
      </c>
      <c r="BF37" s="8">
        <v>12.162520000000001</v>
      </c>
      <c r="BG37" s="9">
        <v>12.718209999999999</v>
      </c>
      <c r="BH37" s="9">
        <v>13.358857</v>
      </c>
      <c r="BI37" s="9">
        <v>12.139713</v>
      </c>
      <c r="BJ37" s="9">
        <v>13.022126999999999</v>
      </c>
      <c r="BK37" s="8">
        <v>12.309309000000001</v>
      </c>
      <c r="BL37" s="9">
        <v>12.873975</v>
      </c>
      <c r="BM37" s="9">
        <v>13.538209999999999</v>
      </c>
      <c r="BN37" s="9">
        <v>12.242696</v>
      </c>
      <c r="BO37" s="9">
        <v>13.148863</v>
      </c>
      <c r="BP37" s="8">
        <v>12.489725</v>
      </c>
      <c r="BQ37" s="9">
        <v>12.965835</v>
      </c>
      <c r="BR37" s="9">
        <v>13.692049000000001</v>
      </c>
      <c r="BS37" s="9">
        <v>12.322329999999999</v>
      </c>
      <c r="BT37" s="9">
        <v>13.317591999999999</v>
      </c>
      <c r="BU37" s="8">
        <v>12.602236</v>
      </c>
      <c r="BV37" s="9">
        <v>13.137271</v>
      </c>
      <c r="BW37" s="9">
        <v>13.890280000000001</v>
      </c>
      <c r="BX37" s="9">
        <v>12.469246</v>
      </c>
      <c r="BY37" s="9">
        <v>13.516603</v>
      </c>
      <c r="BZ37" s="8">
        <v>12.749199000000001</v>
      </c>
      <c r="CA37" s="9">
        <v>13.230853</v>
      </c>
      <c r="CB37" s="9">
        <v>14.020020000000001</v>
      </c>
      <c r="CC37" s="9">
        <v>12.570078000000001</v>
      </c>
      <c r="CD37" s="9">
        <v>13.673943</v>
      </c>
      <c r="CE37" s="8">
        <v>12.843674999999999</v>
      </c>
      <c r="CF37" s="9">
        <v>13.386547</v>
      </c>
      <c r="CG37" s="9">
        <v>14.154347</v>
      </c>
      <c r="CH37" s="9">
        <v>12.792180999999999</v>
      </c>
      <c r="CI37" s="9">
        <v>13.916105999999999</v>
      </c>
      <c r="CJ37" s="8">
        <v>13.018131</v>
      </c>
      <c r="CK37" s="9">
        <v>13.538774999999999</v>
      </c>
      <c r="CL37" s="9">
        <v>14.327033999999999</v>
      </c>
      <c r="CM37" s="9">
        <v>12.992925</v>
      </c>
      <c r="CN37" s="9">
        <v>14.101547</v>
      </c>
      <c r="CO37" s="8">
        <v>13.230123000000001</v>
      </c>
      <c r="CP37" s="9">
        <v>13.676484</v>
      </c>
      <c r="CQ37" s="9">
        <v>14.438511</v>
      </c>
      <c r="CR37" s="9">
        <v>13.178288</v>
      </c>
      <c r="CS37" s="9">
        <v>14.312841000000001</v>
      </c>
      <c r="CT37" s="8">
        <v>13.380045000000001</v>
      </c>
      <c r="CU37" s="9">
        <v>13.858672</v>
      </c>
      <c r="CV37" s="9">
        <v>14.608665999999999</v>
      </c>
      <c r="CW37" s="9">
        <v>13.366256</v>
      </c>
      <c r="CX37" s="9">
        <v>14.559055000000001</v>
      </c>
      <c r="CY37" s="8">
        <v>13.50807</v>
      </c>
      <c r="CZ37" s="9">
        <v>14.037407999999999</v>
      </c>
      <c r="DA37" s="9">
        <v>14.799948000000001</v>
      </c>
      <c r="DB37" s="9">
        <v>13.49305</v>
      </c>
      <c r="DC37" s="9">
        <v>14.913065</v>
      </c>
      <c r="DD37" s="8">
        <v>13.651788</v>
      </c>
      <c r="DE37" s="9">
        <v>14.25642</v>
      </c>
      <c r="DF37" s="9">
        <v>15.129434</v>
      </c>
      <c r="DG37" s="9">
        <v>13.649331</v>
      </c>
      <c r="DH37" s="9">
        <v>15.300610000000001</v>
      </c>
      <c r="DI37" s="8">
        <v>13.884421</v>
      </c>
      <c r="DJ37" s="9">
        <v>14.576656</v>
      </c>
      <c r="DK37" s="9">
        <v>15.441563</v>
      </c>
      <c r="DL37" s="9">
        <v>13.875586999999999</v>
      </c>
      <c r="DM37" s="9">
        <v>15.700967</v>
      </c>
      <c r="DN37" s="8">
        <v>14.177021</v>
      </c>
      <c r="DO37" s="9">
        <v>14.934601000000001</v>
      </c>
      <c r="DP37" s="9">
        <v>15.936451</v>
      </c>
      <c r="DQ37" s="9">
        <v>14.209510999999999</v>
      </c>
      <c r="DR37" s="9">
        <v>16.069447</v>
      </c>
      <c r="DS37" s="8">
        <v>14.507009999999999</v>
      </c>
      <c r="DT37" s="9">
        <v>15.369247</v>
      </c>
      <c r="DU37" s="9">
        <v>16.402322999999999</v>
      </c>
      <c r="DV37" s="9">
        <v>14.541048</v>
      </c>
      <c r="DW37" s="9">
        <v>16.541689000000002</v>
      </c>
      <c r="DX37" s="8">
        <v>14.773794000000001</v>
      </c>
      <c r="DY37" s="9">
        <v>15.77046</v>
      </c>
      <c r="DZ37" s="9">
        <v>16.720645999999999</v>
      </c>
      <c r="EA37" s="9">
        <v>14.990233</v>
      </c>
      <c r="EB37" s="9">
        <v>16.850321000000001</v>
      </c>
      <c r="EC37" s="8">
        <v>15.089404999999999</v>
      </c>
      <c r="ED37" s="9">
        <v>16.206648000000001</v>
      </c>
      <c r="EE37" s="9">
        <v>17.059799000000002</v>
      </c>
      <c r="EF37" s="9">
        <v>15.425129</v>
      </c>
      <c r="EG37" s="9">
        <v>17.339769</v>
      </c>
      <c r="EH37" s="8">
        <v>15.378904</v>
      </c>
      <c r="EI37" s="9">
        <v>16.425042999999999</v>
      </c>
      <c r="EJ37" s="9">
        <v>18.095682</v>
      </c>
      <c r="EK37" s="9">
        <v>15.746149000000001</v>
      </c>
      <c r="EL37" s="9">
        <v>17.780211999999999</v>
      </c>
      <c r="EM37" s="8">
        <v>15.668613000000001</v>
      </c>
      <c r="EN37" s="9">
        <v>16.739424</v>
      </c>
      <c r="EO37" s="9">
        <v>18.358515000000001</v>
      </c>
      <c r="EP37" s="9">
        <v>15.918932</v>
      </c>
      <c r="EQ37" s="9">
        <v>18.080390999999999</v>
      </c>
      <c r="ER37" s="8">
        <v>15.943709</v>
      </c>
      <c r="ES37" s="10">
        <v>1.4E-2</v>
      </c>
      <c r="ET37" s="10">
        <v>1.7999999999999999E-2</v>
      </c>
      <c r="EU37" s="10">
        <v>1.2999999999999999E-2</v>
      </c>
      <c r="EV37" s="10">
        <v>1.7000000000000001E-2</v>
      </c>
      <c r="EW37" s="11">
        <v>1.2999999999999999E-2</v>
      </c>
    </row>
    <row r="38" spans="1:153" x14ac:dyDescent="0.25">
      <c r="A38" s="8" t="s">
        <v>35</v>
      </c>
      <c r="B38" s="8">
        <v>9.6131049999999991</v>
      </c>
      <c r="C38" s="8">
        <v>9.0401089999999993</v>
      </c>
      <c r="D38" s="9">
        <v>8.2584710000000001</v>
      </c>
      <c r="E38" s="9">
        <v>8.2586359999999992</v>
      </c>
      <c r="F38" s="9">
        <v>8.259684</v>
      </c>
      <c r="G38" s="9">
        <v>8.2673210000000008</v>
      </c>
      <c r="H38" s="8">
        <v>8.2739170000000009</v>
      </c>
      <c r="I38" s="9">
        <v>8.6573770000000003</v>
      </c>
      <c r="J38" s="9">
        <v>8.7764640000000007</v>
      </c>
      <c r="K38" s="9">
        <v>8.6403669999999995</v>
      </c>
      <c r="L38" s="9">
        <v>8.6796220000000002</v>
      </c>
      <c r="M38" s="8">
        <v>8.6759319999999995</v>
      </c>
      <c r="N38" s="9">
        <v>8.4246730000000003</v>
      </c>
      <c r="O38" s="9">
        <v>8.5452809999999992</v>
      </c>
      <c r="P38" s="9">
        <v>8.3690809999999995</v>
      </c>
      <c r="Q38" s="9">
        <v>8.5068090000000005</v>
      </c>
      <c r="R38" s="8">
        <v>8.4547699999999999</v>
      </c>
      <c r="S38" s="9">
        <v>8.2907630000000001</v>
      </c>
      <c r="T38" s="9">
        <v>8.4050759999999993</v>
      </c>
      <c r="U38" s="9">
        <v>8.2129589999999997</v>
      </c>
      <c r="V38" s="9">
        <v>8.3653820000000003</v>
      </c>
      <c r="W38" s="8">
        <v>8.3271960000000007</v>
      </c>
      <c r="X38" s="9">
        <v>8.7579429999999991</v>
      </c>
      <c r="Y38" s="9">
        <v>8.919416</v>
      </c>
      <c r="Z38" s="9">
        <v>8.5742650000000005</v>
      </c>
      <c r="AA38" s="9">
        <v>8.8419229999999995</v>
      </c>
      <c r="AB38" s="8">
        <v>8.8363770000000006</v>
      </c>
      <c r="AC38" s="9">
        <v>9.0277609999999999</v>
      </c>
      <c r="AD38" s="9">
        <v>9.2641869999999997</v>
      </c>
      <c r="AE38" s="9">
        <v>8.7710709999999992</v>
      </c>
      <c r="AF38" s="9">
        <v>9.1256839999999997</v>
      </c>
      <c r="AG38" s="8">
        <v>9.0825899999999997</v>
      </c>
      <c r="AH38" s="9">
        <v>9.3832430000000002</v>
      </c>
      <c r="AI38" s="9">
        <v>9.6910919999999994</v>
      </c>
      <c r="AJ38" s="9">
        <v>9.0553600000000003</v>
      </c>
      <c r="AK38" s="9">
        <v>9.4945909999999998</v>
      </c>
      <c r="AL38" s="8">
        <v>9.2986170000000001</v>
      </c>
      <c r="AM38" s="9">
        <v>9.5658840000000005</v>
      </c>
      <c r="AN38" s="9">
        <v>9.9552630000000004</v>
      </c>
      <c r="AO38" s="9">
        <v>9.211309</v>
      </c>
      <c r="AP38" s="9">
        <v>9.7103640000000002</v>
      </c>
      <c r="AQ38" s="8">
        <v>9.4258480000000002</v>
      </c>
      <c r="AR38" s="9">
        <v>9.6857860000000002</v>
      </c>
      <c r="AS38" s="9">
        <v>10.167189</v>
      </c>
      <c r="AT38" s="9">
        <v>9.2960860000000007</v>
      </c>
      <c r="AU38" s="9">
        <v>9.8982609999999998</v>
      </c>
      <c r="AV38" s="8">
        <v>9.5116110000000003</v>
      </c>
      <c r="AW38" s="9">
        <v>9.8319930000000006</v>
      </c>
      <c r="AX38" s="9">
        <v>10.390777</v>
      </c>
      <c r="AY38" s="9">
        <v>9.4131060000000009</v>
      </c>
      <c r="AZ38" s="9">
        <v>10.076397999999999</v>
      </c>
      <c r="BA38" s="8">
        <v>9.6341940000000008</v>
      </c>
      <c r="BB38" s="9">
        <v>10.045024</v>
      </c>
      <c r="BC38" s="9">
        <v>10.609973999999999</v>
      </c>
      <c r="BD38" s="9">
        <v>9.5739870000000007</v>
      </c>
      <c r="BE38" s="9">
        <v>10.315364000000001</v>
      </c>
      <c r="BF38" s="8">
        <v>9.748405</v>
      </c>
      <c r="BG38" s="9">
        <v>10.241864</v>
      </c>
      <c r="BH38" s="9">
        <v>10.811258</v>
      </c>
      <c r="BI38" s="9">
        <v>9.7131310000000006</v>
      </c>
      <c r="BJ38" s="9">
        <v>10.529325</v>
      </c>
      <c r="BK38" s="8">
        <v>9.8592630000000003</v>
      </c>
      <c r="BL38" s="9">
        <v>10.366077000000001</v>
      </c>
      <c r="BM38" s="9">
        <v>10.952548</v>
      </c>
      <c r="BN38" s="9">
        <v>9.7909009999999999</v>
      </c>
      <c r="BO38" s="9">
        <v>10.625059</v>
      </c>
      <c r="BP38" s="8">
        <v>10.005318000000001</v>
      </c>
      <c r="BQ38" s="9">
        <v>10.428108</v>
      </c>
      <c r="BR38" s="9">
        <v>11.06855</v>
      </c>
      <c r="BS38" s="9">
        <v>9.844894</v>
      </c>
      <c r="BT38" s="9">
        <v>10.765007000000001</v>
      </c>
      <c r="BU38" s="8">
        <v>10.086605</v>
      </c>
      <c r="BV38" s="9">
        <v>10.573257</v>
      </c>
      <c r="BW38" s="9">
        <v>11.235594000000001</v>
      </c>
      <c r="BX38" s="9">
        <v>9.9671310000000002</v>
      </c>
      <c r="BY38" s="9">
        <v>10.934829000000001</v>
      </c>
      <c r="BZ38" s="8">
        <v>10.205151000000001</v>
      </c>
      <c r="CA38" s="9">
        <v>10.626943000000001</v>
      </c>
      <c r="CB38" s="9">
        <v>11.321383000000001</v>
      </c>
      <c r="CC38" s="9">
        <v>10.034414999999999</v>
      </c>
      <c r="CD38" s="9">
        <v>11.05194</v>
      </c>
      <c r="CE38" s="8">
        <v>10.259969999999999</v>
      </c>
      <c r="CF38" s="9">
        <v>10.741505</v>
      </c>
      <c r="CG38" s="9">
        <v>11.408860000000001</v>
      </c>
      <c r="CH38" s="9">
        <v>10.216094999999999</v>
      </c>
      <c r="CI38" s="9">
        <v>11.246935000000001</v>
      </c>
      <c r="CJ38" s="8">
        <v>10.393262999999999</v>
      </c>
      <c r="CK38" s="9">
        <v>10.849245</v>
      </c>
      <c r="CL38" s="9">
        <v>11.533206</v>
      </c>
      <c r="CM38" s="9">
        <v>10.374995</v>
      </c>
      <c r="CN38" s="9">
        <v>11.388806000000001</v>
      </c>
      <c r="CO38" s="8">
        <v>10.561966999999999</v>
      </c>
      <c r="CP38" s="9">
        <v>10.943256999999999</v>
      </c>
      <c r="CQ38" s="9">
        <v>11.591908999999999</v>
      </c>
      <c r="CR38" s="9">
        <v>10.519276</v>
      </c>
      <c r="CS38" s="9">
        <v>11.550020999999999</v>
      </c>
      <c r="CT38" s="8">
        <v>10.666459</v>
      </c>
      <c r="CU38" s="9">
        <v>11.081556000000001</v>
      </c>
      <c r="CV38" s="9">
        <v>11.709559</v>
      </c>
      <c r="CW38" s="9">
        <v>10.664099</v>
      </c>
      <c r="CX38" s="9">
        <v>11.747591</v>
      </c>
      <c r="CY38" s="8">
        <v>10.748773999999999</v>
      </c>
      <c r="CZ38" s="9">
        <v>11.206557999999999</v>
      </c>
      <c r="DA38" s="9">
        <v>11.839971999999999</v>
      </c>
      <c r="DB38" s="9">
        <v>10.746740000000001</v>
      </c>
      <c r="DC38" s="9">
        <v>12.045558</v>
      </c>
      <c r="DD38" s="8">
        <v>10.843482</v>
      </c>
      <c r="DE38" s="9">
        <v>11.374205</v>
      </c>
      <c r="DF38" s="9">
        <v>12.115364</v>
      </c>
      <c r="DG38" s="9">
        <v>10.859366</v>
      </c>
      <c r="DH38" s="9">
        <v>12.38303</v>
      </c>
      <c r="DI38" s="8">
        <v>11.031793</v>
      </c>
      <c r="DJ38" s="9">
        <v>11.645225</v>
      </c>
      <c r="DK38" s="9">
        <v>12.364572000000001</v>
      </c>
      <c r="DL38" s="9">
        <v>11.043607</v>
      </c>
      <c r="DM38" s="9">
        <v>12.729628</v>
      </c>
      <c r="DN38" s="8">
        <v>11.277284999999999</v>
      </c>
      <c r="DO38" s="9">
        <v>11.950335000000001</v>
      </c>
      <c r="DP38" s="9">
        <v>12.794416999999999</v>
      </c>
      <c r="DQ38" s="9">
        <v>11.335378</v>
      </c>
      <c r="DR38" s="9">
        <v>13.039657999999999</v>
      </c>
      <c r="DS38" s="8">
        <v>11.556293</v>
      </c>
      <c r="DT38" s="9">
        <v>12.338498</v>
      </c>
      <c r="DU38" s="9">
        <v>13.196633</v>
      </c>
      <c r="DV38" s="9">
        <v>11.622857</v>
      </c>
      <c r="DW38" s="9">
        <v>13.462565</v>
      </c>
      <c r="DX38" s="8">
        <v>11.775008</v>
      </c>
      <c r="DY38" s="9">
        <v>12.686533000000001</v>
      </c>
      <c r="DZ38" s="9">
        <v>13.459363</v>
      </c>
      <c r="EA38" s="9">
        <v>12.0228</v>
      </c>
      <c r="EB38" s="9">
        <v>13.725612</v>
      </c>
      <c r="EC38" s="8">
        <v>12.044796</v>
      </c>
      <c r="ED38" s="9">
        <v>13.075495999999999</v>
      </c>
      <c r="EE38" s="9">
        <v>13.746731</v>
      </c>
      <c r="EF38" s="9">
        <v>12.408731</v>
      </c>
      <c r="EG38" s="9">
        <v>14.172419</v>
      </c>
      <c r="EH38" s="8">
        <v>12.286918999999999</v>
      </c>
      <c r="EI38" s="9">
        <v>13.246718</v>
      </c>
      <c r="EJ38" s="9">
        <v>14.246032</v>
      </c>
      <c r="EK38" s="9">
        <v>12.690871</v>
      </c>
      <c r="EL38" s="9">
        <v>14.567363</v>
      </c>
      <c r="EM38" s="8">
        <v>12.532068000000001</v>
      </c>
      <c r="EN38" s="9">
        <v>13.516819</v>
      </c>
      <c r="EO38" s="9">
        <v>14.460245</v>
      </c>
      <c r="EP38" s="9">
        <v>12.819972999999999</v>
      </c>
      <c r="EQ38" s="9">
        <v>14.813953</v>
      </c>
      <c r="ER38" s="8">
        <v>12.773413</v>
      </c>
      <c r="ES38" s="10">
        <v>1.4E-2</v>
      </c>
      <c r="ET38" s="10">
        <v>1.6E-2</v>
      </c>
      <c r="EU38" s="10">
        <v>1.2E-2</v>
      </c>
      <c r="EV38" s="10">
        <v>1.7000000000000001E-2</v>
      </c>
      <c r="EW38" s="11">
        <v>1.2E-2</v>
      </c>
    </row>
    <row r="39" spans="1:153" x14ac:dyDescent="0.25">
      <c r="A39" s="8" t="s">
        <v>36</v>
      </c>
      <c r="B39" s="8">
        <v>5.6100909999999997</v>
      </c>
      <c r="C39" s="8">
        <v>5.0022789999999997</v>
      </c>
      <c r="D39" s="9">
        <v>3.8461590000000001</v>
      </c>
      <c r="E39" s="9">
        <v>3.8460570000000001</v>
      </c>
      <c r="F39" s="9">
        <v>3.8474170000000001</v>
      </c>
      <c r="G39" s="9">
        <v>3.8535149999999998</v>
      </c>
      <c r="H39" s="8">
        <v>3.86557</v>
      </c>
      <c r="I39" s="9">
        <v>4.4336700000000002</v>
      </c>
      <c r="J39" s="9">
        <v>4.5481949999999998</v>
      </c>
      <c r="K39" s="9">
        <v>4.4145570000000003</v>
      </c>
      <c r="L39" s="9">
        <v>4.450075</v>
      </c>
      <c r="M39" s="8">
        <v>4.4554619999999998</v>
      </c>
      <c r="N39" s="9">
        <v>4.4756780000000003</v>
      </c>
      <c r="O39" s="9">
        <v>4.5957319999999999</v>
      </c>
      <c r="P39" s="9">
        <v>4.420598</v>
      </c>
      <c r="Q39" s="9">
        <v>4.5177230000000002</v>
      </c>
      <c r="R39" s="8">
        <v>4.5135170000000002</v>
      </c>
      <c r="S39" s="9">
        <v>4.5242529999999999</v>
      </c>
      <c r="T39" s="9">
        <v>4.6374069999999996</v>
      </c>
      <c r="U39" s="9">
        <v>4.4470970000000003</v>
      </c>
      <c r="V39" s="9">
        <v>4.5557889999999999</v>
      </c>
      <c r="W39" s="8">
        <v>4.5579039999999997</v>
      </c>
      <c r="X39" s="9">
        <v>4.9779549999999997</v>
      </c>
      <c r="Y39" s="9">
        <v>5.1329520000000004</v>
      </c>
      <c r="Z39" s="9">
        <v>4.807194</v>
      </c>
      <c r="AA39" s="9">
        <v>5.0295930000000002</v>
      </c>
      <c r="AB39" s="8">
        <v>5.055428</v>
      </c>
      <c r="AC39" s="9">
        <v>5.1845039999999996</v>
      </c>
      <c r="AD39" s="9">
        <v>5.4121990000000002</v>
      </c>
      <c r="AE39" s="9">
        <v>4.9431929999999999</v>
      </c>
      <c r="AF39" s="9">
        <v>5.2501959999999999</v>
      </c>
      <c r="AG39" s="8">
        <v>5.2465099999999998</v>
      </c>
      <c r="AH39" s="9">
        <v>5.4436450000000001</v>
      </c>
      <c r="AI39" s="9">
        <v>5.7391779999999999</v>
      </c>
      <c r="AJ39" s="9">
        <v>5.1407369999999997</v>
      </c>
      <c r="AK39" s="9">
        <v>5.5111499999999998</v>
      </c>
      <c r="AL39" s="8">
        <v>5.4098300000000004</v>
      </c>
      <c r="AM39" s="9">
        <v>5.5751429999999997</v>
      </c>
      <c r="AN39" s="9">
        <v>5.9440869999999997</v>
      </c>
      <c r="AO39" s="9">
        <v>5.2526890000000002</v>
      </c>
      <c r="AP39" s="9">
        <v>5.6810939999999999</v>
      </c>
      <c r="AQ39" s="8">
        <v>5.5055779999999999</v>
      </c>
      <c r="AR39" s="9">
        <v>5.6565880000000002</v>
      </c>
      <c r="AS39" s="9">
        <v>6.1132119999999999</v>
      </c>
      <c r="AT39" s="9">
        <v>5.3070890000000004</v>
      </c>
      <c r="AU39" s="9">
        <v>5.8305059999999997</v>
      </c>
      <c r="AV39" s="8">
        <v>5.5660600000000002</v>
      </c>
      <c r="AW39" s="9">
        <v>5.7704199999999997</v>
      </c>
      <c r="AX39" s="9">
        <v>6.298127</v>
      </c>
      <c r="AY39" s="9">
        <v>5.399152</v>
      </c>
      <c r="AZ39" s="9">
        <v>5.9788519999999998</v>
      </c>
      <c r="BA39" s="8">
        <v>5.6619029999999997</v>
      </c>
      <c r="BB39" s="9">
        <v>5.9618140000000004</v>
      </c>
      <c r="BC39" s="9">
        <v>6.4922529999999998</v>
      </c>
      <c r="BD39" s="9">
        <v>5.5482529999999999</v>
      </c>
      <c r="BE39" s="9">
        <v>6.1946370000000002</v>
      </c>
      <c r="BF39" s="8">
        <v>5.7457649999999996</v>
      </c>
      <c r="BG39" s="9">
        <v>6.1489510000000003</v>
      </c>
      <c r="BH39" s="9">
        <v>6.6734080000000002</v>
      </c>
      <c r="BI39" s="9">
        <v>5.6830259999999999</v>
      </c>
      <c r="BJ39" s="9">
        <v>6.3942880000000004</v>
      </c>
      <c r="BK39" s="8">
        <v>5.8354359999999996</v>
      </c>
      <c r="BL39" s="9">
        <v>6.2505389999999998</v>
      </c>
      <c r="BM39" s="9">
        <v>6.7942410000000004</v>
      </c>
      <c r="BN39" s="9">
        <v>5.7494540000000001</v>
      </c>
      <c r="BO39" s="9">
        <v>6.4704350000000002</v>
      </c>
      <c r="BP39" s="8">
        <v>5.9666579999999998</v>
      </c>
      <c r="BQ39" s="9">
        <v>6.2926770000000003</v>
      </c>
      <c r="BR39" s="9">
        <v>6.8834200000000001</v>
      </c>
      <c r="BS39" s="9">
        <v>5.785698</v>
      </c>
      <c r="BT39" s="9">
        <v>6.5925830000000003</v>
      </c>
      <c r="BU39" s="8">
        <v>6.0349740000000001</v>
      </c>
      <c r="BV39" s="9">
        <v>6.3996420000000001</v>
      </c>
      <c r="BW39" s="9">
        <v>6.9988409999999996</v>
      </c>
      <c r="BX39" s="9">
        <v>5.8712369999999998</v>
      </c>
      <c r="BY39" s="9">
        <v>6.7200329999999999</v>
      </c>
      <c r="BZ39" s="8">
        <v>6.1258889999999999</v>
      </c>
      <c r="CA39" s="9">
        <v>6.4396990000000001</v>
      </c>
      <c r="CB39" s="9">
        <v>7.0818409999999998</v>
      </c>
      <c r="CC39" s="9">
        <v>5.9398460000000002</v>
      </c>
      <c r="CD39" s="9">
        <v>6.8156929999999996</v>
      </c>
      <c r="CE39" s="8">
        <v>6.1755570000000004</v>
      </c>
      <c r="CF39" s="9">
        <v>6.5439090000000002</v>
      </c>
      <c r="CG39" s="9">
        <v>7.1673150000000003</v>
      </c>
      <c r="CH39" s="9">
        <v>6.1152629999999997</v>
      </c>
      <c r="CI39" s="9">
        <v>7.0110229999999998</v>
      </c>
      <c r="CJ39" s="8">
        <v>6.3200729999999998</v>
      </c>
      <c r="CK39" s="9">
        <v>6.6354360000000003</v>
      </c>
      <c r="CL39" s="9">
        <v>7.2670560000000002</v>
      </c>
      <c r="CM39" s="9">
        <v>6.2752990000000004</v>
      </c>
      <c r="CN39" s="9">
        <v>7.1426889999999998</v>
      </c>
      <c r="CO39" s="8">
        <v>6.4884919999999999</v>
      </c>
      <c r="CP39" s="9">
        <v>6.7123980000000003</v>
      </c>
      <c r="CQ39" s="9">
        <v>7.2960079999999996</v>
      </c>
      <c r="CR39" s="9">
        <v>6.4086689999999997</v>
      </c>
      <c r="CS39" s="9">
        <v>7.2841469999999999</v>
      </c>
      <c r="CT39" s="8">
        <v>6.5814950000000003</v>
      </c>
      <c r="CU39" s="9">
        <v>6.8301939999999997</v>
      </c>
      <c r="CV39" s="9">
        <v>7.3861359999999996</v>
      </c>
      <c r="CW39" s="9">
        <v>6.5471529999999998</v>
      </c>
      <c r="CX39" s="9">
        <v>7.4717029999999998</v>
      </c>
      <c r="CY39" s="8">
        <v>6.6455760000000001</v>
      </c>
      <c r="CZ39" s="9">
        <v>6.9268700000000001</v>
      </c>
      <c r="DA39" s="9">
        <v>7.4883670000000002</v>
      </c>
      <c r="DB39" s="9">
        <v>6.6066950000000002</v>
      </c>
      <c r="DC39" s="9">
        <v>7.7641650000000002</v>
      </c>
      <c r="DD39" s="8">
        <v>6.7187089999999996</v>
      </c>
      <c r="DE39" s="9">
        <v>7.0750599999999997</v>
      </c>
      <c r="DF39" s="9">
        <v>7.7199910000000003</v>
      </c>
      <c r="DG39" s="9">
        <v>6.7046700000000001</v>
      </c>
      <c r="DH39" s="9">
        <v>8.0930459999999993</v>
      </c>
      <c r="DI39" s="8">
        <v>6.8957199999999998</v>
      </c>
      <c r="DJ39" s="9">
        <v>7.3336350000000001</v>
      </c>
      <c r="DK39" s="9">
        <v>7.9485109999999999</v>
      </c>
      <c r="DL39" s="9">
        <v>6.8738400000000004</v>
      </c>
      <c r="DM39" s="9">
        <v>8.4305470000000007</v>
      </c>
      <c r="DN39" s="8">
        <v>7.1317909999999998</v>
      </c>
      <c r="DO39" s="9">
        <v>7.6166590000000003</v>
      </c>
      <c r="DP39" s="9">
        <v>8.3471340000000005</v>
      </c>
      <c r="DQ39" s="9">
        <v>7.1473370000000003</v>
      </c>
      <c r="DR39" s="9">
        <v>8.7262199999999996</v>
      </c>
      <c r="DS39" s="8">
        <v>7.3946079999999998</v>
      </c>
      <c r="DT39" s="9">
        <v>7.9929079999999999</v>
      </c>
      <c r="DU39" s="9">
        <v>8.7305489999999999</v>
      </c>
      <c r="DV39" s="9">
        <v>7.4201139999999999</v>
      </c>
      <c r="DW39" s="9">
        <v>9.1059579999999993</v>
      </c>
      <c r="DX39" s="8">
        <v>7.594576</v>
      </c>
      <c r="DY39" s="9">
        <v>8.3411939999999998</v>
      </c>
      <c r="DZ39" s="9">
        <v>8.9767639999999993</v>
      </c>
      <c r="EA39" s="9">
        <v>7.8083840000000002</v>
      </c>
      <c r="EB39" s="9">
        <v>9.3210119999999996</v>
      </c>
      <c r="EC39" s="8">
        <v>7.8438939999999997</v>
      </c>
      <c r="ED39" s="9">
        <v>8.6943950000000001</v>
      </c>
      <c r="EE39" s="9">
        <v>9.2401929999999997</v>
      </c>
      <c r="EF39" s="9">
        <v>8.1912120000000002</v>
      </c>
      <c r="EG39" s="9">
        <v>9.709759</v>
      </c>
      <c r="EH39" s="8">
        <v>8.0614740000000005</v>
      </c>
      <c r="EI39" s="9">
        <v>8.8380869999999998</v>
      </c>
      <c r="EJ39" s="9">
        <v>9.4915240000000001</v>
      </c>
      <c r="EK39" s="9">
        <v>8.4581520000000001</v>
      </c>
      <c r="EL39" s="9">
        <v>10.038365000000001</v>
      </c>
      <c r="EM39" s="8">
        <v>8.2794070000000008</v>
      </c>
      <c r="EN39" s="9">
        <v>9.0853590000000004</v>
      </c>
      <c r="EO39" s="9">
        <v>9.6439859999999999</v>
      </c>
      <c r="EP39" s="9">
        <v>8.5663459999999993</v>
      </c>
      <c r="EQ39" s="9">
        <v>10.242512</v>
      </c>
      <c r="ER39" s="8">
        <v>8.4949469999999998</v>
      </c>
      <c r="ES39" s="10">
        <v>2.1000000000000001E-2</v>
      </c>
      <c r="ET39" s="10">
        <v>2.3E-2</v>
      </c>
      <c r="EU39" s="10">
        <v>1.9E-2</v>
      </c>
      <c r="EV39" s="10">
        <v>2.5000000000000001E-2</v>
      </c>
      <c r="EW39" s="11">
        <v>1.7999999999999999E-2</v>
      </c>
    </row>
    <row r="40" spans="1:153" x14ac:dyDescent="0.25">
      <c r="A40" s="8" t="s">
        <v>37</v>
      </c>
      <c r="B40" s="8">
        <v>5.3738450000000002</v>
      </c>
      <c r="C40" s="8">
        <v>4.8749840000000004</v>
      </c>
      <c r="D40" s="9">
        <v>3.3915130000000002</v>
      </c>
      <c r="E40" s="9">
        <v>3.391778</v>
      </c>
      <c r="F40" s="9">
        <v>3.3931439999999999</v>
      </c>
      <c r="G40" s="9">
        <v>3.3979020000000002</v>
      </c>
      <c r="H40" s="8">
        <v>3.410704</v>
      </c>
      <c r="I40" s="9">
        <v>3.7935569999999998</v>
      </c>
      <c r="J40" s="9">
        <v>3.9240499999999998</v>
      </c>
      <c r="K40" s="9">
        <v>3.7825389999999999</v>
      </c>
      <c r="L40" s="9">
        <v>3.8044560000000001</v>
      </c>
      <c r="M40" s="8">
        <v>3.810416</v>
      </c>
      <c r="N40" s="9">
        <v>3.8371420000000001</v>
      </c>
      <c r="O40" s="9">
        <v>3.9511029999999998</v>
      </c>
      <c r="P40" s="9">
        <v>3.7906520000000001</v>
      </c>
      <c r="Q40" s="9">
        <v>3.9147810000000001</v>
      </c>
      <c r="R40" s="8">
        <v>3.8621279999999998</v>
      </c>
      <c r="S40" s="9">
        <v>3.922755</v>
      </c>
      <c r="T40" s="9">
        <v>4.0251489999999999</v>
      </c>
      <c r="U40" s="9">
        <v>3.8641390000000002</v>
      </c>
      <c r="V40" s="9">
        <v>3.9984920000000002</v>
      </c>
      <c r="W40" s="8">
        <v>3.9437190000000002</v>
      </c>
      <c r="X40" s="9">
        <v>4.3725529999999999</v>
      </c>
      <c r="Y40" s="9">
        <v>4.5133809999999999</v>
      </c>
      <c r="Z40" s="9">
        <v>4.2012349999999996</v>
      </c>
      <c r="AA40" s="9">
        <v>4.4382200000000003</v>
      </c>
      <c r="AB40" s="8">
        <v>4.4373379999999996</v>
      </c>
      <c r="AC40" s="9">
        <v>4.5420959999999999</v>
      </c>
      <c r="AD40" s="9">
        <v>4.7537500000000001</v>
      </c>
      <c r="AE40" s="9">
        <v>4.305021</v>
      </c>
      <c r="AF40" s="9">
        <v>4.6185080000000003</v>
      </c>
      <c r="AG40" s="8">
        <v>4.5824299999999996</v>
      </c>
      <c r="AH40" s="9">
        <v>4.8013659999999998</v>
      </c>
      <c r="AI40" s="9">
        <v>5.0838830000000002</v>
      </c>
      <c r="AJ40" s="9">
        <v>4.4959740000000004</v>
      </c>
      <c r="AK40" s="9">
        <v>4.8722890000000003</v>
      </c>
      <c r="AL40" s="8">
        <v>4.7331830000000004</v>
      </c>
      <c r="AM40" s="9">
        <v>4.9234989999999996</v>
      </c>
      <c r="AN40" s="9">
        <v>5.2824010000000001</v>
      </c>
      <c r="AO40" s="9">
        <v>4.5928290000000001</v>
      </c>
      <c r="AP40" s="9">
        <v>5.0339410000000004</v>
      </c>
      <c r="AQ40" s="8">
        <v>4.8236169999999996</v>
      </c>
      <c r="AR40" s="9">
        <v>4.9995900000000004</v>
      </c>
      <c r="AS40" s="9">
        <v>5.4515349999999998</v>
      </c>
      <c r="AT40" s="9">
        <v>4.6382029999999999</v>
      </c>
      <c r="AU40" s="9">
        <v>5.1731350000000003</v>
      </c>
      <c r="AV40" s="8">
        <v>4.8894489999999999</v>
      </c>
      <c r="AW40" s="9">
        <v>5.1125749999999996</v>
      </c>
      <c r="AX40" s="9">
        <v>5.6485760000000003</v>
      </c>
      <c r="AY40" s="9">
        <v>4.7277380000000004</v>
      </c>
      <c r="AZ40" s="9">
        <v>5.3122879999999997</v>
      </c>
      <c r="BA40" s="8">
        <v>4.9884529999999998</v>
      </c>
      <c r="BB40" s="9">
        <v>5.3115990000000002</v>
      </c>
      <c r="BC40" s="9">
        <v>5.8499160000000003</v>
      </c>
      <c r="BD40" s="9">
        <v>4.8798019999999998</v>
      </c>
      <c r="BE40" s="9">
        <v>5.5278309999999999</v>
      </c>
      <c r="BF40" s="8">
        <v>5.0874170000000003</v>
      </c>
      <c r="BG40" s="9">
        <v>5.5019400000000003</v>
      </c>
      <c r="BH40" s="9">
        <v>6.0391950000000003</v>
      </c>
      <c r="BI40" s="9">
        <v>5.0136459999999996</v>
      </c>
      <c r="BJ40" s="9">
        <v>5.7298850000000003</v>
      </c>
      <c r="BK40" s="8">
        <v>5.1831259999999997</v>
      </c>
      <c r="BL40" s="9">
        <v>5.6338119999999998</v>
      </c>
      <c r="BM40" s="9">
        <v>6.1846120000000004</v>
      </c>
      <c r="BN40" s="9">
        <v>5.0973629999999996</v>
      </c>
      <c r="BO40" s="9">
        <v>5.8381340000000002</v>
      </c>
      <c r="BP40" s="8">
        <v>5.3252680000000003</v>
      </c>
      <c r="BQ40" s="9">
        <v>5.6950989999999999</v>
      </c>
      <c r="BR40" s="9">
        <v>6.3024319999999996</v>
      </c>
      <c r="BS40" s="9">
        <v>5.1545300000000003</v>
      </c>
      <c r="BT40" s="9">
        <v>5.9726340000000002</v>
      </c>
      <c r="BU40" s="8">
        <v>5.398371</v>
      </c>
      <c r="BV40" s="9">
        <v>5.8286930000000003</v>
      </c>
      <c r="BW40" s="9">
        <v>6.454059</v>
      </c>
      <c r="BX40" s="9">
        <v>5.2698299999999998</v>
      </c>
      <c r="BY40" s="9">
        <v>6.1223609999999997</v>
      </c>
      <c r="BZ40" s="8">
        <v>5.5055389999999997</v>
      </c>
      <c r="CA40" s="9">
        <v>5.881748</v>
      </c>
      <c r="CB40" s="9">
        <v>6.5637670000000004</v>
      </c>
      <c r="CC40" s="9">
        <v>5.3497000000000003</v>
      </c>
      <c r="CD40" s="9">
        <v>6.2420270000000002</v>
      </c>
      <c r="CE40" s="8">
        <v>5.5734719999999998</v>
      </c>
      <c r="CF40" s="9">
        <v>5.9900469999999997</v>
      </c>
      <c r="CG40" s="9">
        <v>6.6449579999999999</v>
      </c>
      <c r="CH40" s="9">
        <v>5.5206739999999996</v>
      </c>
      <c r="CI40" s="9">
        <v>6.4127890000000001</v>
      </c>
      <c r="CJ40" s="8">
        <v>5.7095130000000003</v>
      </c>
      <c r="CK40" s="9">
        <v>6.0902839999999996</v>
      </c>
      <c r="CL40" s="9">
        <v>6.7522529999999996</v>
      </c>
      <c r="CM40" s="9">
        <v>5.6734039999999997</v>
      </c>
      <c r="CN40" s="9">
        <v>6.5445270000000004</v>
      </c>
      <c r="CO40" s="8">
        <v>5.8795320000000002</v>
      </c>
      <c r="CP40" s="9">
        <v>6.1799600000000003</v>
      </c>
      <c r="CQ40" s="9">
        <v>6.7961229999999997</v>
      </c>
      <c r="CR40" s="9">
        <v>5.8062259999999997</v>
      </c>
      <c r="CS40" s="9">
        <v>6.6863479999999997</v>
      </c>
      <c r="CT40" s="8">
        <v>5.9837309999999997</v>
      </c>
      <c r="CU40" s="9">
        <v>6.3135399999999997</v>
      </c>
      <c r="CV40" s="9">
        <v>6.9050690000000001</v>
      </c>
      <c r="CW40" s="9">
        <v>5.9452790000000002</v>
      </c>
      <c r="CX40" s="9">
        <v>6.8721079999999999</v>
      </c>
      <c r="CY40" s="8">
        <v>6.0578279999999998</v>
      </c>
      <c r="CZ40" s="9">
        <v>6.4253349999999996</v>
      </c>
      <c r="DA40" s="9">
        <v>7.0143399999999998</v>
      </c>
      <c r="DB40" s="9">
        <v>6.0206629999999999</v>
      </c>
      <c r="DC40" s="9">
        <v>7.1640030000000001</v>
      </c>
      <c r="DD40" s="8">
        <v>6.1420940000000002</v>
      </c>
      <c r="DE40" s="9">
        <v>6.5812369999999998</v>
      </c>
      <c r="DF40" s="9">
        <v>7.2385440000000001</v>
      </c>
      <c r="DG40" s="9">
        <v>6.1217699999999997</v>
      </c>
      <c r="DH40" s="9">
        <v>7.4765350000000002</v>
      </c>
      <c r="DI40" s="8">
        <v>6.3273820000000001</v>
      </c>
      <c r="DJ40" s="9">
        <v>6.8390139999999997</v>
      </c>
      <c r="DK40" s="9">
        <v>7.4526180000000002</v>
      </c>
      <c r="DL40" s="9">
        <v>6.2997529999999999</v>
      </c>
      <c r="DM40" s="9">
        <v>7.7945469999999997</v>
      </c>
      <c r="DN40" s="8">
        <v>6.5682260000000001</v>
      </c>
      <c r="DO40" s="9">
        <v>7.1270360000000004</v>
      </c>
      <c r="DP40" s="9">
        <v>7.8306459999999998</v>
      </c>
      <c r="DQ40" s="9">
        <v>6.5807380000000002</v>
      </c>
      <c r="DR40" s="9">
        <v>8.0687130000000007</v>
      </c>
      <c r="DS40" s="8">
        <v>6.8284589999999996</v>
      </c>
      <c r="DT40" s="9">
        <v>7.499422</v>
      </c>
      <c r="DU40" s="9">
        <v>8.1831720000000008</v>
      </c>
      <c r="DV40" s="9">
        <v>6.863982</v>
      </c>
      <c r="DW40" s="9">
        <v>8.4387650000000001</v>
      </c>
      <c r="DX40" s="8">
        <v>7.0354830000000002</v>
      </c>
      <c r="DY40" s="9">
        <v>7.8361229999999997</v>
      </c>
      <c r="DZ40" s="9">
        <v>8.3868469999999995</v>
      </c>
      <c r="EA40" s="9">
        <v>7.2541169999999999</v>
      </c>
      <c r="EB40" s="9">
        <v>8.6554260000000003</v>
      </c>
      <c r="EC40" s="8">
        <v>7.2890240000000004</v>
      </c>
      <c r="ED40" s="9">
        <v>8.1904420000000009</v>
      </c>
      <c r="EE40" s="9">
        <v>8.6162659999999995</v>
      </c>
      <c r="EF40" s="9">
        <v>7.638134</v>
      </c>
      <c r="EG40" s="9">
        <v>9.0410979999999999</v>
      </c>
      <c r="EH40" s="8">
        <v>7.5091809999999999</v>
      </c>
      <c r="EI40" s="9">
        <v>8.3262429999999998</v>
      </c>
      <c r="EJ40" s="9">
        <v>8.8511220000000002</v>
      </c>
      <c r="EK40" s="9">
        <v>7.9090689999999997</v>
      </c>
      <c r="EL40" s="9">
        <v>9.3641489999999994</v>
      </c>
      <c r="EM40" s="8">
        <v>7.730626</v>
      </c>
      <c r="EN40" s="9">
        <v>8.5537170000000007</v>
      </c>
      <c r="EO40" s="9">
        <v>8.9756020000000003</v>
      </c>
      <c r="EP40" s="9">
        <v>8.0225460000000002</v>
      </c>
      <c r="EQ40" s="9">
        <v>9.5319579999999995</v>
      </c>
      <c r="ER40" s="8">
        <v>7.9517720000000001</v>
      </c>
      <c r="ES40" s="10">
        <v>0.02</v>
      </c>
      <c r="ET40" s="10">
        <v>2.1000000000000001E-2</v>
      </c>
      <c r="EU40" s="10">
        <v>1.7000000000000001E-2</v>
      </c>
      <c r="EV40" s="10">
        <v>2.3E-2</v>
      </c>
      <c r="EW40" s="11">
        <v>1.7000000000000001E-2</v>
      </c>
    </row>
    <row r="41" spans="1:153" x14ac:dyDescent="0.25">
      <c r="A41" s="8" t="s">
        <v>38</v>
      </c>
      <c r="B41" s="8">
        <v>16.890039000000002</v>
      </c>
      <c r="C41" s="8">
        <v>16.508573999999999</v>
      </c>
      <c r="D41" s="9">
        <v>14.920472999999999</v>
      </c>
      <c r="E41" s="9">
        <v>14.920607</v>
      </c>
      <c r="F41" s="9">
        <v>14.9238</v>
      </c>
      <c r="G41" s="9">
        <v>14.928307</v>
      </c>
      <c r="H41" s="8">
        <v>14.936952</v>
      </c>
      <c r="I41" s="9">
        <v>16.217140000000001</v>
      </c>
      <c r="J41" s="9">
        <v>16.340858000000001</v>
      </c>
      <c r="K41" s="9">
        <v>16.193722000000001</v>
      </c>
      <c r="L41" s="9">
        <v>16.235806</v>
      </c>
      <c r="M41" s="8">
        <v>16.229752999999999</v>
      </c>
      <c r="N41" s="9">
        <v>16.091988000000001</v>
      </c>
      <c r="O41" s="9">
        <v>16.21209</v>
      </c>
      <c r="P41" s="9">
        <v>16.008973999999998</v>
      </c>
      <c r="Q41" s="9">
        <v>16.230958999999999</v>
      </c>
      <c r="R41" s="8">
        <v>16.099893999999999</v>
      </c>
      <c r="S41" s="9">
        <v>16.101310999999999</v>
      </c>
      <c r="T41" s="9">
        <v>16.225489</v>
      </c>
      <c r="U41" s="9">
        <v>15.980891</v>
      </c>
      <c r="V41" s="9">
        <v>16.436357000000001</v>
      </c>
      <c r="W41" s="8">
        <v>16.097258</v>
      </c>
      <c r="X41" s="9">
        <v>16.523388000000001</v>
      </c>
      <c r="Y41" s="9">
        <v>16.730055</v>
      </c>
      <c r="Z41" s="9">
        <v>16.254052999999999</v>
      </c>
      <c r="AA41" s="9">
        <v>17.544478999999999</v>
      </c>
      <c r="AB41" s="8">
        <v>16.564592000000001</v>
      </c>
      <c r="AC41" s="9">
        <v>16.725232999999999</v>
      </c>
      <c r="AD41" s="9">
        <v>17.031336</v>
      </c>
      <c r="AE41" s="9">
        <v>16.321224000000001</v>
      </c>
      <c r="AF41" s="9">
        <v>18.21265</v>
      </c>
      <c r="AG41" s="8">
        <v>16.707283</v>
      </c>
      <c r="AH41" s="9">
        <v>17.015689999999999</v>
      </c>
      <c r="AI41" s="9">
        <v>17.409898999999999</v>
      </c>
      <c r="AJ41" s="9">
        <v>16.507507</v>
      </c>
      <c r="AK41" s="9">
        <v>18.755295</v>
      </c>
      <c r="AL41" s="8">
        <v>16.8339</v>
      </c>
      <c r="AM41" s="9">
        <v>17.170725000000001</v>
      </c>
      <c r="AN41" s="9">
        <v>17.649818</v>
      </c>
      <c r="AO41" s="9">
        <v>16.597429000000002</v>
      </c>
      <c r="AP41" s="9">
        <v>19.043402</v>
      </c>
      <c r="AQ41" s="8">
        <v>16.884809000000001</v>
      </c>
      <c r="AR41" s="9">
        <v>17.261268999999999</v>
      </c>
      <c r="AS41" s="9">
        <v>17.855314</v>
      </c>
      <c r="AT41" s="9">
        <v>16.643878999999998</v>
      </c>
      <c r="AU41" s="9">
        <v>19.252476000000001</v>
      </c>
      <c r="AV41" s="8">
        <v>16.895498</v>
      </c>
      <c r="AW41" s="9">
        <v>17.407129000000001</v>
      </c>
      <c r="AX41" s="9">
        <v>18.08559</v>
      </c>
      <c r="AY41" s="9">
        <v>16.782318</v>
      </c>
      <c r="AZ41" s="9">
        <v>19.416360999999998</v>
      </c>
      <c r="BA41" s="8">
        <v>16.953061999999999</v>
      </c>
      <c r="BB41" s="9">
        <v>17.697426</v>
      </c>
      <c r="BC41" s="9">
        <v>18.330454</v>
      </c>
      <c r="BD41" s="9">
        <v>16.974329000000001</v>
      </c>
      <c r="BE41" s="9">
        <v>19.637218000000001</v>
      </c>
      <c r="BF41" s="8">
        <v>17.010107000000001</v>
      </c>
      <c r="BG41" s="9">
        <v>17.957338</v>
      </c>
      <c r="BH41" s="9">
        <v>18.605329999999999</v>
      </c>
      <c r="BI41" s="9">
        <v>17.142610999999999</v>
      </c>
      <c r="BJ41" s="9">
        <v>19.829699999999999</v>
      </c>
      <c r="BK41" s="8">
        <v>17.061427999999999</v>
      </c>
      <c r="BL41" s="9">
        <v>18.174212000000001</v>
      </c>
      <c r="BM41" s="9">
        <v>18.808364999999998</v>
      </c>
      <c r="BN41" s="9">
        <v>17.359172999999998</v>
      </c>
      <c r="BO41" s="9">
        <v>19.896927000000002</v>
      </c>
      <c r="BP41" s="8">
        <v>17.141396</v>
      </c>
      <c r="BQ41" s="9">
        <v>18.386965</v>
      </c>
      <c r="BR41" s="9">
        <v>19.056052999999999</v>
      </c>
      <c r="BS41" s="9">
        <v>17.519714</v>
      </c>
      <c r="BT41" s="9">
        <v>19.987144000000001</v>
      </c>
      <c r="BU41" s="8">
        <v>17.149516999999999</v>
      </c>
      <c r="BV41" s="9">
        <v>18.641335999999999</v>
      </c>
      <c r="BW41" s="9">
        <v>19.379155999999998</v>
      </c>
      <c r="BX41" s="9">
        <v>17.723917</v>
      </c>
      <c r="BY41" s="9">
        <v>20.084493999999999</v>
      </c>
      <c r="BZ41" s="8">
        <v>17.19623</v>
      </c>
      <c r="CA41" s="9">
        <v>18.794170000000001</v>
      </c>
      <c r="CB41" s="9">
        <v>19.592244999999998</v>
      </c>
      <c r="CC41" s="9">
        <v>17.863312000000001</v>
      </c>
      <c r="CD41" s="9">
        <v>20.144030000000001</v>
      </c>
      <c r="CE41" s="8">
        <v>17.189959000000002</v>
      </c>
      <c r="CF41" s="9">
        <v>19.009212000000002</v>
      </c>
      <c r="CG41" s="9">
        <v>19.749797999999998</v>
      </c>
      <c r="CH41" s="9">
        <v>18.069071000000001</v>
      </c>
      <c r="CI41" s="9">
        <v>20.248196</v>
      </c>
      <c r="CJ41" s="8">
        <v>17.251268</v>
      </c>
      <c r="CK41" s="9">
        <v>19.182230000000001</v>
      </c>
      <c r="CL41" s="9">
        <v>19.954277000000001</v>
      </c>
      <c r="CM41" s="9">
        <v>18.248943000000001</v>
      </c>
      <c r="CN41" s="9">
        <v>20.314297</v>
      </c>
      <c r="CO41" s="8">
        <v>17.357164000000001</v>
      </c>
      <c r="CP41" s="9">
        <v>19.335574999999999</v>
      </c>
      <c r="CQ41" s="9">
        <v>20.075240999999998</v>
      </c>
      <c r="CR41" s="9">
        <v>18.373245000000001</v>
      </c>
      <c r="CS41" s="9">
        <v>20.412592</v>
      </c>
      <c r="CT41" s="8">
        <v>17.407330000000002</v>
      </c>
      <c r="CU41" s="9">
        <v>19.494420999999999</v>
      </c>
      <c r="CV41" s="9">
        <v>20.249753999999999</v>
      </c>
      <c r="CW41" s="9">
        <v>18.490743999999999</v>
      </c>
      <c r="CX41" s="9">
        <v>20.551828</v>
      </c>
      <c r="CY41" s="8">
        <v>17.428822</v>
      </c>
      <c r="CZ41" s="9">
        <v>19.617096</v>
      </c>
      <c r="DA41" s="9">
        <v>20.403466999999999</v>
      </c>
      <c r="DB41" s="9">
        <v>18.534555000000001</v>
      </c>
      <c r="DC41" s="9">
        <v>20.783117000000001</v>
      </c>
      <c r="DD41" s="8">
        <v>17.455608000000002</v>
      </c>
      <c r="DE41" s="9">
        <v>19.758202000000001</v>
      </c>
      <c r="DF41" s="9">
        <v>20.653345000000002</v>
      </c>
      <c r="DG41" s="9">
        <v>18.590498</v>
      </c>
      <c r="DH41" s="9">
        <v>21.044509999999999</v>
      </c>
      <c r="DI41" s="8">
        <v>17.585384000000001</v>
      </c>
      <c r="DJ41" s="9">
        <v>20.023212000000001</v>
      </c>
      <c r="DK41" s="9">
        <v>20.905729000000001</v>
      </c>
      <c r="DL41" s="9">
        <v>18.734490999999998</v>
      </c>
      <c r="DM41" s="9">
        <v>21.306505000000001</v>
      </c>
      <c r="DN41" s="8">
        <v>17.767734999999998</v>
      </c>
      <c r="DO41" s="9">
        <v>20.314571000000001</v>
      </c>
      <c r="DP41" s="9">
        <v>21.313877000000002</v>
      </c>
      <c r="DQ41" s="9">
        <v>18.996179999999999</v>
      </c>
      <c r="DR41" s="9">
        <v>21.542470999999999</v>
      </c>
      <c r="DS41" s="8">
        <v>17.982187</v>
      </c>
      <c r="DT41" s="9">
        <v>20.665848</v>
      </c>
      <c r="DU41" s="9">
        <v>21.679155000000002</v>
      </c>
      <c r="DV41" s="9">
        <v>19.247063000000001</v>
      </c>
      <c r="DW41" s="9">
        <v>21.882536000000002</v>
      </c>
      <c r="DX41" s="8">
        <v>18.142416000000001</v>
      </c>
      <c r="DY41" s="9">
        <v>20.981349999999999</v>
      </c>
      <c r="DZ41" s="9">
        <v>21.890684</v>
      </c>
      <c r="EA41" s="9">
        <v>19.585947000000001</v>
      </c>
      <c r="EB41" s="9">
        <v>22.060918999999998</v>
      </c>
      <c r="EC41" s="8">
        <v>18.352705</v>
      </c>
      <c r="ED41" s="9">
        <v>21.331302999999998</v>
      </c>
      <c r="EE41" s="9">
        <v>22.111142999999998</v>
      </c>
      <c r="EF41" s="9">
        <v>19.927686999999999</v>
      </c>
      <c r="EG41" s="9">
        <v>22.425944999999999</v>
      </c>
      <c r="EH41" s="8">
        <v>18.533950999999998</v>
      </c>
      <c r="EI41" s="9">
        <v>21.459263</v>
      </c>
      <c r="EJ41" s="9">
        <v>22.635159000000002</v>
      </c>
      <c r="EK41" s="9">
        <v>20.151423999999999</v>
      </c>
      <c r="EL41" s="9">
        <v>22.731847999999999</v>
      </c>
      <c r="EM41" s="8">
        <v>18.719286</v>
      </c>
      <c r="EN41" s="9">
        <v>21.683869999999999</v>
      </c>
      <c r="EO41" s="9">
        <v>22.769955</v>
      </c>
      <c r="EP41" s="9">
        <v>20.216857999999998</v>
      </c>
      <c r="EQ41" s="9">
        <v>22.892056</v>
      </c>
      <c r="ER41" s="8">
        <v>18.903196000000001</v>
      </c>
      <c r="ES41" s="10">
        <v>8.9999999999999993E-3</v>
      </c>
      <c r="ET41" s="10">
        <v>1.0999999999999999E-2</v>
      </c>
      <c r="EU41" s="10">
        <v>7.0000000000000001E-3</v>
      </c>
      <c r="EV41" s="10">
        <v>1.0999999999999999E-2</v>
      </c>
      <c r="EW41" s="11">
        <v>5.0000000000000001E-3</v>
      </c>
    </row>
    <row r="42" spans="1:153" x14ac:dyDescent="0.25">
      <c r="A42" s="5" t="s">
        <v>39</v>
      </c>
      <c r="B42" s="5">
        <v>7.4368540000000003</v>
      </c>
      <c r="C42" s="5">
        <v>6.8309629999999997</v>
      </c>
      <c r="D42" s="12">
        <v>5.523733</v>
      </c>
      <c r="E42" s="12">
        <v>5.5237869999999996</v>
      </c>
      <c r="F42" s="12">
        <v>5.525169</v>
      </c>
      <c r="G42" s="12">
        <v>5.5323779999999996</v>
      </c>
      <c r="H42" s="5">
        <v>5.5437450000000004</v>
      </c>
      <c r="I42" s="12">
        <v>6.1342160000000003</v>
      </c>
      <c r="J42" s="12">
        <v>6.2331310000000002</v>
      </c>
      <c r="K42" s="12">
        <v>6.1216650000000001</v>
      </c>
      <c r="L42" s="12">
        <v>6.1545180000000004</v>
      </c>
      <c r="M42" s="5">
        <v>6.1593260000000001</v>
      </c>
      <c r="N42" s="12">
        <v>6.0627120000000003</v>
      </c>
      <c r="O42" s="12">
        <v>6.1682490000000003</v>
      </c>
      <c r="P42" s="12">
        <v>6.0183590000000002</v>
      </c>
      <c r="Q42" s="12">
        <v>6.1232379999999997</v>
      </c>
      <c r="R42" s="5">
        <v>6.0948399999999996</v>
      </c>
      <c r="S42" s="12">
        <v>6.0560080000000003</v>
      </c>
      <c r="T42" s="12">
        <v>6.1624220000000003</v>
      </c>
      <c r="U42" s="12">
        <v>5.9900659999999997</v>
      </c>
      <c r="V42" s="12">
        <v>6.1136530000000002</v>
      </c>
      <c r="W42" s="5">
        <v>6.0966469999999999</v>
      </c>
      <c r="X42" s="12">
        <v>6.4477339999999996</v>
      </c>
      <c r="Y42" s="12">
        <v>6.5994130000000002</v>
      </c>
      <c r="Z42" s="12">
        <v>6.2855410000000003</v>
      </c>
      <c r="AA42" s="12">
        <v>6.53003</v>
      </c>
      <c r="AB42" s="5">
        <v>6.5328160000000004</v>
      </c>
      <c r="AC42" s="12">
        <v>6.6867169999999998</v>
      </c>
      <c r="AD42" s="12">
        <v>6.9080089999999998</v>
      </c>
      <c r="AE42" s="12">
        <v>6.461792</v>
      </c>
      <c r="AF42" s="12">
        <v>6.8049099999999996</v>
      </c>
      <c r="AG42" s="5">
        <v>6.7549890000000001</v>
      </c>
      <c r="AH42" s="12">
        <v>6.9835880000000001</v>
      </c>
      <c r="AI42" s="12">
        <v>7.2697190000000003</v>
      </c>
      <c r="AJ42" s="12">
        <v>6.6942360000000001</v>
      </c>
      <c r="AK42" s="12">
        <v>7.137289</v>
      </c>
      <c r="AL42" s="5">
        <v>6.9371140000000002</v>
      </c>
      <c r="AM42" s="12">
        <v>7.1323150000000002</v>
      </c>
      <c r="AN42" s="12">
        <v>7.4887290000000002</v>
      </c>
      <c r="AO42" s="12">
        <v>6.8212830000000002</v>
      </c>
      <c r="AP42" s="12">
        <v>7.3539479999999999</v>
      </c>
      <c r="AQ42" s="5">
        <v>7.0411869999999999</v>
      </c>
      <c r="AR42" s="12">
        <v>7.2293789999999998</v>
      </c>
      <c r="AS42" s="12">
        <v>7.666366</v>
      </c>
      <c r="AT42" s="12">
        <v>6.8910819999999999</v>
      </c>
      <c r="AU42" s="12">
        <v>7.5566509999999996</v>
      </c>
      <c r="AV42" s="5">
        <v>7.1108599999999997</v>
      </c>
      <c r="AW42" s="12">
        <v>7.3584389999999997</v>
      </c>
      <c r="AX42" s="12">
        <v>7.8650039999999999</v>
      </c>
      <c r="AY42" s="12">
        <v>6.9976690000000001</v>
      </c>
      <c r="AZ42" s="12">
        <v>7.7562939999999996</v>
      </c>
      <c r="BA42" s="5">
        <v>7.2142499999999998</v>
      </c>
      <c r="BB42" s="12">
        <v>7.5603410000000002</v>
      </c>
      <c r="BC42" s="12">
        <v>8.0664909999999992</v>
      </c>
      <c r="BD42" s="12">
        <v>7.1571660000000001</v>
      </c>
      <c r="BE42" s="12">
        <v>8.0233349999999994</v>
      </c>
      <c r="BF42" s="5">
        <v>7.3032769999999996</v>
      </c>
      <c r="BG42" s="12">
        <v>7.7544469999999999</v>
      </c>
      <c r="BH42" s="12">
        <v>8.2577049999999996</v>
      </c>
      <c r="BI42" s="12">
        <v>7.3025710000000004</v>
      </c>
      <c r="BJ42" s="12">
        <v>8.2687810000000006</v>
      </c>
      <c r="BK42" s="5">
        <v>7.3939640000000004</v>
      </c>
      <c r="BL42" s="12">
        <v>7.8698800000000002</v>
      </c>
      <c r="BM42" s="12">
        <v>8.3855869999999992</v>
      </c>
      <c r="BN42" s="12">
        <v>7.3828769999999997</v>
      </c>
      <c r="BO42" s="12">
        <v>8.3954799999999992</v>
      </c>
      <c r="BP42" s="5">
        <v>7.5241439999999997</v>
      </c>
      <c r="BQ42" s="12">
        <v>7.9280270000000002</v>
      </c>
      <c r="BR42" s="12">
        <v>8.4920810000000007</v>
      </c>
      <c r="BS42" s="12">
        <v>7.438402</v>
      </c>
      <c r="BT42" s="12">
        <v>8.5655429999999999</v>
      </c>
      <c r="BU42" s="5">
        <v>7.5993430000000002</v>
      </c>
      <c r="BV42" s="12">
        <v>8.060098</v>
      </c>
      <c r="BW42" s="12">
        <v>8.6398349999999997</v>
      </c>
      <c r="BX42" s="12">
        <v>7.553814</v>
      </c>
      <c r="BY42" s="12">
        <v>8.7515180000000008</v>
      </c>
      <c r="BZ42" s="5">
        <v>7.698658</v>
      </c>
      <c r="CA42" s="12">
        <v>8.1151470000000003</v>
      </c>
      <c r="CB42" s="12">
        <v>8.7354500000000002</v>
      </c>
      <c r="CC42" s="12">
        <v>7.6353809999999998</v>
      </c>
      <c r="CD42" s="12">
        <v>8.8897949999999994</v>
      </c>
      <c r="CE42" s="5">
        <v>7.7454080000000003</v>
      </c>
      <c r="CF42" s="12">
        <v>8.2356110000000005</v>
      </c>
      <c r="CG42" s="12">
        <v>8.831842</v>
      </c>
      <c r="CH42" s="12">
        <v>7.837955</v>
      </c>
      <c r="CI42" s="12">
        <v>9.1193159999999995</v>
      </c>
      <c r="CJ42" s="5">
        <v>7.8817719999999998</v>
      </c>
      <c r="CK42" s="12">
        <v>8.3503900000000009</v>
      </c>
      <c r="CL42" s="12">
        <v>8.9544569999999997</v>
      </c>
      <c r="CM42" s="12">
        <v>8.0128070000000005</v>
      </c>
      <c r="CN42" s="12">
        <v>9.2943259999999999</v>
      </c>
      <c r="CO42" s="5">
        <v>8.0478280000000009</v>
      </c>
      <c r="CP42" s="12">
        <v>8.4490850000000002</v>
      </c>
      <c r="CQ42" s="12">
        <v>9.0113319999999995</v>
      </c>
      <c r="CR42" s="12">
        <v>8.1685839999999992</v>
      </c>
      <c r="CS42" s="12">
        <v>9.4823310000000003</v>
      </c>
      <c r="CT42" s="5">
        <v>8.1436259999999994</v>
      </c>
      <c r="CU42" s="12">
        <v>8.5931379999999997</v>
      </c>
      <c r="CV42" s="12">
        <v>9.1267250000000004</v>
      </c>
      <c r="CW42" s="12">
        <v>8.3334670000000006</v>
      </c>
      <c r="CX42" s="12">
        <v>9.7117380000000004</v>
      </c>
      <c r="CY42" s="5">
        <v>8.2124299999999995</v>
      </c>
      <c r="CZ42" s="12">
        <v>8.7232450000000004</v>
      </c>
      <c r="DA42" s="12">
        <v>9.2677370000000003</v>
      </c>
      <c r="DB42" s="12">
        <v>8.418291</v>
      </c>
      <c r="DC42" s="12">
        <v>10.040692999999999</v>
      </c>
      <c r="DD42" s="5">
        <v>8.2917830000000006</v>
      </c>
      <c r="DE42" s="12">
        <v>8.9005580000000002</v>
      </c>
      <c r="DF42" s="12">
        <v>9.5439229999999995</v>
      </c>
      <c r="DG42" s="12">
        <v>8.5331340000000004</v>
      </c>
      <c r="DH42" s="12">
        <v>10.405199</v>
      </c>
      <c r="DI42" s="5">
        <v>8.4705729999999999</v>
      </c>
      <c r="DJ42" s="12">
        <v>9.1899200000000008</v>
      </c>
      <c r="DK42" s="12">
        <v>9.8176159999999992</v>
      </c>
      <c r="DL42" s="12">
        <v>8.7288270000000008</v>
      </c>
      <c r="DM42" s="12">
        <v>10.774906</v>
      </c>
      <c r="DN42" s="5">
        <v>8.7069500000000009</v>
      </c>
      <c r="DO42" s="12">
        <v>9.5125980000000006</v>
      </c>
      <c r="DP42" s="12">
        <v>10.272971999999999</v>
      </c>
      <c r="DQ42" s="12">
        <v>9.0288780000000006</v>
      </c>
      <c r="DR42" s="12">
        <v>11.103232</v>
      </c>
      <c r="DS42" s="5">
        <v>8.973732</v>
      </c>
      <c r="DT42" s="12">
        <v>9.9205950000000005</v>
      </c>
      <c r="DU42" s="12">
        <v>10.702601</v>
      </c>
      <c r="DV42" s="12">
        <v>9.3241669999999992</v>
      </c>
      <c r="DW42" s="12">
        <v>11.533376000000001</v>
      </c>
      <c r="DX42" s="5">
        <v>9.1751109999999994</v>
      </c>
      <c r="DY42" s="12">
        <v>10.304945</v>
      </c>
      <c r="DZ42" s="12">
        <v>11.001693</v>
      </c>
      <c r="EA42" s="12">
        <v>9.7345900000000007</v>
      </c>
      <c r="EB42" s="12">
        <v>11.806934</v>
      </c>
      <c r="EC42" s="5">
        <v>9.4269639999999999</v>
      </c>
      <c r="ED42" s="12">
        <v>10.703829000000001</v>
      </c>
      <c r="EE42" s="12">
        <v>11.319798</v>
      </c>
      <c r="EF42" s="12">
        <v>10.143509999999999</v>
      </c>
      <c r="EG42" s="12">
        <v>12.260497000000001</v>
      </c>
      <c r="EH42" s="5">
        <v>9.6531099999999999</v>
      </c>
      <c r="EI42" s="12">
        <v>10.889336</v>
      </c>
      <c r="EJ42" s="12">
        <v>11.794131999999999</v>
      </c>
      <c r="EK42" s="12">
        <v>10.441829</v>
      </c>
      <c r="EL42" s="12">
        <v>12.660472</v>
      </c>
      <c r="EM42" s="5">
        <v>9.8796280000000003</v>
      </c>
      <c r="EN42" s="12">
        <v>11.181881000000001</v>
      </c>
      <c r="EO42" s="12">
        <v>12.030597999999999</v>
      </c>
      <c r="EP42" s="12">
        <v>10.58501</v>
      </c>
      <c r="EQ42" s="12">
        <v>12.924149</v>
      </c>
      <c r="ER42" s="5">
        <v>10.108777999999999</v>
      </c>
      <c r="ES42" s="13">
        <v>1.7000000000000001E-2</v>
      </c>
      <c r="ET42" s="13">
        <v>0.02</v>
      </c>
      <c r="EU42" s="13">
        <v>1.4999999999999999E-2</v>
      </c>
      <c r="EV42" s="13">
        <v>2.1999999999999999E-2</v>
      </c>
      <c r="EW42" s="14">
        <v>1.4E-2</v>
      </c>
    </row>
    <row r="43" spans="1:153" x14ac:dyDescent="0.25">
      <c r="A43" s="5" t="s">
        <v>40</v>
      </c>
      <c r="B43" s="8"/>
      <c r="C43" s="8"/>
      <c r="D43" s="176"/>
      <c r="E43" s="174"/>
      <c r="F43" s="174"/>
      <c r="G43" s="174"/>
      <c r="H43" s="177"/>
      <c r="I43" s="176"/>
      <c r="J43" s="174"/>
      <c r="K43" s="174"/>
      <c r="L43" s="174"/>
      <c r="M43" s="177"/>
      <c r="N43" s="176"/>
      <c r="O43" s="174"/>
      <c r="P43" s="174"/>
      <c r="Q43" s="174"/>
      <c r="R43" s="177"/>
      <c r="S43" s="176"/>
      <c r="T43" s="174"/>
      <c r="U43" s="174"/>
      <c r="V43" s="174"/>
      <c r="W43" s="177"/>
      <c r="X43" s="176"/>
      <c r="Y43" s="174"/>
      <c r="Z43" s="174"/>
      <c r="AA43" s="174"/>
      <c r="AB43" s="177"/>
      <c r="AC43" s="176"/>
      <c r="AD43" s="174"/>
      <c r="AE43" s="174"/>
      <c r="AF43" s="174"/>
      <c r="AG43" s="177"/>
      <c r="AH43" s="176"/>
      <c r="AI43" s="174"/>
      <c r="AJ43" s="174"/>
      <c r="AK43" s="174"/>
      <c r="AL43" s="177"/>
      <c r="AM43" s="176"/>
      <c r="AN43" s="174"/>
      <c r="AO43" s="174"/>
      <c r="AP43" s="174"/>
      <c r="AQ43" s="177"/>
      <c r="AR43" s="176"/>
      <c r="AS43" s="174"/>
      <c r="AT43" s="174"/>
      <c r="AU43" s="174"/>
      <c r="AV43" s="177"/>
      <c r="AW43" s="176"/>
      <c r="AX43" s="174"/>
      <c r="AY43" s="174"/>
      <c r="AZ43" s="174"/>
      <c r="BA43" s="177"/>
      <c r="BB43" s="176"/>
      <c r="BC43" s="174"/>
      <c r="BD43" s="174"/>
      <c r="BE43" s="174"/>
      <c r="BF43" s="177"/>
      <c r="BG43" s="176"/>
      <c r="BH43" s="174"/>
      <c r="BI43" s="174"/>
      <c r="BJ43" s="174"/>
      <c r="BK43" s="177"/>
      <c r="BL43" s="176"/>
      <c r="BM43" s="174"/>
      <c r="BN43" s="174"/>
      <c r="BO43" s="174"/>
      <c r="BP43" s="177"/>
      <c r="BQ43" s="176"/>
      <c r="BR43" s="174"/>
      <c r="BS43" s="174"/>
      <c r="BT43" s="174"/>
      <c r="BU43" s="177"/>
      <c r="BV43" s="176"/>
      <c r="BW43" s="174"/>
      <c r="BX43" s="174"/>
      <c r="BY43" s="174"/>
      <c r="BZ43" s="177"/>
      <c r="CA43" s="176"/>
      <c r="CB43" s="174"/>
      <c r="CC43" s="174"/>
      <c r="CD43" s="174"/>
      <c r="CE43" s="177"/>
      <c r="CF43" s="176"/>
      <c r="CG43" s="174"/>
      <c r="CH43" s="174"/>
      <c r="CI43" s="174"/>
      <c r="CJ43" s="177"/>
      <c r="CK43" s="176"/>
      <c r="CL43" s="174"/>
      <c r="CM43" s="174"/>
      <c r="CN43" s="174"/>
      <c r="CO43" s="177"/>
      <c r="CP43" s="176"/>
      <c r="CQ43" s="174"/>
      <c r="CR43" s="174"/>
      <c r="CS43" s="174"/>
      <c r="CT43" s="177"/>
      <c r="CU43" s="176"/>
      <c r="CV43" s="174"/>
      <c r="CW43" s="174"/>
      <c r="CX43" s="174"/>
      <c r="CY43" s="177"/>
      <c r="CZ43" s="176"/>
      <c r="DA43" s="174"/>
      <c r="DB43" s="174"/>
      <c r="DC43" s="174"/>
      <c r="DD43" s="177"/>
      <c r="DE43" s="176"/>
      <c r="DF43" s="174"/>
      <c r="DG43" s="174"/>
      <c r="DH43" s="174"/>
      <c r="DI43" s="177"/>
      <c r="DJ43" s="176"/>
      <c r="DK43" s="174"/>
      <c r="DL43" s="174"/>
      <c r="DM43" s="174"/>
      <c r="DN43" s="177"/>
      <c r="DO43" s="176"/>
      <c r="DP43" s="174"/>
      <c r="DQ43" s="174"/>
      <c r="DR43" s="174"/>
      <c r="DS43" s="177"/>
      <c r="DT43" s="176"/>
      <c r="DU43" s="174"/>
      <c r="DV43" s="174"/>
      <c r="DW43" s="174"/>
      <c r="DX43" s="177"/>
      <c r="DY43" s="176"/>
      <c r="DZ43" s="174"/>
      <c r="EA43" s="174"/>
      <c r="EB43" s="174"/>
      <c r="EC43" s="177"/>
      <c r="ED43" s="176"/>
      <c r="EE43" s="174"/>
      <c r="EF43" s="174"/>
      <c r="EG43" s="174"/>
      <c r="EH43" s="177"/>
      <c r="EI43" s="176"/>
      <c r="EJ43" s="174"/>
      <c r="EK43" s="174"/>
      <c r="EL43" s="174"/>
      <c r="EM43" s="177"/>
      <c r="EN43" s="176"/>
      <c r="EO43" s="174"/>
      <c r="EP43" s="174"/>
      <c r="EQ43" s="174"/>
      <c r="ER43" s="177"/>
      <c r="ES43" s="176"/>
      <c r="ET43" s="174"/>
      <c r="EU43" s="174"/>
      <c r="EV43" s="174"/>
      <c r="EW43" s="177"/>
    </row>
    <row r="44" spans="1:153" x14ac:dyDescent="0.25">
      <c r="A44" s="8" t="s">
        <v>32</v>
      </c>
      <c r="B44" s="8">
        <v>4.37</v>
      </c>
      <c r="C44" s="8">
        <v>3.98</v>
      </c>
      <c r="D44" s="9">
        <v>2.6649180000000001</v>
      </c>
      <c r="E44" s="9">
        <v>2.6644019999999999</v>
      </c>
      <c r="F44" s="9">
        <v>2.664663</v>
      </c>
      <c r="G44" s="9">
        <v>2.6675960000000001</v>
      </c>
      <c r="H44" s="8">
        <v>2.6873629999999999</v>
      </c>
      <c r="I44" s="9">
        <v>3.3648310000000001</v>
      </c>
      <c r="J44" s="9">
        <v>3.4746199999999998</v>
      </c>
      <c r="K44" s="9">
        <v>3.3526030000000002</v>
      </c>
      <c r="L44" s="9">
        <v>3.3716020000000002</v>
      </c>
      <c r="M44" s="8">
        <v>3.3919790000000001</v>
      </c>
      <c r="N44" s="9">
        <v>3.2769780000000002</v>
      </c>
      <c r="O44" s="9">
        <v>3.4089420000000001</v>
      </c>
      <c r="P44" s="9">
        <v>3.2351700000000001</v>
      </c>
      <c r="Q44" s="9">
        <v>3.3624010000000002</v>
      </c>
      <c r="R44" s="8">
        <v>3.301901</v>
      </c>
      <c r="S44" s="9">
        <v>3.3232240000000002</v>
      </c>
      <c r="T44" s="9">
        <v>3.4491839999999998</v>
      </c>
      <c r="U44" s="9">
        <v>3.2767789999999999</v>
      </c>
      <c r="V44" s="9">
        <v>3.4001830000000002</v>
      </c>
      <c r="W44" s="8">
        <v>3.356814</v>
      </c>
      <c r="X44" s="9">
        <v>3.8595459999999999</v>
      </c>
      <c r="Y44" s="9">
        <v>3.9982890000000002</v>
      </c>
      <c r="Z44" s="9">
        <v>3.7732459999999999</v>
      </c>
      <c r="AA44" s="9">
        <v>3.943622</v>
      </c>
      <c r="AB44" s="8">
        <v>3.9267500000000002</v>
      </c>
      <c r="AC44" s="9">
        <v>4.0624330000000004</v>
      </c>
      <c r="AD44" s="9">
        <v>4.2590760000000003</v>
      </c>
      <c r="AE44" s="9">
        <v>3.9487670000000001</v>
      </c>
      <c r="AF44" s="9">
        <v>4.1492800000000001</v>
      </c>
      <c r="AG44" s="8">
        <v>4.1083639999999999</v>
      </c>
      <c r="AH44" s="9">
        <v>4.4189850000000002</v>
      </c>
      <c r="AI44" s="9">
        <v>4.6574520000000001</v>
      </c>
      <c r="AJ44" s="9">
        <v>4.255198</v>
      </c>
      <c r="AK44" s="9">
        <v>4.4878479999999996</v>
      </c>
      <c r="AL44" s="8">
        <v>4.3282319999999999</v>
      </c>
      <c r="AM44" s="9">
        <v>4.5895619999999999</v>
      </c>
      <c r="AN44" s="9">
        <v>4.8754059999999999</v>
      </c>
      <c r="AO44" s="9">
        <v>4.4698690000000001</v>
      </c>
      <c r="AP44" s="9">
        <v>4.7382660000000003</v>
      </c>
      <c r="AQ44" s="8">
        <v>4.504264</v>
      </c>
      <c r="AR44" s="9">
        <v>4.7666409999999999</v>
      </c>
      <c r="AS44" s="9">
        <v>5.1090710000000001</v>
      </c>
      <c r="AT44" s="9">
        <v>4.6899499999999996</v>
      </c>
      <c r="AU44" s="9">
        <v>4.9664429999999999</v>
      </c>
      <c r="AV44" s="8">
        <v>4.7123379999999999</v>
      </c>
      <c r="AW44" s="9">
        <v>4.9950729999999997</v>
      </c>
      <c r="AX44" s="9">
        <v>5.4175050000000002</v>
      </c>
      <c r="AY44" s="9">
        <v>4.9749540000000003</v>
      </c>
      <c r="AZ44" s="9">
        <v>5.1902119999999998</v>
      </c>
      <c r="BA44" s="8">
        <v>4.9101869999999996</v>
      </c>
      <c r="BB44" s="9">
        <v>5.3467969999999996</v>
      </c>
      <c r="BC44" s="9">
        <v>5.7465929999999998</v>
      </c>
      <c r="BD44" s="9">
        <v>5.3802289999999999</v>
      </c>
      <c r="BE44" s="9">
        <v>5.5482899999999997</v>
      </c>
      <c r="BF44" s="8">
        <v>5.0886959999999997</v>
      </c>
      <c r="BG44" s="9">
        <v>5.6838119999999996</v>
      </c>
      <c r="BH44" s="9">
        <v>6.0644349999999996</v>
      </c>
      <c r="BI44" s="9">
        <v>5.7687670000000004</v>
      </c>
      <c r="BJ44" s="9">
        <v>5.8834379999999999</v>
      </c>
      <c r="BK44" s="8">
        <v>5.2706030000000004</v>
      </c>
      <c r="BL44" s="9">
        <v>5.9257049999999998</v>
      </c>
      <c r="BM44" s="9">
        <v>6.3237519999999998</v>
      </c>
      <c r="BN44" s="9">
        <v>6.0805740000000004</v>
      </c>
      <c r="BO44" s="9">
        <v>6.1120279999999996</v>
      </c>
      <c r="BP44" s="8">
        <v>5.5337889999999996</v>
      </c>
      <c r="BQ44" s="9">
        <v>6.1378570000000003</v>
      </c>
      <c r="BR44" s="9">
        <v>6.5858730000000003</v>
      </c>
      <c r="BS44" s="9">
        <v>6.3973250000000004</v>
      </c>
      <c r="BT44" s="9">
        <v>6.4156930000000001</v>
      </c>
      <c r="BU44" s="8">
        <v>5.7438019999999996</v>
      </c>
      <c r="BV44" s="9">
        <v>6.4414249999999997</v>
      </c>
      <c r="BW44" s="9">
        <v>6.8629199999999999</v>
      </c>
      <c r="BX44" s="9">
        <v>6.7946929999999996</v>
      </c>
      <c r="BY44" s="9">
        <v>6.7288639999999997</v>
      </c>
      <c r="BZ44" s="8">
        <v>5.9952589999999999</v>
      </c>
      <c r="CA44" s="9">
        <v>6.6547330000000002</v>
      </c>
      <c r="CB44" s="9">
        <v>7.1247800000000003</v>
      </c>
      <c r="CC44" s="9">
        <v>7.1731379999999998</v>
      </c>
      <c r="CD44" s="9">
        <v>7.0008540000000004</v>
      </c>
      <c r="CE44" s="8">
        <v>6.2048740000000002</v>
      </c>
      <c r="CF44" s="9">
        <v>6.943098</v>
      </c>
      <c r="CG44" s="9">
        <v>7.3794199999999996</v>
      </c>
      <c r="CH44" s="9">
        <v>7.7347549999999998</v>
      </c>
      <c r="CI44" s="9">
        <v>7.434024</v>
      </c>
      <c r="CJ44" s="8">
        <v>6.5599879999999997</v>
      </c>
      <c r="CK44" s="9">
        <v>7.1793269999999998</v>
      </c>
      <c r="CL44" s="9">
        <v>7.6340680000000001</v>
      </c>
      <c r="CM44" s="9">
        <v>8.3563840000000003</v>
      </c>
      <c r="CN44" s="9">
        <v>7.8206870000000004</v>
      </c>
      <c r="CO44" s="8">
        <v>6.9266889999999997</v>
      </c>
      <c r="CP44" s="9">
        <v>7.448474</v>
      </c>
      <c r="CQ44" s="9">
        <v>7.8152379999999999</v>
      </c>
      <c r="CR44" s="9">
        <v>8.9788829999999997</v>
      </c>
      <c r="CS44" s="9">
        <v>8.1990390000000009</v>
      </c>
      <c r="CT44" s="8">
        <v>7.2107270000000003</v>
      </c>
      <c r="CU44" s="9">
        <v>7.7806199999999999</v>
      </c>
      <c r="CV44" s="9">
        <v>8.1176729999999999</v>
      </c>
      <c r="CW44" s="9">
        <v>9.5928920000000009</v>
      </c>
      <c r="CX44" s="9">
        <v>8.6251189999999998</v>
      </c>
      <c r="CY44" s="8">
        <v>7.4832799999999997</v>
      </c>
      <c r="CZ44" s="9">
        <v>8.0609169999999999</v>
      </c>
      <c r="DA44" s="9">
        <v>8.3335539999999995</v>
      </c>
      <c r="DB44" s="9">
        <v>9.9895980000000009</v>
      </c>
      <c r="DC44" s="9">
        <v>9.2011289999999999</v>
      </c>
      <c r="DD44" s="8">
        <v>7.7552589999999997</v>
      </c>
      <c r="DE44" s="9">
        <v>8.4149619999999992</v>
      </c>
      <c r="DF44" s="9">
        <v>8.7170850000000009</v>
      </c>
      <c r="DG44" s="9">
        <v>10.539635000000001</v>
      </c>
      <c r="DH44" s="9">
        <v>9.852449</v>
      </c>
      <c r="DI44" s="8">
        <v>8.1655770000000008</v>
      </c>
      <c r="DJ44" s="9">
        <v>8.9594579999999997</v>
      </c>
      <c r="DK44" s="9">
        <v>9.1638549999999999</v>
      </c>
      <c r="DL44" s="9">
        <v>11.241342</v>
      </c>
      <c r="DM44" s="9">
        <v>10.572768</v>
      </c>
      <c r="DN44" s="8">
        <v>8.6796220000000002</v>
      </c>
      <c r="DO44" s="9">
        <v>9.5527999999999995</v>
      </c>
      <c r="DP44" s="9">
        <v>9.8081180000000003</v>
      </c>
      <c r="DQ44" s="9">
        <v>12.187659</v>
      </c>
      <c r="DR44" s="9">
        <v>11.220264999999999</v>
      </c>
      <c r="DS44" s="8">
        <v>9.2467109999999995</v>
      </c>
      <c r="DT44" s="9">
        <v>10.297456</v>
      </c>
      <c r="DU44" s="9">
        <v>10.435781</v>
      </c>
      <c r="DV44" s="9">
        <v>13.203810000000001</v>
      </c>
      <c r="DW44" s="9">
        <v>11.945951000000001</v>
      </c>
      <c r="DX44" s="8">
        <v>9.7286629999999992</v>
      </c>
      <c r="DY44" s="9">
        <v>11.02262</v>
      </c>
      <c r="DZ44" s="9">
        <v>11.001822000000001</v>
      </c>
      <c r="EA44" s="9">
        <v>14.497718000000001</v>
      </c>
      <c r="EB44" s="9">
        <v>12.495779000000001</v>
      </c>
      <c r="EC44" s="8">
        <v>10.336893</v>
      </c>
      <c r="ED44" s="9">
        <v>11.828226000000001</v>
      </c>
      <c r="EE44" s="9">
        <v>11.629372</v>
      </c>
      <c r="EF44" s="9">
        <v>15.942155</v>
      </c>
      <c r="EG44" s="9">
        <v>13.333748999999999</v>
      </c>
      <c r="EH44" s="8">
        <v>10.854179</v>
      </c>
      <c r="EI44" s="9">
        <v>12.30992</v>
      </c>
      <c r="EJ44" s="9">
        <v>12.099125000000001</v>
      </c>
      <c r="EK44" s="9">
        <v>17.186871</v>
      </c>
      <c r="EL44" s="9">
        <v>14.000598</v>
      </c>
      <c r="EM44" s="8">
        <v>11.397898</v>
      </c>
      <c r="EN44" s="9">
        <v>12.920726</v>
      </c>
      <c r="EO44" s="9">
        <v>12.486276</v>
      </c>
      <c r="EP44" s="9">
        <v>18.121919999999999</v>
      </c>
      <c r="EQ44" s="9">
        <v>14.457698000000001</v>
      </c>
      <c r="ER44" s="8">
        <v>11.983186999999999</v>
      </c>
      <c r="ES44" s="10">
        <v>4.1000000000000002E-2</v>
      </c>
      <c r="ET44" s="10">
        <v>0.04</v>
      </c>
      <c r="EU44" s="10">
        <v>5.3999999999999999E-2</v>
      </c>
      <c r="EV44" s="10">
        <v>4.4999999999999998E-2</v>
      </c>
      <c r="EW44" s="11">
        <v>3.9E-2</v>
      </c>
    </row>
    <row r="45" spans="1:153" x14ac:dyDescent="0.25">
      <c r="A45" s="8"/>
      <c r="B45" s="8"/>
      <c r="C45" s="8"/>
      <c r="D45" s="176"/>
      <c r="E45" s="174"/>
      <c r="F45" s="174"/>
      <c r="G45" s="174"/>
      <c r="H45" s="177"/>
      <c r="I45" s="176"/>
      <c r="J45" s="174"/>
      <c r="K45" s="174"/>
      <c r="L45" s="174"/>
      <c r="M45" s="177"/>
      <c r="N45" s="176"/>
      <c r="O45" s="174"/>
      <c r="P45" s="174"/>
      <c r="Q45" s="174"/>
      <c r="R45" s="177"/>
      <c r="S45" s="176"/>
      <c r="T45" s="174"/>
      <c r="U45" s="174"/>
      <c r="V45" s="174"/>
      <c r="W45" s="177"/>
      <c r="X45" s="176"/>
      <c r="Y45" s="174"/>
      <c r="Z45" s="174"/>
      <c r="AA45" s="174"/>
      <c r="AB45" s="177"/>
      <c r="AC45" s="176"/>
      <c r="AD45" s="174"/>
      <c r="AE45" s="174"/>
      <c r="AF45" s="174"/>
      <c r="AG45" s="177"/>
      <c r="AH45" s="176"/>
      <c r="AI45" s="174"/>
      <c r="AJ45" s="174"/>
      <c r="AK45" s="174"/>
      <c r="AL45" s="177"/>
      <c r="AM45" s="176"/>
      <c r="AN45" s="174"/>
      <c r="AO45" s="174"/>
      <c r="AP45" s="174"/>
      <c r="AQ45" s="177"/>
      <c r="AR45" s="176"/>
      <c r="AS45" s="174"/>
      <c r="AT45" s="174"/>
      <c r="AU45" s="174"/>
      <c r="AV45" s="177"/>
      <c r="AW45" s="176"/>
      <c r="AX45" s="174"/>
      <c r="AY45" s="174"/>
      <c r="AZ45" s="174"/>
      <c r="BA45" s="177"/>
      <c r="BB45" s="176"/>
      <c r="BC45" s="174"/>
      <c r="BD45" s="174"/>
      <c r="BE45" s="174"/>
      <c r="BF45" s="177"/>
      <c r="BG45" s="176"/>
      <c r="BH45" s="174"/>
      <c r="BI45" s="174"/>
      <c r="BJ45" s="174"/>
      <c r="BK45" s="177"/>
      <c r="BL45" s="176"/>
      <c r="BM45" s="174"/>
      <c r="BN45" s="174"/>
      <c r="BO45" s="174"/>
      <c r="BP45" s="177"/>
      <c r="BQ45" s="176"/>
      <c r="BR45" s="174"/>
      <c r="BS45" s="174"/>
      <c r="BT45" s="174"/>
      <c r="BU45" s="177"/>
      <c r="BV45" s="176"/>
      <c r="BW45" s="174"/>
      <c r="BX45" s="174"/>
      <c r="BY45" s="174"/>
      <c r="BZ45" s="177"/>
      <c r="CA45" s="176"/>
      <c r="CB45" s="174"/>
      <c r="CC45" s="174"/>
      <c r="CD45" s="174"/>
      <c r="CE45" s="177"/>
      <c r="CF45" s="176"/>
      <c r="CG45" s="174"/>
      <c r="CH45" s="174"/>
      <c r="CI45" s="174"/>
      <c r="CJ45" s="177"/>
      <c r="CK45" s="176"/>
      <c r="CL45" s="174"/>
      <c r="CM45" s="174"/>
      <c r="CN45" s="174"/>
      <c r="CO45" s="177"/>
      <c r="CP45" s="176"/>
      <c r="CQ45" s="174"/>
      <c r="CR45" s="174"/>
      <c r="CS45" s="174"/>
      <c r="CT45" s="177"/>
      <c r="CU45" s="176"/>
      <c r="CV45" s="174"/>
      <c r="CW45" s="174"/>
      <c r="CX45" s="174"/>
      <c r="CY45" s="177"/>
      <c r="CZ45" s="176"/>
      <c r="DA45" s="174"/>
      <c r="DB45" s="174"/>
      <c r="DC45" s="174"/>
      <c r="DD45" s="177"/>
      <c r="DE45" s="176"/>
      <c r="DF45" s="174"/>
      <c r="DG45" s="174"/>
      <c r="DH45" s="174"/>
      <c r="DI45" s="177"/>
      <c r="DJ45" s="176"/>
      <c r="DK45" s="174"/>
      <c r="DL45" s="174"/>
      <c r="DM45" s="174"/>
      <c r="DN45" s="177"/>
      <c r="DO45" s="176"/>
      <c r="DP45" s="174"/>
      <c r="DQ45" s="174"/>
      <c r="DR45" s="174"/>
      <c r="DS45" s="177"/>
      <c r="DT45" s="176"/>
      <c r="DU45" s="174"/>
      <c r="DV45" s="174"/>
      <c r="DW45" s="174"/>
      <c r="DX45" s="177"/>
      <c r="DY45" s="176"/>
      <c r="DZ45" s="174"/>
      <c r="EA45" s="174"/>
      <c r="EB45" s="174"/>
      <c r="EC45" s="177"/>
      <c r="ED45" s="176"/>
      <c r="EE45" s="174"/>
      <c r="EF45" s="174"/>
      <c r="EG45" s="174"/>
      <c r="EH45" s="177"/>
      <c r="EI45" s="176"/>
      <c r="EJ45" s="174"/>
      <c r="EK45" s="174"/>
      <c r="EL45" s="174"/>
      <c r="EM45" s="177"/>
      <c r="EN45" s="176"/>
      <c r="EO45" s="174"/>
      <c r="EP45" s="174"/>
      <c r="EQ45" s="174"/>
      <c r="ER45" s="177"/>
      <c r="ES45" s="176"/>
      <c r="ET45" s="174"/>
      <c r="EU45" s="174"/>
      <c r="EV45" s="174"/>
      <c r="EW45" s="177"/>
    </row>
    <row r="46" spans="1:153" x14ac:dyDescent="0.25">
      <c r="A46" s="5" t="s">
        <v>33</v>
      </c>
      <c r="B46" s="8"/>
      <c r="C46" s="8"/>
      <c r="D46" s="176"/>
      <c r="E46" s="174"/>
      <c r="F46" s="174"/>
      <c r="G46" s="174"/>
      <c r="H46" s="177"/>
      <c r="I46" s="176"/>
      <c r="J46" s="174"/>
      <c r="K46" s="174"/>
      <c r="L46" s="174"/>
      <c r="M46" s="177"/>
      <c r="N46" s="176"/>
      <c r="O46" s="174"/>
      <c r="P46" s="174"/>
      <c r="Q46" s="174"/>
      <c r="R46" s="177"/>
      <c r="S46" s="176"/>
      <c r="T46" s="174"/>
      <c r="U46" s="174"/>
      <c r="V46" s="174"/>
      <c r="W46" s="177"/>
      <c r="X46" s="176"/>
      <c r="Y46" s="174"/>
      <c r="Z46" s="174"/>
      <c r="AA46" s="174"/>
      <c r="AB46" s="177"/>
      <c r="AC46" s="176"/>
      <c r="AD46" s="174"/>
      <c r="AE46" s="174"/>
      <c r="AF46" s="174"/>
      <c r="AG46" s="177"/>
      <c r="AH46" s="176"/>
      <c r="AI46" s="174"/>
      <c r="AJ46" s="174"/>
      <c r="AK46" s="174"/>
      <c r="AL46" s="177"/>
      <c r="AM46" s="176"/>
      <c r="AN46" s="174"/>
      <c r="AO46" s="174"/>
      <c r="AP46" s="174"/>
      <c r="AQ46" s="177"/>
      <c r="AR46" s="176"/>
      <c r="AS46" s="174"/>
      <c r="AT46" s="174"/>
      <c r="AU46" s="174"/>
      <c r="AV46" s="177"/>
      <c r="AW46" s="176"/>
      <c r="AX46" s="174"/>
      <c r="AY46" s="174"/>
      <c r="AZ46" s="174"/>
      <c r="BA46" s="177"/>
      <c r="BB46" s="176"/>
      <c r="BC46" s="174"/>
      <c r="BD46" s="174"/>
      <c r="BE46" s="174"/>
      <c r="BF46" s="177"/>
      <c r="BG46" s="176"/>
      <c r="BH46" s="174"/>
      <c r="BI46" s="174"/>
      <c r="BJ46" s="174"/>
      <c r="BK46" s="177"/>
      <c r="BL46" s="176"/>
      <c r="BM46" s="174"/>
      <c r="BN46" s="174"/>
      <c r="BO46" s="174"/>
      <c r="BP46" s="177"/>
      <c r="BQ46" s="176"/>
      <c r="BR46" s="174"/>
      <c r="BS46" s="174"/>
      <c r="BT46" s="174"/>
      <c r="BU46" s="177"/>
      <c r="BV46" s="176"/>
      <c r="BW46" s="174"/>
      <c r="BX46" s="174"/>
      <c r="BY46" s="174"/>
      <c r="BZ46" s="177"/>
      <c r="CA46" s="176"/>
      <c r="CB46" s="174"/>
      <c r="CC46" s="174"/>
      <c r="CD46" s="174"/>
      <c r="CE46" s="177"/>
      <c r="CF46" s="176"/>
      <c r="CG46" s="174"/>
      <c r="CH46" s="174"/>
      <c r="CI46" s="174"/>
      <c r="CJ46" s="177"/>
      <c r="CK46" s="176"/>
      <c r="CL46" s="174"/>
      <c r="CM46" s="174"/>
      <c r="CN46" s="174"/>
      <c r="CO46" s="177"/>
      <c r="CP46" s="176"/>
      <c r="CQ46" s="174"/>
      <c r="CR46" s="174"/>
      <c r="CS46" s="174"/>
      <c r="CT46" s="177"/>
      <c r="CU46" s="176"/>
      <c r="CV46" s="174"/>
      <c r="CW46" s="174"/>
      <c r="CX46" s="174"/>
      <c r="CY46" s="177"/>
      <c r="CZ46" s="176"/>
      <c r="DA46" s="174"/>
      <c r="DB46" s="174"/>
      <c r="DC46" s="174"/>
      <c r="DD46" s="177"/>
      <c r="DE46" s="176"/>
      <c r="DF46" s="174"/>
      <c r="DG46" s="174"/>
      <c r="DH46" s="174"/>
      <c r="DI46" s="177"/>
      <c r="DJ46" s="176"/>
      <c r="DK46" s="174"/>
      <c r="DL46" s="174"/>
      <c r="DM46" s="174"/>
      <c r="DN46" s="177"/>
      <c r="DO46" s="176"/>
      <c r="DP46" s="174"/>
      <c r="DQ46" s="174"/>
      <c r="DR46" s="174"/>
      <c r="DS46" s="177"/>
      <c r="DT46" s="176"/>
      <c r="DU46" s="174"/>
      <c r="DV46" s="174"/>
      <c r="DW46" s="174"/>
      <c r="DX46" s="177"/>
      <c r="DY46" s="176"/>
      <c r="DZ46" s="174"/>
      <c r="EA46" s="174"/>
      <c r="EB46" s="174"/>
      <c r="EC46" s="177"/>
      <c r="ED46" s="176"/>
      <c r="EE46" s="174"/>
      <c r="EF46" s="174"/>
      <c r="EG46" s="174"/>
      <c r="EH46" s="177"/>
      <c r="EI46" s="176"/>
      <c r="EJ46" s="174"/>
      <c r="EK46" s="174"/>
      <c r="EL46" s="174"/>
      <c r="EM46" s="177"/>
      <c r="EN46" s="176"/>
      <c r="EO46" s="174"/>
      <c r="EP46" s="174"/>
      <c r="EQ46" s="174"/>
      <c r="ER46" s="177"/>
      <c r="ES46" s="176"/>
      <c r="ET46" s="174"/>
      <c r="EU46" s="174"/>
      <c r="EV46" s="174"/>
      <c r="EW46" s="177"/>
    </row>
    <row r="47" spans="1:153" x14ac:dyDescent="0.25">
      <c r="A47" s="8" t="s">
        <v>34</v>
      </c>
      <c r="B47" s="8">
        <v>11.377964</v>
      </c>
      <c r="C47" s="8">
        <v>11.050796999999999</v>
      </c>
      <c r="D47" s="9">
        <v>10.895111999999999</v>
      </c>
      <c r="E47" s="9">
        <v>10.895135</v>
      </c>
      <c r="F47" s="9">
        <v>10.896934</v>
      </c>
      <c r="G47" s="9">
        <v>10.904881</v>
      </c>
      <c r="H47" s="8">
        <v>10.910237</v>
      </c>
      <c r="I47" s="9">
        <v>11.094773999999999</v>
      </c>
      <c r="J47" s="9">
        <v>11.212013000000001</v>
      </c>
      <c r="K47" s="9">
        <v>11.084656000000001</v>
      </c>
      <c r="L47" s="9">
        <v>11.121006</v>
      </c>
      <c r="M47" s="8">
        <v>11.112875000000001</v>
      </c>
      <c r="N47" s="9">
        <v>11.009812</v>
      </c>
      <c r="O47" s="9">
        <v>11.129256</v>
      </c>
      <c r="P47" s="9">
        <v>10.996439000000001</v>
      </c>
      <c r="Q47" s="9">
        <v>11.107915</v>
      </c>
      <c r="R47" s="8">
        <v>11.037782</v>
      </c>
      <c r="S47" s="9">
        <v>11.072367</v>
      </c>
      <c r="T47" s="9">
        <v>11.165806999999999</v>
      </c>
      <c r="U47" s="9">
        <v>11.097619</v>
      </c>
      <c r="V47" s="9">
        <v>11.172545</v>
      </c>
      <c r="W47" s="8">
        <v>11.104202000000001</v>
      </c>
      <c r="X47" s="9">
        <v>11.806653000000001</v>
      </c>
      <c r="Y47" s="9">
        <v>11.909228000000001</v>
      </c>
      <c r="Z47" s="9">
        <v>11.828690999999999</v>
      </c>
      <c r="AA47" s="9">
        <v>11.929735000000001</v>
      </c>
      <c r="AB47" s="8">
        <v>11.879728</v>
      </c>
      <c r="AC47" s="9">
        <v>12.354228000000001</v>
      </c>
      <c r="AD47" s="9">
        <v>12.496176</v>
      </c>
      <c r="AE47" s="9">
        <v>12.437011999999999</v>
      </c>
      <c r="AF47" s="9">
        <v>12.486625999999999</v>
      </c>
      <c r="AG47" s="8">
        <v>12.401489</v>
      </c>
      <c r="AH47" s="9">
        <v>13.01834</v>
      </c>
      <c r="AI47" s="9">
        <v>13.187998</v>
      </c>
      <c r="AJ47" s="9">
        <v>13.207762000000001</v>
      </c>
      <c r="AK47" s="9">
        <v>13.143648000000001</v>
      </c>
      <c r="AL47" s="8">
        <v>12.912115</v>
      </c>
      <c r="AM47" s="9">
        <v>13.488125999999999</v>
      </c>
      <c r="AN47" s="9">
        <v>13.696189</v>
      </c>
      <c r="AO47" s="9">
        <v>13.853612999999999</v>
      </c>
      <c r="AP47" s="9">
        <v>13.616064</v>
      </c>
      <c r="AQ47" s="8">
        <v>13.322832999999999</v>
      </c>
      <c r="AR47" s="9">
        <v>13.891138</v>
      </c>
      <c r="AS47" s="9">
        <v>14.159587999999999</v>
      </c>
      <c r="AT47" s="9">
        <v>14.441001</v>
      </c>
      <c r="AU47" s="9">
        <v>14.065974000000001</v>
      </c>
      <c r="AV47" s="8">
        <v>13.696108000000001</v>
      </c>
      <c r="AW47" s="9">
        <v>14.352637</v>
      </c>
      <c r="AX47" s="9">
        <v>14.648624</v>
      </c>
      <c r="AY47" s="9">
        <v>15.120393999999999</v>
      </c>
      <c r="AZ47" s="9">
        <v>14.525558</v>
      </c>
      <c r="BA47" s="8">
        <v>14.143520000000001</v>
      </c>
      <c r="BB47" s="9">
        <v>14.910322000000001</v>
      </c>
      <c r="BC47" s="9">
        <v>15.145652</v>
      </c>
      <c r="BD47" s="9">
        <v>15.902725</v>
      </c>
      <c r="BE47" s="9">
        <v>15.078887999999999</v>
      </c>
      <c r="BF47" s="8">
        <v>14.599872</v>
      </c>
      <c r="BG47" s="9">
        <v>15.465414000000001</v>
      </c>
      <c r="BH47" s="9">
        <v>15.641876</v>
      </c>
      <c r="BI47" s="9">
        <v>16.702925</v>
      </c>
      <c r="BJ47" s="9">
        <v>15.627794</v>
      </c>
      <c r="BK47" s="8">
        <v>15.062291999999999</v>
      </c>
      <c r="BL47" s="9">
        <v>15.936377999999999</v>
      </c>
      <c r="BM47" s="9">
        <v>16.079395000000002</v>
      </c>
      <c r="BN47" s="9">
        <v>17.425419000000002</v>
      </c>
      <c r="BO47" s="9">
        <v>16.040082999999999</v>
      </c>
      <c r="BP47" s="8">
        <v>15.577703</v>
      </c>
      <c r="BQ47" s="9">
        <v>16.339375</v>
      </c>
      <c r="BR47" s="9">
        <v>16.498562</v>
      </c>
      <c r="BS47" s="9">
        <v>18.141027000000001</v>
      </c>
      <c r="BT47" s="9">
        <v>16.523143999999998</v>
      </c>
      <c r="BU47" s="8">
        <v>16.020813</v>
      </c>
      <c r="BV47" s="9">
        <v>16.856656999999998</v>
      </c>
      <c r="BW47" s="9">
        <v>16.984354</v>
      </c>
      <c r="BX47" s="9">
        <v>19.010356999999999</v>
      </c>
      <c r="BY47" s="9">
        <v>17.066427000000001</v>
      </c>
      <c r="BZ47" s="8">
        <v>16.520455999999999</v>
      </c>
      <c r="CA47" s="9">
        <v>17.284631999999998</v>
      </c>
      <c r="CB47" s="9">
        <v>17.396196</v>
      </c>
      <c r="CC47" s="9">
        <v>19.838716999999999</v>
      </c>
      <c r="CD47" s="9">
        <v>17.575780999999999</v>
      </c>
      <c r="CE47" s="8">
        <v>16.962063000000001</v>
      </c>
      <c r="CF47" s="9">
        <v>17.807697000000001</v>
      </c>
      <c r="CG47" s="9">
        <v>17.815769</v>
      </c>
      <c r="CH47" s="9">
        <v>20.923196999999998</v>
      </c>
      <c r="CI47" s="9">
        <v>18.213933999999998</v>
      </c>
      <c r="CJ47" s="8">
        <v>17.524930999999999</v>
      </c>
      <c r="CK47" s="9">
        <v>18.343672000000002</v>
      </c>
      <c r="CL47" s="9">
        <v>18.297809999999998</v>
      </c>
      <c r="CM47" s="9">
        <v>22.026337000000002</v>
      </c>
      <c r="CN47" s="9">
        <v>18.806847000000001</v>
      </c>
      <c r="CO47" s="8">
        <v>18.159161000000001</v>
      </c>
      <c r="CP47" s="9">
        <v>18.872762999999999</v>
      </c>
      <c r="CQ47" s="9">
        <v>18.703254999999999</v>
      </c>
      <c r="CR47" s="9">
        <v>23.149481000000002</v>
      </c>
      <c r="CS47" s="9">
        <v>19.448484000000001</v>
      </c>
      <c r="CT47" s="8">
        <v>18.725152999999999</v>
      </c>
      <c r="CU47" s="9">
        <v>19.481497000000001</v>
      </c>
      <c r="CV47" s="9">
        <v>19.195494</v>
      </c>
      <c r="CW47" s="9">
        <v>24.317703000000002</v>
      </c>
      <c r="CX47" s="9">
        <v>20.153706</v>
      </c>
      <c r="CY47" s="8">
        <v>19.281189000000001</v>
      </c>
      <c r="CZ47" s="9">
        <v>20.096575000000001</v>
      </c>
      <c r="DA47" s="9">
        <v>19.719460000000002</v>
      </c>
      <c r="DB47" s="9">
        <v>25.423613</v>
      </c>
      <c r="DC47" s="9">
        <v>21.023510000000002</v>
      </c>
      <c r="DD47" s="8">
        <v>19.872374000000001</v>
      </c>
      <c r="DE47" s="9">
        <v>20.783328999999998</v>
      </c>
      <c r="DF47" s="9">
        <v>20.434585999999999</v>
      </c>
      <c r="DG47" s="9">
        <v>26.648285000000001</v>
      </c>
      <c r="DH47" s="9">
        <v>21.957891</v>
      </c>
      <c r="DI47" s="8">
        <v>20.606667000000002</v>
      </c>
      <c r="DJ47" s="9">
        <v>21.63608</v>
      </c>
      <c r="DK47" s="9">
        <v>21.137080999999998</v>
      </c>
      <c r="DL47" s="9">
        <v>28.074062000000001</v>
      </c>
      <c r="DM47" s="9">
        <v>22.931477000000001</v>
      </c>
      <c r="DN47" s="8">
        <v>21.454402999999999</v>
      </c>
      <c r="DO47" s="9">
        <v>22.567091000000001</v>
      </c>
      <c r="DP47" s="9">
        <v>22.106031000000002</v>
      </c>
      <c r="DQ47" s="9">
        <v>29.812109</v>
      </c>
      <c r="DR47" s="9">
        <v>23.871292</v>
      </c>
      <c r="DS47" s="8">
        <v>22.380393999999999</v>
      </c>
      <c r="DT47" s="9">
        <v>23.642410000000002</v>
      </c>
      <c r="DU47" s="9">
        <v>23.052185000000001</v>
      </c>
      <c r="DV47" s="9">
        <v>31.632995999999999</v>
      </c>
      <c r="DW47" s="9">
        <v>24.984362000000001</v>
      </c>
      <c r="DX47" s="8">
        <v>23.231860999999999</v>
      </c>
      <c r="DY47" s="9">
        <v>24.695775999999999</v>
      </c>
      <c r="DZ47" s="9">
        <v>23.807214999999999</v>
      </c>
      <c r="EA47" s="9">
        <v>33.814781000000004</v>
      </c>
      <c r="EB47" s="9">
        <v>25.875036000000001</v>
      </c>
      <c r="EC47" s="8">
        <v>24.185531999999998</v>
      </c>
      <c r="ED47" s="9">
        <v>25.831620999999998</v>
      </c>
      <c r="EE47" s="9">
        <v>24.605108000000001</v>
      </c>
      <c r="EF47" s="9">
        <v>36.070835000000002</v>
      </c>
      <c r="EG47" s="9">
        <v>27.067644000000001</v>
      </c>
      <c r="EH47" s="8">
        <v>25.125983999999999</v>
      </c>
      <c r="EI47" s="9">
        <v>26.642498</v>
      </c>
      <c r="EJ47" s="9">
        <v>26.444044000000002</v>
      </c>
      <c r="EK47" s="9">
        <v>38.161568000000003</v>
      </c>
      <c r="EL47" s="9">
        <v>28.216031999999998</v>
      </c>
      <c r="EM47" s="8">
        <v>26.093783999999999</v>
      </c>
      <c r="EN47" s="9">
        <v>27.627493000000001</v>
      </c>
      <c r="EO47" s="9">
        <v>27.173679</v>
      </c>
      <c r="EP47" s="9">
        <v>39.970103999999999</v>
      </c>
      <c r="EQ47" s="9">
        <v>29.161552</v>
      </c>
      <c r="ER47" s="8">
        <v>27.063555000000001</v>
      </c>
      <c r="ES47" s="10">
        <v>3.2000000000000001E-2</v>
      </c>
      <c r="ET47" s="10">
        <v>3.2000000000000001E-2</v>
      </c>
      <c r="EU47" s="10">
        <v>4.4999999999999998E-2</v>
      </c>
      <c r="EV47" s="10">
        <v>3.4000000000000002E-2</v>
      </c>
      <c r="EW47" s="11">
        <v>3.1E-2</v>
      </c>
    </row>
    <row r="48" spans="1:153" x14ac:dyDescent="0.25">
      <c r="A48" s="8" t="s">
        <v>35</v>
      </c>
      <c r="B48" s="8">
        <v>9.4123529999999995</v>
      </c>
      <c r="C48" s="8">
        <v>9.0401089999999993</v>
      </c>
      <c r="D48" s="9">
        <v>8.4050860000000007</v>
      </c>
      <c r="E48" s="9">
        <v>8.4052539999999993</v>
      </c>
      <c r="F48" s="9">
        <v>8.4063210000000002</v>
      </c>
      <c r="G48" s="9">
        <v>8.4140929999999994</v>
      </c>
      <c r="H48" s="8">
        <v>8.4208069999999999</v>
      </c>
      <c r="I48" s="9">
        <v>8.9609620000000003</v>
      </c>
      <c r="J48" s="9">
        <v>9.0820519999999991</v>
      </c>
      <c r="K48" s="9">
        <v>8.950018</v>
      </c>
      <c r="L48" s="9">
        <v>8.9846240000000002</v>
      </c>
      <c r="M48" s="8">
        <v>8.9803270000000008</v>
      </c>
      <c r="N48" s="9">
        <v>8.8427190000000007</v>
      </c>
      <c r="O48" s="9">
        <v>8.9617489999999993</v>
      </c>
      <c r="P48" s="9">
        <v>8.8238710000000005</v>
      </c>
      <c r="Q48" s="9">
        <v>8.9382859999999997</v>
      </c>
      <c r="R48" s="8">
        <v>8.8712540000000004</v>
      </c>
      <c r="S48" s="9">
        <v>8.8355420000000002</v>
      </c>
      <c r="T48" s="9">
        <v>8.9269540000000003</v>
      </c>
      <c r="U48" s="9">
        <v>8.8451229999999992</v>
      </c>
      <c r="V48" s="9">
        <v>8.9309060000000002</v>
      </c>
      <c r="W48" s="8">
        <v>8.8668689999999994</v>
      </c>
      <c r="X48" s="9">
        <v>9.4794450000000001</v>
      </c>
      <c r="Y48" s="9">
        <v>9.5807350000000007</v>
      </c>
      <c r="Z48" s="9">
        <v>9.4701699999999995</v>
      </c>
      <c r="AA48" s="9">
        <v>9.5926570000000009</v>
      </c>
      <c r="AB48" s="8">
        <v>9.5521080000000005</v>
      </c>
      <c r="AC48" s="9">
        <v>9.9197860000000002</v>
      </c>
      <c r="AD48" s="9">
        <v>10.061465999999999</v>
      </c>
      <c r="AE48" s="9">
        <v>9.9474079999999994</v>
      </c>
      <c r="AF48" s="9">
        <v>10.041808</v>
      </c>
      <c r="AG48" s="8">
        <v>9.9689479999999993</v>
      </c>
      <c r="AH48" s="9">
        <v>10.476654</v>
      </c>
      <c r="AI48" s="9">
        <v>10.648434</v>
      </c>
      <c r="AJ48" s="9">
        <v>10.575063999999999</v>
      </c>
      <c r="AK48" s="9">
        <v>10.593386000000001</v>
      </c>
      <c r="AL48" s="8">
        <v>10.378071</v>
      </c>
      <c r="AM48" s="9">
        <v>10.849548</v>
      </c>
      <c r="AN48" s="9">
        <v>11.062851999999999</v>
      </c>
      <c r="AO48" s="9">
        <v>11.085982</v>
      </c>
      <c r="AP48" s="9">
        <v>10.976262</v>
      </c>
      <c r="AQ48" s="8">
        <v>10.697509999999999</v>
      </c>
      <c r="AR48" s="9">
        <v>11.168383</v>
      </c>
      <c r="AS48" s="9">
        <v>11.438088</v>
      </c>
      <c r="AT48" s="9">
        <v>11.54543</v>
      </c>
      <c r="AU48" s="9">
        <v>11.344927</v>
      </c>
      <c r="AV48" s="8">
        <v>10.989594</v>
      </c>
      <c r="AW48" s="9">
        <v>11.53364</v>
      </c>
      <c r="AX48" s="9">
        <v>11.838367</v>
      </c>
      <c r="AY48" s="9">
        <v>12.082274999999999</v>
      </c>
      <c r="AZ48" s="9">
        <v>11.718280999999999</v>
      </c>
      <c r="BA48" s="8">
        <v>11.342416</v>
      </c>
      <c r="BB48" s="9">
        <v>11.997460999999999</v>
      </c>
      <c r="BC48" s="9">
        <v>12.251079000000001</v>
      </c>
      <c r="BD48" s="9">
        <v>12.719761999999999</v>
      </c>
      <c r="BE48" s="9">
        <v>12.183280999999999</v>
      </c>
      <c r="BF48" s="8">
        <v>11.701971</v>
      </c>
      <c r="BG48" s="9">
        <v>12.454164</v>
      </c>
      <c r="BH48" s="9">
        <v>12.658894</v>
      </c>
      <c r="BI48" s="9">
        <v>13.364210999999999</v>
      </c>
      <c r="BJ48" s="9">
        <v>12.636195000000001</v>
      </c>
      <c r="BK48" s="8">
        <v>12.064292</v>
      </c>
      <c r="BL48" s="9">
        <v>12.831913999999999</v>
      </c>
      <c r="BM48" s="9">
        <v>13.008392000000001</v>
      </c>
      <c r="BN48" s="9">
        <v>13.935701</v>
      </c>
      <c r="BO48" s="9">
        <v>12.961335</v>
      </c>
      <c r="BP48" s="8">
        <v>12.479046</v>
      </c>
      <c r="BQ48" s="9">
        <v>13.141365</v>
      </c>
      <c r="BR48" s="9">
        <v>13.337313999999999</v>
      </c>
      <c r="BS48" s="9">
        <v>14.493728000000001</v>
      </c>
      <c r="BT48" s="9">
        <v>13.356152</v>
      </c>
      <c r="BU48" s="8">
        <v>12.822774000000001</v>
      </c>
      <c r="BV48" s="9">
        <v>13.566727999999999</v>
      </c>
      <c r="BW48" s="9">
        <v>13.738334</v>
      </c>
      <c r="BX48" s="9">
        <v>15.195684</v>
      </c>
      <c r="BY48" s="9">
        <v>13.806609</v>
      </c>
      <c r="BZ48" s="8">
        <v>13.223869000000001</v>
      </c>
      <c r="CA48" s="9">
        <v>13.882914</v>
      </c>
      <c r="CB48" s="9">
        <v>14.047698</v>
      </c>
      <c r="CC48" s="9">
        <v>15.836809000000001</v>
      </c>
      <c r="CD48" s="9">
        <v>14.205594</v>
      </c>
      <c r="CE48" s="8">
        <v>13.549879000000001</v>
      </c>
      <c r="CF48" s="9">
        <v>14.289083</v>
      </c>
      <c r="CG48" s="9">
        <v>14.360085</v>
      </c>
      <c r="CH48" s="9">
        <v>16.709689999999998</v>
      </c>
      <c r="CI48" s="9">
        <v>14.720420000000001</v>
      </c>
      <c r="CJ48" s="8">
        <v>13.991348</v>
      </c>
      <c r="CK48" s="9">
        <v>14.699631</v>
      </c>
      <c r="CL48" s="9">
        <v>14.729665000000001</v>
      </c>
      <c r="CM48" s="9">
        <v>17.588276</v>
      </c>
      <c r="CN48" s="9">
        <v>15.188938</v>
      </c>
      <c r="CO48" s="8">
        <v>14.496952</v>
      </c>
      <c r="CP48" s="9">
        <v>15.101065999999999</v>
      </c>
      <c r="CQ48" s="9">
        <v>15.015843</v>
      </c>
      <c r="CR48" s="9">
        <v>18.478559000000001</v>
      </c>
      <c r="CS48" s="9">
        <v>15.694326</v>
      </c>
      <c r="CT48" s="8">
        <v>14.927535000000001</v>
      </c>
      <c r="CU48" s="9">
        <v>15.577633000000001</v>
      </c>
      <c r="CV48" s="9">
        <v>15.386125</v>
      </c>
      <c r="CW48" s="9">
        <v>19.401572999999999</v>
      </c>
      <c r="CX48" s="9">
        <v>16.261870999999999</v>
      </c>
      <c r="CY48" s="8">
        <v>15.342616</v>
      </c>
      <c r="CZ48" s="9">
        <v>16.043806</v>
      </c>
      <c r="DA48" s="9">
        <v>15.775586000000001</v>
      </c>
      <c r="DB48" s="9">
        <v>20.249013999999999</v>
      </c>
      <c r="DC48" s="9">
        <v>16.981076999999999</v>
      </c>
      <c r="DD48" s="8">
        <v>15.784432000000001</v>
      </c>
      <c r="DE48" s="9">
        <v>16.581572000000001</v>
      </c>
      <c r="DF48" s="9">
        <v>16.363630000000001</v>
      </c>
      <c r="DG48" s="9">
        <v>21.201294000000001</v>
      </c>
      <c r="DH48" s="9">
        <v>17.770876000000001</v>
      </c>
      <c r="DI48" s="8">
        <v>16.372917000000001</v>
      </c>
      <c r="DJ48" s="9">
        <v>17.284966000000001</v>
      </c>
      <c r="DK48" s="9">
        <v>16.925163000000001</v>
      </c>
      <c r="DL48" s="9">
        <v>22.344201999999999</v>
      </c>
      <c r="DM48" s="9">
        <v>18.591795000000001</v>
      </c>
      <c r="DN48" s="8">
        <v>17.066165999999999</v>
      </c>
      <c r="DO48" s="9">
        <v>18.057683999999998</v>
      </c>
      <c r="DP48" s="9">
        <v>17.747602000000001</v>
      </c>
      <c r="DQ48" s="9">
        <v>23.782066</v>
      </c>
      <c r="DR48" s="9">
        <v>19.370515999999999</v>
      </c>
      <c r="DS48" s="8">
        <v>17.828236</v>
      </c>
      <c r="DT48" s="9">
        <v>18.980229999999999</v>
      </c>
      <c r="DU48" s="9">
        <v>18.546837</v>
      </c>
      <c r="DV48" s="9">
        <v>25.284683000000001</v>
      </c>
      <c r="DW48" s="9">
        <v>20.333691000000002</v>
      </c>
      <c r="DX48" s="8">
        <v>18.516254</v>
      </c>
      <c r="DY48" s="9">
        <v>19.866495</v>
      </c>
      <c r="DZ48" s="9">
        <v>19.163730999999999</v>
      </c>
      <c r="EA48" s="9">
        <v>27.120882000000002</v>
      </c>
      <c r="EB48" s="9">
        <v>21.076792000000001</v>
      </c>
      <c r="EC48" s="8">
        <v>19.305586000000002</v>
      </c>
      <c r="ED48" s="9">
        <v>20.840907999999999</v>
      </c>
      <c r="EE48" s="9">
        <v>19.826716999999999</v>
      </c>
      <c r="EF48" s="9">
        <v>29.017150999999998</v>
      </c>
      <c r="EG48" s="9">
        <v>22.123363000000001</v>
      </c>
      <c r="EH48" s="8">
        <v>20.074311999999999</v>
      </c>
      <c r="EI48" s="9">
        <v>21.487048999999999</v>
      </c>
      <c r="EJ48" s="9">
        <v>20.818373000000001</v>
      </c>
      <c r="EK48" s="9">
        <v>30.75695</v>
      </c>
      <c r="EL48" s="9">
        <v>23.117450999999999</v>
      </c>
      <c r="EM48" s="8">
        <v>20.870327</v>
      </c>
      <c r="EN48" s="9">
        <v>22.308764</v>
      </c>
      <c r="EO48" s="9">
        <v>21.403589</v>
      </c>
      <c r="EP48" s="9">
        <v>32.189075000000003</v>
      </c>
      <c r="EQ48" s="9">
        <v>23.893170999999999</v>
      </c>
      <c r="ER48" s="8">
        <v>21.682151999999999</v>
      </c>
      <c r="ES48" s="10">
        <v>3.2000000000000001E-2</v>
      </c>
      <c r="ET48" s="10">
        <v>0.03</v>
      </c>
      <c r="EU48" s="10">
        <v>4.4999999999999998E-2</v>
      </c>
      <c r="EV48" s="10">
        <v>3.4000000000000002E-2</v>
      </c>
      <c r="EW48" s="11">
        <v>3.1E-2</v>
      </c>
    </row>
    <row r="49" spans="1:153" x14ac:dyDescent="0.25">
      <c r="A49" s="8" t="s">
        <v>36</v>
      </c>
      <c r="B49" s="8">
        <v>5.4929350000000001</v>
      </c>
      <c r="C49" s="8">
        <v>5.0022789999999997</v>
      </c>
      <c r="D49" s="9">
        <v>3.9144410000000001</v>
      </c>
      <c r="E49" s="9">
        <v>3.9143379999999999</v>
      </c>
      <c r="F49" s="9">
        <v>3.9157220000000001</v>
      </c>
      <c r="G49" s="9">
        <v>3.9219270000000002</v>
      </c>
      <c r="H49" s="8">
        <v>3.9341970000000002</v>
      </c>
      <c r="I49" s="9">
        <v>4.5891440000000001</v>
      </c>
      <c r="J49" s="9">
        <v>4.7065590000000004</v>
      </c>
      <c r="K49" s="9">
        <v>4.5727650000000004</v>
      </c>
      <c r="L49" s="9">
        <v>4.6064509999999999</v>
      </c>
      <c r="M49" s="8">
        <v>4.6117819999999998</v>
      </c>
      <c r="N49" s="9">
        <v>4.6977690000000001</v>
      </c>
      <c r="O49" s="9">
        <v>4.819712</v>
      </c>
      <c r="P49" s="9">
        <v>4.6608200000000002</v>
      </c>
      <c r="Q49" s="9">
        <v>4.7468669999999999</v>
      </c>
      <c r="R49" s="8">
        <v>4.7358539999999998</v>
      </c>
      <c r="S49" s="9">
        <v>4.8215380000000003</v>
      </c>
      <c r="T49" s="9">
        <v>4.9253479999999996</v>
      </c>
      <c r="U49" s="9">
        <v>4.7893970000000001</v>
      </c>
      <c r="V49" s="9">
        <v>4.8637730000000001</v>
      </c>
      <c r="W49" s="8">
        <v>4.8532950000000001</v>
      </c>
      <c r="X49" s="9">
        <v>5.3880520000000001</v>
      </c>
      <c r="Y49" s="9">
        <v>5.5135290000000001</v>
      </c>
      <c r="Z49" s="9">
        <v>5.3094859999999997</v>
      </c>
      <c r="AA49" s="9">
        <v>5.4566359999999996</v>
      </c>
      <c r="AB49" s="8">
        <v>5.4649080000000003</v>
      </c>
      <c r="AC49" s="9">
        <v>5.6967809999999997</v>
      </c>
      <c r="AD49" s="9">
        <v>5.8779750000000002</v>
      </c>
      <c r="AE49" s="9">
        <v>5.6061519999999998</v>
      </c>
      <c r="AF49" s="9">
        <v>5.7772610000000002</v>
      </c>
      <c r="AG49" s="8">
        <v>5.7585100000000002</v>
      </c>
      <c r="AH49" s="9">
        <v>6.0779829999999997</v>
      </c>
      <c r="AI49" s="9">
        <v>6.3061280000000002</v>
      </c>
      <c r="AJ49" s="9">
        <v>6.0034749999999999</v>
      </c>
      <c r="AK49" s="9">
        <v>6.1489469999999997</v>
      </c>
      <c r="AL49" s="8">
        <v>6.0378439999999998</v>
      </c>
      <c r="AM49" s="9">
        <v>6.3232819999999998</v>
      </c>
      <c r="AN49" s="9">
        <v>6.6054050000000002</v>
      </c>
      <c r="AO49" s="9">
        <v>6.3217090000000002</v>
      </c>
      <c r="AP49" s="9">
        <v>6.4217129999999996</v>
      </c>
      <c r="AQ49" s="8">
        <v>6.2483469999999999</v>
      </c>
      <c r="AR49" s="9">
        <v>6.5224380000000002</v>
      </c>
      <c r="AS49" s="9">
        <v>6.8773629999999999</v>
      </c>
      <c r="AT49" s="9">
        <v>6.5912280000000001</v>
      </c>
      <c r="AU49" s="9">
        <v>6.6826549999999996</v>
      </c>
      <c r="AV49" s="8">
        <v>6.430955</v>
      </c>
      <c r="AW49" s="9">
        <v>6.76912</v>
      </c>
      <c r="AX49" s="9">
        <v>7.1755500000000003</v>
      </c>
      <c r="AY49" s="9">
        <v>6.930129</v>
      </c>
      <c r="AZ49" s="9">
        <v>6.9530659999999997</v>
      </c>
      <c r="BA49" s="8">
        <v>6.6658049999999998</v>
      </c>
      <c r="BB49" s="9">
        <v>7.1206050000000003</v>
      </c>
      <c r="BC49" s="9">
        <v>7.4964459999999997</v>
      </c>
      <c r="BD49" s="9">
        <v>7.3712710000000001</v>
      </c>
      <c r="BE49" s="9">
        <v>7.3163689999999999</v>
      </c>
      <c r="BF49" s="8">
        <v>6.897208</v>
      </c>
      <c r="BG49" s="9">
        <v>7.4771580000000002</v>
      </c>
      <c r="BH49" s="9">
        <v>7.8138880000000004</v>
      </c>
      <c r="BI49" s="9">
        <v>7.8192259999999996</v>
      </c>
      <c r="BJ49" s="9">
        <v>7.6737549999999999</v>
      </c>
      <c r="BK49" s="8">
        <v>7.1405339999999997</v>
      </c>
      <c r="BL49" s="9">
        <v>7.7373890000000003</v>
      </c>
      <c r="BM49" s="9">
        <v>8.0695510000000006</v>
      </c>
      <c r="BN49" s="9">
        <v>8.1833799999999997</v>
      </c>
      <c r="BO49" s="9">
        <v>7.8931779999999998</v>
      </c>
      <c r="BP49" s="8">
        <v>7.4418629999999997</v>
      </c>
      <c r="BQ49" s="9">
        <v>7.9299489999999997</v>
      </c>
      <c r="BR49" s="9">
        <v>8.29434</v>
      </c>
      <c r="BS49" s="9">
        <v>8.5177479999999992</v>
      </c>
      <c r="BT49" s="9">
        <v>8.1794220000000006</v>
      </c>
      <c r="BU49" s="8">
        <v>7.6720660000000001</v>
      </c>
      <c r="BV49" s="9">
        <v>8.2114899999999995</v>
      </c>
      <c r="BW49" s="9">
        <v>8.5578400000000006</v>
      </c>
      <c r="BX49" s="9">
        <v>8.9511690000000002</v>
      </c>
      <c r="BY49" s="9">
        <v>8.4848949999999999</v>
      </c>
      <c r="BZ49" s="8">
        <v>7.9379479999999996</v>
      </c>
      <c r="CA49" s="9">
        <v>8.4127480000000006</v>
      </c>
      <c r="CB49" s="9">
        <v>8.7872280000000007</v>
      </c>
      <c r="CC49" s="9">
        <v>9.3745569999999994</v>
      </c>
      <c r="CD49" s="9">
        <v>8.7605409999999999</v>
      </c>
      <c r="CE49" s="8">
        <v>8.15578</v>
      </c>
      <c r="CF49" s="9">
        <v>8.7051529999999993</v>
      </c>
      <c r="CG49" s="9">
        <v>9.0213439999999991</v>
      </c>
      <c r="CH49" s="9">
        <v>10.002269999999999</v>
      </c>
      <c r="CI49" s="9">
        <v>9.1762960000000007</v>
      </c>
      <c r="CJ49" s="8">
        <v>8.5080439999999999</v>
      </c>
      <c r="CK49" s="9">
        <v>8.9903440000000003</v>
      </c>
      <c r="CL49" s="9">
        <v>9.2811409999999999</v>
      </c>
      <c r="CM49" s="9">
        <v>10.63824</v>
      </c>
      <c r="CN49" s="9">
        <v>9.5260079999999991</v>
      </c>
      <c r="CO49" s="8">
        <v>8.905856</v>
      </c>
      <c r="CP49" s="9">
        <v>9.2627229999999994</v>
      </c>
      <c r="CQ49" s="9">
        <v>9.4510500000000004</v>
      </c>
      <c r="CR49" s="9">
        <v>11.257711</v>
      </c>
      <c r="CS49" s="9">
        <v>9.8977989999999991</v>
      </c>
      <c r="CT49" s="8">
        <v>9.2106940000000002</v>
      </c>
      <c r="CU49" s="9">
        <v>9.6013809999999999</v>
      </c>
      <c r="CV49" s="9">
        <v>9.7052340000000008</v>
      </c>
      <c r="CW49" s="9">
        <v>11.911469</v>
      </c>
      <c r="CX49" s="9">
        <v>10.342876</v>
      </c>
      <c r="CY49" s="8">
        <v>9.4857829999999996</v>
      </c>
      <c r="CZ49" s="9">
        <v>9.9168149999999997</v>
      </c>
      <c r="DA49" s="9">
        <v>9.9775039999999997</v>
      </c>
      <c r="DB49" s="9">
        <v>12.448338</v>
      </c>
      <c r="DC49" s="9">
        <v>10.945436000000001</v>
      </c>
      <c r="DD49" s="8">
        <v>9.7801629999999999</v>
      </c>
      <c r="DE49" s="9">
        <v>10.314181</v>
      </c>
      <c r="DF49" s="9">
        <v>10.427013000000001</v>
      </c>
      <c r="DG49" s="9">
        <v>13.089869</v>
      </c>
      <c r="DH49" s="9">
        <v>11.614324</v>
      </c>
      <c r="DI49" s="8">
        <v>10.234334</v>
      </c>
      <c r="DJ49" s="9">
        <v>10.885289</v>
      </c>
      <c r="DK49" s="9">
        <v>10.880267</v>
      </c>
      <c r="DL49" s="9">
        <v>13.907636999999999</v>
      </c>
      <c r="DM49" s="9">
        <v>12.312929</v>
      </c>
      <c r="DN49" s="8">
        <v>10.792699000000001</v>
      </c>
      <c r="DO49" s="9">
        <v>11.509236</v>
      </c>
      <c r="DP49" s="9">
        <v>11.578614</v>
      </c>
      <c r="DQ49" s="9">
        <v>14.995392000000001</v>
      </c>
      <c r="DR49" s="9">
        <v>12.962871</v>
      </c>
      <c r="DS49" s="8">
        <v>11.407882000000001</v>
      </c>
      <c r="DT49" s="9">
        <v>12.295437</v>
      </c>
      <c r="DU49" s="9">
        <v>12.270104999999999</v>
      </c>
      <c r="DV49" s="9">
        <v>16.141918</v>
      </c>
      <c r="DW49" s="9">
        <v>13.753525</v>
      </c>
      <c r="DX49" s="8">
        <v>11.942506</v>
      </c>
      <c r="DY49" s="9">
        <v>13.061906</v>
      </c>
      <c r="DZ49" s="9">
        <v>12.78131</v>
      </c>
      <c r="EA49" s="9">
        <v>17.614053999999999</v>
      </c>
      <c r="EB49" s="9">
        <v>14.31317</v>
      </c>
      <c r="EC49" s="8">
        <v>12.572314</v>
      </c>
      <c r="ED49" s="9">
        <v>13.857913</v>
      </c>
      <c r="EE49" s="9">
        <v>13.327002</v>
      </c>
      <c r="EF49" s="9">
        <v>19.154709</v>
      </c>
      <c r="EG49" s="9">
        <v>15.157082000000001</v>
      </c>
      <c r="EH49" s="8">
        <v>13.170799000000001</v>
      </c>
      <c r="EI49" s="9">
        <v>14.335958</v>
      </c>
      <c r="EJ49" s="9">
        <v>13.870395</v>
      </c>
      <c r="EK49" s="9">
        <v>20.498747000000002</v>
      </c>
      <c r="EL49" s="9">
        <v>15.930228</v>
      </c>
      <c r="EM49" s="8">
        <v>13.788141</v>
      </c>
      <c r="EN49" s="9">
        <v>14.994883</v>
      </c>
      <c r="EO49" s="9">
        <v>14.274716</v>
      </c>
      <c r="EP49" s="9">
        <v>21.508841</v>
      </c>
      <c r="EQ49" s="9">
        <v>16.519971999999999</v>
      </c>
      <c r="ER49" s="8">
        <v>14.419696999999999</v>
      </c>
      <c r="ES49" s="10">
        <v>3.9E-2</v>
      </c>
      <c r="ET49" s="10">
        <v>3.6999999999999998E-2</v>
      </c>
      <c r="EU49" s="10">
        <v>5.1999999999999998E-2</v>
      </c>
      <c r="EV49" s="10">
        <v>4.2000000000000003E-2</v>
      </c>
      <c r="EW49" s="11">
        <v>3.6999999999999998E-2</v>
      </c>
    </row>
    <row r="50" spans="1:153" x14ac:dyDescent="0.25">
      <c r="A50" s="8" t="s">
        <v>37</v>
      </c>
      <c r="B50" s="8">
        <v>5.261622</v>
      </c>
      <c r="C50" s="8">
        <v>4.8749840000000004</v>
      </c>
      <c r="D50" s="9">
        <v>3.4517229999999999</v>
      </c>
      <c r="E50" s="9">
        <v>3.4519929999999999</v>
      </c>
      <c r="F50" s="9">
        <v>3.4533839999999998</v>
      </c>
      <c r="G50" s="9">
        <v>3.4582259999999998</v>
      </c>
      <c r="H50" s="8">
        <v>3.4712550000000002</v>
      </c>
      <c r="I50" s="9">
        <v>3.9265840000000001</v>
      </c>
      <c r="J50" s="9">
        <v>4.0606819999999999</v>
      </c>
      <c r="K50" s="9">
        <v>3.9180969999999999</v>
      </c>
      <c r="L50" s="9">
        <v>3.938145</v>
      </c>
      <c r="M50" s="8">
        <v>3.944105</v>
      </c>
      <c r="N50" s="9">
        <v>4.0275470000000002</v>
      </c>
      <c r="O50" s="9">
        <v>4.1436659999999996</v>
      </c>
      <c r="P50" s="9">
        <v>3.996642</v>
      </c>
      <c r="Q50" s="9">
        <v>4.1133439999999997</v>
      </c>
      <c r="R50" s="8">
        <v>4.0523769999999999</v>
      </c>
      <c r="S50" s="9">
        <v>4.1805149999999998</v>
      </c>
      <c r="T50" s="9">
        <v>4.275074</v>
      </c>
      <c r="U50" s="9">
        <v>4.1615669999999998</v>
      </c>
      <c r="V50" s="9">
        <v>4.2688009999999998</v>
      </c>
      <c r="W50" s="8">
        <v>4.1993049999999998</v>
      </c>
      <c r="X50" s="9">
        <v>4.7327760000000003</v>
      </c>
      <c r="Y50" s="9">
        <v>4.84802</v>
      </c>
      <c r="Z50" s="9">
        <v>4.640212</v>
      </c>
      <c r="AA50" s="9">
        <v>4.8150529999999998</v>
      </c>
      <c r="AB50" s="8">
        <v>4.7967550000000001</v>
      </c>
      <c r="AC50" s="9">
        <v>4.9908970000000004</v>
      </c>
      <c r="AD50" s="9">
        <v>5.1628590000000001</v>
      </c>
      <c r="AE50" s="9">
        <v>4.8823910000000001</v>
      </c>
      <c r="AF50" s="9">
        <v>5.0821579999999997</v>
      </c>
      <c r="AG50" s="8">
        <v>5.0296240000000001</v>
      </c>
      <c r="AH50" s="9">
        <v>5.3608599999999997</v>
      </c>
      <c r="AI50" s="9">
        <v>5.5860979999999998</v>
      </c>
      <c r="AJ50" s="9">
        <v>5.2505050000000004</v>
      </c>
      <c r="AK50" s="9">
        <v>5.4361509999999997</v>
      </c>
      <c r="AL50" s="8">
        <v>5.2826469999999999</v>
      </c>
      <c r="AM50" s="9">
        <v>5.584193</v>
      </c>
      <c r="AN50" s="9">
        <v>5.8701030000000003</v>
      </c>
      <c r="AO50" s="9">
        <v>5.5275550000000004</v>
      </c>
      <c r="AP50" s="9">
        <v>5.690194</v>
      </c>
      <c r="AQ50" s="8">
        <v>5.4743820000000003</v>
      </c>
      <c r="AR50" s="9">
        <v>5.7648739999999998</v>
      </c>
      <c r="AS50" s="9">
        <v>6.1329770000000003</v>
      </c>
      <c r="AT50" s="9">
        <v>5.7604939999999996</v>
      </c>
      <c r="AU50" s="9">
        <v>5.9292069999999999</v>
      </c>
      <c r="AV50" s="8">
        <v>5.6492069999999996</v>
      </c>
      <c r="AW50" s="9">
        <v>5.99742</v>
      </c>
      <c r="AX50" s="9">
        <v>6.4355070000000003</v>
      </c>
      <c r="AY50" s="9">
        <v>6.0683309999999997</v>
      </c>
      <c r="AZ50" s="9">
        <v>6.1778899999999997</v>
      </c>
      <c r="BA50" s="8">
        <v>5.8729469999999999</v>
      </c>
      <c r="BB50" s="9">
        <v>6.3440070000000004</v>
      </c>
      <c r="BC50" s="9">
        <v>6.7547550000000003</v>
      </c>
      <c r="BD50" s="9">
        <v>6.4831839999999996</v>
      </c>
      <c r="BE50" s="9">
        <v>6.5288170000000001</v>
      </c>
      <c r="BF50" s="8">
        <v>6.1069279999999999</v>
      </c>
      <c r="BG50" s="9">
        <v>6.6903899999999998</v>
      </c>
      <c r="BH50" s="9">
        <v>7.071288</v>
      </c>
      <c r="BI50" s="9">
        <v>6.8982320000000001</v>
      </c>
      <c r="BJ50" s="9">
        <v>6.8764089999999998</v>
      </c>
      <c r="BK50" s="8">
        <v>6.3423350000000003</v>
      </c>
      <c r="BL50" s="9">
        <v>6.9739579999999997</v>
      </c>
      <c r="BM50" s="9">
        <v>7.3454930000000003</v>
      </c>
      <c r="BN50" s="9">
        <v>7.2552380000000003</v>
      </c>
      <c r="BO50" s="9">
        <v>7.1218440000000003</v>
      </c>
      <c r="BP50" s="8">
        <v>6.6418949999999999</v>
      </c>
      <c r="BQ50" s="9">
        <v>7.1768890000000001</v>
      </c>
      <c r="BR50" s="9">
        <v>7.5942660000000002</v>
      </c>
      <c r="BS50" s="9">
        <v>7.5885379999999998</v>
      </c>
      <c r="BT50" s="9">
        <v>7.4102509999999997</v>
      </c>
      <c r="BU50" s="8">
        <v>6.8627739999999999</v>
      </c>
      <c r="BV50" s="9">
        <v>7.4788959999999998</v>
      </c>
      <c r="BW50" s="9">
        <v>7.8917070000000002</v>
      </c>
      <c r="BX50" s="9">
        <v>8.0342749999999992</v>
      </c>
      <c r="BY50" s="9">
        <v>7.7302580000000001</v>
      </c>
      <c r="BZ50" s="8">
        <v>7.1340969999999997</v>
      </c>
      <c r="CA50" s="9">
        <v>7.6838470000000001</v>
      </c>
      <c r="CB50" s="9">
        <v>8.1443960000000004</v>
      </c>
      <c r="CC50" s="9">
        <v>8.4431600000000007</v>
      </c>
      <c r="CD50" s="9">
        <v>8.02318</v>
      </c>
      <c r="CE50" s="8">
        <v>7.360633</v>
      </c>
      <c r="CF50" s="9">
        <v>7.9683700000000002</v>
      </c>
      <c r="CG50" s="9">
        <v>8.3638650000000005</v>
      </c>
      <c r="CH50" s="9">
        <v>9.0297470000000004</v>
      </c>
      <c r="CI50" s="9">
        <v>8.3933040000000005</v>
      </c>
      <c r="CJ50" s="8">
        <v>7.6861110000000004</v>
      </c>
      <c r="CK50" s="9">
        <v>8.2517189999999996</v>
      </c>
      <c r="CL50" s="9">
        <v>8.6236569999999997</v>
      </c>
      <c r="CM50" s="9">
        <v>9.6178740000000005</v>
      </c>
      <c r="CN50" s="9">
        <v>8.728256</v>
      </c>
      <c r="CO50" s="8">
        <v>8.0700210000000006</v>
      </c>
      <c r="CP50" s="9">
        <v>8.5279889999999998</v>
      </c>
      <c r="CQ50" s="9">
        <v>8.8035130000000006</v>
      </c>
      <c r="CR50" s="9">
        <v>10.199437</v>
      </c>
      <c r="CS50" s="9">
        <v>9.0855010000000007</v>
      </c>
      <c r="CT50" s="8">
        <v>8.3741339999999997</v>
      </c>
      <c r="CU50" s="9">
        <v>8.8751080000000009</v>
      </c>
      <c r="CV50" s="9">
        <v>9.0731219999999997</v>
      </c>
      <c r="CW50" s="9">
        <v>10.816458000000001</v>
      </c>
      <c r="CX50" s="9">
        <v>9.5128730000000008</v>
      </c>
      <c r="CY50" s="8">
        <v>8.6468410000000002</v>
      </c>
      <c r="CZ50" s="9">
        <v>9.1987939999999995</v>
      </c>
      <c r="DA50" s="9">
        <v>9.3459109999999992</v>
      </c>
      <c r="DB50" s="9">
        <v>11.344136000000001</v>
      </c>
      <c r="DC50" s="9">
        <v>10.099365000000001</v>
      </c>
      <c r="DD50" s="8">
        <v>8.9408049999999992</v>
      </c>
      <c r="DE50" s="9">
        <v>9.5942749999999997</v>
      </c>
      <c r="DF50" s="9">
        <v>9.7767470000000003</v>
      </c>
      <c r="DG50" s="9">
        <v>11.951843</v>
      </c>
      <c r="DH50" s="9">
        <v>10.729569</v>
      </c>
      <c r="DI50" s="8">
        <v>9.3908310000000004</v>
      </c>
      <c r="DJ50" s="9">
        <v>10.151123</v>
      </c>
      <c r="DK50" s="9">
        <v>10.201466999999999</v>
      </c>
      <c r="DL50" s="9">
        <v>12.746103</v>
      </c>
      <c r="DM50" s="9">
        <v>11.384043</v>
      </c>
      <c r="DN50" s="8">
        <v>9.9398420000000005</v>
      </c>
      <c r="DO50" s="9">
        <v>10.769387</v>
      </c>
      <c r="DP50" s="9">
        <v>10.862173</v>
      </c>
      <c r="DQ50" s="9">
        <v>13.806646000000001</v>
      </c>
      <c r="DR50" s="9">
        <v>11.986138</v>
      </c>
      <c r="DS50" s="8">
        <v>10.534466</v>
      </c>
      <c r="DT50" s="9">
        <v>11.53631</v>
      </c>
      <c r="DU50" s="9">
        <v>11.500811000000001</v>
      </c>
      <c r="DV50" s="9">
        <v>14.932095</v>
      </c>
      <c r="DW50" s="9">
        <v>12.745805000000001</v>
      </c>
      <c r="DX50" s="8">
        <v>11.063330000000001</v>
      </c>
      <c r="DY50" s="9">
        <v>12.270989</v>
      </c>
      <c r="DZ50" s="9">
        <v>11.941373</v>
      </c>
      <c r="EA50" s="9">
        <v>16.363745000000002</v>
      </c>
      <c r="EB50" s="9">
        <v>13.29111</v>
      </c>
      <c r="EC50" s="8">
        <v>11.68296</v>
      </c>
      <c r="ED50" s="9">
        <v>13.054667</v>
      </c>
      <c r="EE50" s="9">
        <v>12.42712</v>
      </c>
      <c r="EF50" s="9">
        <v>17.861366</v>
      </c>
      <c r="EG50" s="9">
        <v>14.113292</v>
      </c>
      <c r="EH50" s="8">
        <v>12.268466</v>
      </c>
      <c r="EI50" s="9">
        <v>13.505713999999999</v>
      </c>
      <c r="EJ50" s="9">
        <v>12.934547</v>
      </c>
      <c r="EK50" s="9">
        <v>19.168016000000001</v>
      </c>
      <c r="EL50" s="9">
        <v>14.860291</v>
      </c>
      <c r="EM50" s="8">
        <v>12.874228</v>
      </c>
      <c r="EN50" s="9">
        <v>14.117436</v>
      </c>
      <c r="EO50" s="9">
        <v>13.285397</v>
      </c>
      <c r="EP50" s="9">
        <v>20.143436000000001</v>
      </c>
      <c r="EQ50" s="9">
        <v>15.373932</v>
      </c>
      <c r="ER50" s="8">
        <v>13.497686</v>
      </c>
      <c r="ES50" s="10">
        <v>3.6999999999999998E-2</v>
      </c>
      <c r="ET50" s="10">
        <v>3.5000000000000003E-2</v>
      </c>
      <c r="EU50" s="10">
        <v>0.05</v>
      </c>
      <c r="EV50" s="10">
        <v>0.04</v>
      </c>
      <c r="EW50" s="11">
        <v>3.5999999999999997E-2</v>
      </c>
    </row>
    <row r="51" spans="1:153" x14ac:dyDescent="0.25">
      <c r="A51" s="8" t="s">
        <v>41</v>
      </c>
      <c r="B51" s="8">
        <v>16.537323000000001</v>
      </c>
      <c r="C51" s="8">
        <v>16.508573999999999</v>
      </c>
      <c r="D51" s="9">
        <v>15.185361</v>
      </c>
      <c r="E51" s="9">
        <v>15.185496000000001</v>
      </c>
      <c r="F51" s="9">
        <v>15.188745000000001</v>
      </c>
      <c r="G51" s="9">
        <v>15.193333000000001</v>
      </c>
      <c r="H51" s="8">
        <v>15.202132000000001</v>
      </c>
      <c r="I51" s="9">
        <v>16.785822</v>
      </c>
      <c r="J51" s="9">
        <v>16.909829999999999</v>
      </c>
      <c r="K51" s="9">
        <v>16.774066999999999</v>
      </c>
      <c r="L51" s="9">
        <v>16.806332000000001</v>
      </c>
      <c r="M51" s="8">
        <v>16.799173</v>
      </c>
      <c r="N51" s="9">
        <v>16.890498999999998</v>
      </c>
      <c r="O51" s="9">
        <v>17.002210999999999</v>
      </c>
      <c r="P51" s="9">
        <v>16.878927000000001</v>
      </c>
      <c r="Q51" s="9">
        <v>17.054214000000002</v>
      </c>
      <c r="R51" s="8">
        <v>16.892976999999998</v>
      </c>
      <c r="S51" s="9">
        <v>17.159314999999999</v>
      </c>
      <c r="T51" s="9">
        <v>17.232944</v>
      </c>
      <c r="U51" s="9">
        <v>17.210964000000001</v>
      </c>
      <c r="V51" s="9">
        <v>17.547502999999999</v>
      </c>
      <c r="W51" s="8">
        <v>17.140497</v>
      </c>
      <c r="X51" s="9">
        <v>17.884626000000001</v>
      </c>
      <c r="Y51" s="9">
        <v>17.970483999999999</v>
      </c>
      <c r="Z51" s="9">
        <v>17.952400000000001</v>
      </c>
      <c r="AA51" s="9">
        <v>19.034115</v>
      </c>
      <c r="AB51" s="8">
        <v>17.906296000000001</v>
      </c>
      <c r="AC51" s="9">
        <v>18.377839999999999</v>
      </c>
      <c r="AD51" s="9">
        <v>18.497059</v>
      </c>
      <c r="AE51" s="9">
        <v>18.510152999999999</v>
      </c>
      <c r="AF51" s="9">
        <v>20.041011999999998</v>
      </c>
      <c r="AG51" s="8">
        <v>18.337724999999999</v>
      </c>
      <c r="AH51" s="9">
        <v>18.998497</v>
      </c>
      <c r="AI51" s="9">
        <v>19.129749</v>
      </c>
      <c r="AJ51" s="9">
        <v>19.277861000000001</v>
      </c>
      <c r="AK51" s="9">
        <v>20.925816000000001</v>
      </c>
      <c r="AL51" s="8">
        <v>18.788105000000002</v>
      </c>
      <c r="AM51" s="9">
        <v>19.474896999999999</v>
      </c>
      <c r="AN51" s="9">
        <v>19.613478000000001</v>
      </c>
      <c r="AO51" s="9">
        <v>19.975313</v>
      </c>
      <c r="AP51" s="9">
        <v>21.526007</v>
      </c>
      <c r="AQ51" s="8">
        <v>19.162775</v>
      </c>
      <c r="AR51" s="9">
        <v>19.903438999999999</v>
      </c>
      <c r="AS51" s="9">
        <v>20.087230999999999</v>
      </c>
      <c r="AT51" s="9">
        <v>20.671144000000002</v>
      </c>
      <c r="AU51" s="9">
        <v>22.066292000000001</v>
      </c>
      <c r="AV51" s="8">
        <v>19.520845000000001</v>
      </c>
      <c r="AW51" s="9">
        <v>20.419823000000001</v>
      </c>
      <c r="AX51" s="9">
        <v>20.605184999999999</v>
      </c>
      <c r="AY51" s="9">
        <v>21.541091999999999</v>
      </c>
      <c r="AZ51" s="9">
        <v>22.58013</v>
      </c>
      <c r="BA51" s="8">
        <v>19.958977000000001</v>
      </c>
      <c r="BB51" s="9">
        <v>21.137250999999999</v>
      </c>
      <c r="BC51" s="9">
        <v>21.16573</v>
      </c>
      <c r="BD51" s="9">
        <v>22.551672</v>
      </c>
      <c r="BE51" s="9">
        <v>23.193148000000001</v>
      </c>
      <c r="BF51" s="8">
        <v>20.418908999999999</v>
      </c>
      <c r="BG51" s="9">
        <v>21.836221999999999</v>
      </c>
      <c r="BH51" s="9">
        <v>21.784966000000001</v>
      </c>
      <c r="BI51" s="9">
        <v>23.586366999999999</v>
      </c>
      <c r="BJ51" s="9">
        <v>23.797530999999999</v>
      </c>
      <c r="BK51" s="8">
        <v>20.877223999999998</v>
      </c>
      <c r="BL51" s="9">
        <v>22.497412000000001</v>
      </c>
      <c r="BM51" s="9">
        <v>22.338782999999999</v>
      </c>
      <c r="BN51" s="9">
        <v>24.707863</v>
      </c>
      <c r="BO51" s="9">
        <v>24.271934999999999</v>
      </c>
      <c r="BP51" s="8">
        <v>21.379456999999999</v>
      </c>
      <c r="BQ51" s="9">
        <v>23.171011</v>
      </c>
      <c r="BR51" s="9">
        <v>22.962046000000001</v>
      </c>
      <c r="BS51" s="9">
        <v>25.792656000000001</v>
      </c>
      <c r="BT51" s="9">
        <v>24.798062999999999</v>
      </c>
      <c r="BU51" s="8">
        <v>21.801625999999999</v>
      </c>
      <c r="BV51" s="9">
        <v>23.919015999999999</v>
      </c>
      <c r="BW51" s="9">
        <v>23.695882999999998</v>
      </c>
      <c r="BX51" s="9">
        <v>27.021521</v>
      </c>
      <c r="BY51" s="9">
        <v>25.359221999999999</v>
      </c>
      <c r="BZ51" s="8">
        <v>22.282934000000001</v>
      </c>
      <c r="CA51" s="9">
        <v>24.552485000000001</v>
      </c>
      <c r="CB51" s="9">
        <v>24.310278</v>
      </c>
      <c r="CC51" s="9">
        <v>28.19276</v>
      </c>
      <c r="CD51" s="9">
        <v>25.892099000000002</v>
      </c>
      <c r="CE51" s="8">
        <v>22.702002</v>
      </c>
      <c r="CF51" s="9">
        <v>25.287351999999998</v>
      </c>
      <c r="CG51" s="9">
        <v>24.858640999999999</v>
      </c>
      <c r="CH51" s="9">
        <v>29.554203000000001</v>
      </c>
      <c r="CI51" s="9">
        <v>26.501615999999999</v>
      </c>
      <c r="CJ51" s="8">
        <v>23.223552999999999</v>
      </c>
      <c r="CK51" s="9">
        <v>25.989981</v>
      </c>
      <c r="CL51" s="9">
        <v>25.484656999999999</v>
      </c>
      <c r="CM51" s="9">
        <v>30.936636</v>
      </c>
      <c r="CN51" s="9">
        <v>27.092618999999999</v>
      </c>
      <c r="CO51" s="8">
        <v>23.823779999999999</v>
      </c>
      <c r="CP51" s="9">
        <v>26.681982000000001</v>
      </c>
      <c r="CQ51" s="9">
        <v>26.004921</v>
      </c>
      <c r="CR51" s="9">
        <v>32.275143</v>
      </c>
      <c r="CS51" s="9">
        <v>27.736908</v>
      </c>
      <c r="CT51" s="8">
        <v>24.361270999999999</v>
      </c>
      <c r="CU51" s="9">
        <v>27.403815999999999</v>
      </c>
      <c r="CV51" s="9">
        <v>26.607769000000001</v>
      </c>
      <c r="CW51" s="9">
        <v>33.640869000000002</v>
      </c>
      <c r="CX51" s="9">
        <v>28.449338999999998</v>
      </c>
      <c r="CY51" s="8">
        <v>24.877604000000002</v>
      </c>
      <c r="CZ51" s="9">
        <v>28.084705</v>
      </c>
      <c r="DA51" s="9">
        <v>27.185593000000001</v>
      </c>
      <c r="DB51" s="9">
        <v>34.922820999999999</v>
      </c>
      <c r="DC51" s="9">
        <v>29.298743999999999</v>
      </c>
      <c r="DD51" s="8">
        <v>25.409445000000002</v>
      </c>
      <c r="DE51" s="9">
        <v>28.803948999999999</v>
      </c>
      <c r="DF51" s="9">
        <v>27.895461999999998</v>
      </c>
      <c r="DG51" s="9">
        <v>36.295177000000002</v>
      </c>
      <c r="DH51" s="9">
        <v>30.200956000000001</v>
      </c>
      <c r="DI51" s="8">
        <v>26.099478000000001</v>
      </c>
      <c r="DJ51" s="9">
        <v>29.720383000000002</v>
      </c>
      <c r="DK51" s="9">
        <v>28.616671</v>
      </c>
      <c r="DL51" s="9">
        <v>37.904941999999998</v>
      </c>
      <c r="DM51" s="9">
        <v>31.118442999999999</v>
      </c>
      <c r="DN51" s="8">
        <v>26.888309</v>
      </c>
      <c r="DO51" s="9">
        <v>30.696558</v>
      </c>
      <c r="DP51" s="9">
        <v>29.565256000000002</v>
      </c>
      <c r="DQ51" s="9">
        <v>39.854728999999999</v>
      </c>
      <c r="DR51" s="9">
        <v>32.001514</v>
      </c>
      <c r="DS51" s="8">
        <v>27.741652999999999</v>
      </c>
      <c r="DT51" s="9">
        <v>31.790133999999998</v>
      </c>
      <c r="DU51" s="9">
        <v>30.468361000000002</v>
      </c>
      <c r="DV51" s="9">
        <v>41.87059</v>
      </c>
      <c r="DW51" s="9">
        <v>33.051108999999997</v>
      </c>
      <c r="DX51" s="8">
        <v>28.529032000000001</v>
      </c>
      <c r="DY51" s="9">
        <v>32.855773999999997</v>
      </c>
      <c r="DZ51" s="9">
        <v>31.168427000000001</v>
      </c>
      <c r="EA51" s="9">
        <v>44.181731999999997</v>
      </c>
      <c r="EB51" s="9">
        <v>33.876334999999997</v>
      </c>
      <c r="EC51" s="8">
        <v>29.415997999999998</v>
      </c>
      <c r="ED51" s="9">
        <v>33.999760000000002</v>
      </c>
      <c r="EE51" s="9">
        <v>31.890592999999999</v>
      </c>
      <c r="EF51" s="9">
        <v>46.599826999999998</v>
      </c>
      <c r="EG51" s="9">
        <v>35.007244</v>
      </c>
      <c r="EH51" s="8">
        <v>30.280684999999998</v>
      </c>
      <c r="EI51" s="9">
        <v>34.808334000000002</v>
      </c>
      <c r="EJ51" s="9">
        <v>33.077784999999999</v>
      </c>
      <c r="EK51" s="9">
        <v>48.837966999999999</v>
      </c>
      <c r="EL51" s="9">
        <v>36.073951999999998</v>
      </c>
      <c r="EM51" s="8">
        <v>31.174232</v>
      </c>
      <c r="EN51" s="9">
        <v>35.788029000000002</v>
      </c>
      <c r="EO51" s="9">
        <v>33.70335</v>
      </c>
      <c r="EP51" s="9">
        <v>50.761566000000002</v>
      </c>
      <c r="EQ51" s="9">
        <v>36.922203000000003</v>
      </c>
      <c r="ER51" s="8">
        <v>32.087116000000002</v>
      </c>
      <c r="ES51" s="10">
        <v>2.7E-2</v>
      </c>
      <c r="ET51" s="10">
        <v>2.5000000000000001E-2</v>
      </c>
      <c r="EU51" s="10">
        <v>3.9E-2</v>
      </c>
      <c r="EV51" s="10">
        <v>2.8000000000000001E-2</v>
      </c>
      <c r="EW51" s="11">
        <v>2.3E-2</v>
      </c>
    </row>
    <row r="52" spans="1:153" x14ac:dyDescent="0.25">
      <c r="A52" s="5" t="s">
        <v>42</v>
      </c>
      <c r="B52" s="5">
        <v>7.2815500000000002</v>
      </c>
      <c r="C52" s="5">
        <v>6.8309629999999997</v>
      </c>
      <c r="D52" s="12">
        <v>5.6217980000000001</v>
      </c>
      <c r="E52" s="12">
        <v>5.6218529999999998</v>
      </c>
      <c r="F52" s="12">
        <v>5.623259</v>
      </c>
      <c r="G52" s="12">
        <v>5.6305959999999997</v>
      </c>
      <c r="H52" s="5">
        <v>5.6421640000000002</v>
      </c>
      <c r="I52" s="12">
        <v>6.3493230000000001</v>
      </c>
      <c r="J52" s="12">
        <v>6.4501629999999999</v>
      </c>
      <c r="K52" s="12">
        <v>6.3410510000000002</v>
      </c>
      <c r="L52" s="12">
        <v>6.3707880000000001</v>
      </c>
      <c r="M52" s="5">
        <v>6.3754249999999999</v>
      </c>
      <c r="N52" s="12">
        <v>6.3635539999999997</v>
      </c>
      <c r="O52" s="12">
        <v>6.4688679999999996</v>
      </c>
      <c r="P52" s="12">
        <v>6.3454069999999998</v>
      </c>
      <c r="Q52" s="12">
        <v>6.4338170000000003</v>
      </c>
      <c r="R52" s="5">
        <v>6.395073</v>
      </c>
      <c r="S52" s="12">
        <v>6.4539429999999998</v>
      </c>
      <c r="T52" s="12">
        <v>6.5450520000000001</v>
      </c>
      <c r="U52" s="12">
        <v>6.45113</v>
      </c>
      <c r="V52" s="12">
        <v>6.5269529999999998</v>
      </c>
      <c r="W52" s="5">
        <v>6.4917619999999996</v>
      </c>
      <c r="X52" s="12">
        <v>6.9789149999999998</v>
      </c>
      <c r="Y52" s="12">
        <v>7.0887180000000001</v>
      </c>
      <c r="Z52" s="12">
        <v>6.9423019999999998</v>
      </c>
      <c r="AA52" s="12">
        <v>7.0844709999999997</v>
      </c>
      <c r="AB52" s="5">
        <v>7.0619630000000004</v>
      </c>
      <c r="AC52" s="12">
        <v>7.3474259999999996</v>
      </c>
      <c r="AD52" s="12">
        <v>7.5025139999999997</v>
      </c>
      <c r="AE52" s="12">
        <v>7.3284190000000002</v>
      </c>
      <c r="AF52" s="12">
        <v>7.4880529999999998</v>
      </c>
      <c r="AG52" s="5">
        <v>7.414199</v>
      </c>
      <c r="AH52" s="12">
        <v>7.7973730000000003</v>
      </c>
      <c r="AI52" s="12">
        <v>7.9878640000000001</v>
      </c>
      <c r="AJ52" s="12">
        <v>7.8176880000000004</v>
      </c>
      <c r="AK52" s="12">
        <v>7.9632759999999996</v>
      </c>
      <c r="AL52" s="5">
        <v>7.742426</v>
      </c>
      <c r="AM52" s="12">
        <v>8.0894139999999997</v>
      </c>
      <c r="AN52" s="12">
        <v>8.3218990000000002</v>
      </c>
      <c r="AO52" s="12">
        <v>8.2095400000000005</v>
      </c>
      <c r="AP52" s="12">
        <v>8.3126499999999997</v>
      </c>
      <c r="AQ52" s="5">
        <v>7.9911289999999999</v>
      </c>
      <c r="AR52" s="12">
        <v>8.3359760000000005</v>
      </c>
      <c r="AS52" s="12">
        <v>8.6246609999999997</v>
      </c>
      <c r="AT52" s="12">
        <v>8.5584959999999999</v>
      </c>
      <c r="AU52" s="12">
        <v>8.6610820000000004</v>
      </c>
      <c r="AV52" s="5">
        <v>8.2157959999999992</v>
      </c>
      <c r="AW52" s="12">
        <v>8.6319820000000007</v>
      </c>
      <c r="AX52" s="12">
        <v>8.9607159999999997</v>
      </c>
      <c r="AY52" s="12">
        <v>8.9819189999999995</v>
      </c>
      <c r="AZ52" s="12">
        <v>9.02013</v>
      </c>
      <c r="BA52" s="5">
        <v>8.4933960000000006</v>
      </c>
      <c r="BB52" s="12">
        <v>9.0298350000000003</v>
      </c>
      <c r="BC52" s="12">
        <v>9.3141809999999996</v>
      </c>
      <c r="BD52" s="12">
        <v>9.5088329999999992</v>
      </c>
      <c r="BE52" s="12">
        <v>9.47621</v>
      </c>
      <c r="BF52" s="5">
        <v>8.7668429999999997</v>
      </c>
      <c r="BG52" s="12">
        <v>9.4294499999999992</v>
      </c>
      <c r="BH52" s="12">
        <v>9.6689399999999992</v>
      </c>
      <c r="BI52" s="12">
        <v>10.047542999999999</v>
      </c>
      <c r="BJ52" s="12">
        <v>9.9233259999999994</v>
      </c>
      <c r="BK52" s="5">
        <v>9.0476270000000003</v>
      </c>
      <c r="BL52" s="12">
        <v>9.7419320000000003</v>
      </c>
      <c r="BM52" s="12">
        <v>9.9596</v>
      </c>
      <c r="BN52" s="12">
        <v>10.508284</v>
      </c>
      <c r="BO52" s="12">
        <v>10.241509000000001</v>
      </c>
      <c r="BP52" s="5">
        <v>9.3844239999999992</v>
      </c>
      <c r="BQ52" s="12">
        <v>9.9907950000000003</v>
      </c>
      <c r="BR52" s="12">
        <v>10.232735</v>
      </c>
      <c r="BS52" s="12">
        <v>10.950870999999999</v>
      </c>
      <c r="BT52" s="12">
        <v>10.627274999999999</v>
      </c>
      <c r="BU52" s="5">
        <v>9.6607979999999998</v>
      </c>
      <c r="BV52" s="12">
        <v>10.34205</v>
      </c>
      <c r="BW52" s="12">
        <v>10.564367000000001</v>
      </c>
      <c r="BX52" s="12">
        <v>11.516389999999999</v>
      </c>
      <c r="BY52" s="12">
        <v>11.049903</v>
      </c>
      <c r="BZ52" s="5">
        <v>9.9759469999999997</v>
      </c>
      <c r="CA52" s="12">
        <v>10.601533</v>
      </c>
      <c r="CB52" s="12">
        <v>10.839045</v>
      </c>
      <c r="CC52" s="12">
        <v>12.050534000000001</v>
      </c>
      <c r="CD52" s="12">
        <v>11.426485</v>
      </c>
      <c r="CE52" s="5">
        <v>10.229011</v>
      </c>
      <c r="CF52" s="12">
        <v>10.955572</v>
      </c>
      <c r="CG52" s="12">
        <v>11.116448</v>
      </c>
      <c r="CH52" s="12">
        <v>12.819948</v>
      </c>
      <c r="CI52" s="12">
        <v>11.935711</v>
      </c>
      <c r="CJ52" s="5">
        <v>10.610393999999999</v>
      </c>
      <c r="CK52" s="12">
        <v>11.313934</v>
      </c>
      <c r="CL52" s="12">
        <v>11.436209</v>
      </c>
      <c r="CM52" s="12">
        <v>13.583761000000001</v>
      </c>
      <c r="CN52" s="12">
        <v>12.395587000000001</v>
      </c>
      <c r="CO52" s="5">
        <v>11.046141</v>
      </c>
      <c r="CP52" s="12">
        <v>11.659250999999999</v>
      </c>
      <c r="CQ52" s="12">
        <v>11.673033999999999</v>
      </c>
      <c r="CR52" s="12">
        <v>14.349246000000001</v>
      </c>
      <c r="CS52" s="12">
        <v>12.884721000000001</v>
      </c>
      <c r="CT52" s="5">
        <v>11.396871000000001</v>
      </c>
      <c r="CU52" s="12">
        <v>12.079597</v>
      </c>
      <c r="CV52" s="12">
        <v>11.992331999999999</v>
      </c>
      <c r="CW52" s="12">
        <v>15.161371000000001</v>
      </c>
      <c r="CX52" s="12">
        <v>13.443695</v>
      </c>
      <c r="CY52" s="5">
        <v>11.722282999999999</v>
      </c>
      <c r="CZ52" s="12">
        <v>12.488583999999999</v>
      </c>
      <c r="DA52" s="12">
        <v>12.348338</v>
      </c>
      <c r="DB52" s="12">
        <v>15.861750000000001</v>
      </c>
      <c r="DC52" s="12">
        <v>14.154744000000001</v>
      </c>
      <c r="DD52" s="5">
        <v>12.070024999999999</v>
      </c>
      <c r="DE52" s="12">
        <v>12.975434</v>
      </c>
      <c r="DF52" s="12">
        <v>12.890511</v>
      </c>
      <c r="DG52" s="12">
        <v>16.659672</v>
      </c>
      <c r="DH52" s="12">
        <v>14.932492</v>
      </c>
      <c r="DI52" s="5">
        <v>12.571664</v>
      </c>
      <c r="DJ52" s="12">
        <v>13.640566</v>
      </c>
      <c r="DK52" s="12">
        <v>13.438781000000001</v>
      </c>
      <c r="DL52" s="12">
        <v>17.660775999999998</v>
      </c>
      <c r="DM52" s="12">
        <v>15.736898</v>
      </c>
      <c r="DN52" s="5">
        <v>13.176422000000001</v>
      </c>
      <c r="DO52" s="12">
        <v>14.374117</v>
      </c>
      <c r="DP52" s="12">
        <v>14.250014</v>
      </c>
      <c r="DQ52" s="12">
        <v>18.94294</v>
      </c>
      <c r="DR52" s="12">
        <v>16.493939999999998</v>
      </c>
      <c r="DS52" s="5">
        <v>13.844044</v>
      </c>
      <c r="DT52" s="12">
        <v>15.260785</v>
      </c>
      <c r="DU52" s="12">
        <v>15.041672</v>
      </c>
      <c r="DV52" s="12">
        <v>20.284050000000001</v>
      </c>
      <c r="DW52" s="12">
        <v>17.419867</v>
      </c>
      <c r="DX52" s="5">
        <v>14.427905000000001</v>
      </c>
      <c r="DY52" s="12">
        <v>16.137045000000001</v>
      </c>
      <c r="DZ52" s="12">
        <v>15.664448</v>
      </c>
      <c r="EA52" s="12">
        <v>21.959164000000001</v>
      </c>
      <c r="EB52" s="12">
        <v>18.130507000000001</v>
      </c>
      <c r="EC52" s="5">
        <v>15.109683</v>
      </c>
      <c r="ED52" s="12">
        <v>17.06073</v>
      </c>
      <c r="EE52" s="12">
        <v>16.326387</v>
      </c>
      <c r="EF52" s="12">
        <v>23.720053</v>
      </c>
      <c r="EG52" s="12">
        <v>19.138824</v>
      </c>
      <c r="EH52" s="5">
        <v>15.771205999999999</v>
      </c>
      <c r="EI52" s="12">
        <v>17.663218000000001</v>
      </c>
      <c r="EJ52" s="12">
        <v>17.235302000000001</v>
      </c>
      <c r="EK52" s="12">
        <v>25.306286</v>
      </c>
      <c r="EL52" s="12">
        <v>20.091339000000001</v>
      </c>
      <c r="EM52" s="5">
        <v>16.453074999999998</v>
      </c>
      <c r="EN52" s="12">
        <v>18.455078</v>
      </c>
      <c r="EO52" s="12">
        <v>17.807302</v>
      </c>
      <c r="EP52" s="12">
        <v>26.577407999999998</v>
      </c>
      <c r="EQ52" s="12">
        <v>20.845139</v>
      </c>
      <c r="ER52" s="5">
        <v>17.159084</v>
      </c>
      <c r="ES52" s="13">
        <v>3.5000000000000003E-2</v>
      </c>
      <c r="ET52" s="13">
        <v>3.4000000000000002E-2</v>
      </c>
      <c r="EU52" s="13">
        <v>4.8000000000000001E-2</v>
      </c>
      <c r="EV52" s="13">
        <v>3.9E-2</v>
      </c>
      <c r="EW52" s="14">
        <v>3.2000000000000001E-2</v>
      </c>
    </row>
    <row r="53" spans="1:153" s="4" customFormat="1" ht="15" customHeight="1" x14ac:dyDescent="0.25">
      <c r="A53" s="175" t="s">
        <v>43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  <c r="BV53" s="175"/>
      <c r="BW53" s="175"/>
      <c r="BX53" s="175"/>
      <c r="BY53" s="175"/>
      <c r="BZ53" s="175"/>
      <c r="CA53" s="175"/>
      <c r="CB53" s="175"/>
      <c r="CC53" s="175"/>
      <c r="CD53" s="175"/>
      <c r="CE53" s="175"/>
      <c r="CF53" s="175"/>
      <c r="CG53" s="175"/>
      <c r="CH53" s="175"/>
      <c r="CI53" s="175"/>
      <c r="CJ53" s="175"/>
      <c r="CK53" s="175"/>
      <c r="CL53" s="175"/>
      <c r="CM53" s="175"/>
      <c r="CN53" s="175"/>
      <c r="CO53" s="175"/>
      <c r="CP53" s="175"/>
      <c r="CQ53" s="175"/>
      <c r="CR53" s="175"/>
      <c r="CS53" s="175"/>
      <c r="CT53" s="175"/>
      <c r="CU53" s="175"/>
      <c r="CV53" s="175"/>
      <c r="CW53" s="175"/>
      <c r="CX53" s="175"/>
      <c r="CY53" s="175"/>
      <c r="CZ53" s="175"/>
      <c r="DA53" s="175"/>
      <c r="DB53" s="175"/>
      <c r="DC53" s="175"/>
      <c r="DD53" s="175"/>
      <c r="DE53" s="175"/>
      <c r="DF53" s="175"/>
      <c r="DG53" s="175"/>
      <c r="DH53" s="175"/>
      <c r="DI53" s="175"/>
      <c r="DJ53" s="175"/>
      <c r="DK53" s="175"/>
      <c r="DL53" s="175"/>
      <c r="DM53" s="175"/>
      <c r="DN53" s="175"/>
      <c r="DO53" s="175"/>
      <c r="DP53" s="175"/>
      <c r="DQ53" s="175"/>
      <c r="DR53" s="175"/>
      <c r="DS53" s="175"/>
      <c r="DT53" s="175"/>
      <c r="DU53" s="175"/>
      <c r="DV53" s="175"/>
      <c r="DW53" s="175"/>
      <c r="DX53" s="175"/>
      <c r="DY53" s="175"/>
      <c r="DZ53" s="175"/>
      <c r="EA53" s="175"/>
      <c r="EB53" s="175"/>
      <c r="EC53" s="175"/>
      <c r="ED53" s="175"/>
      <c r="EE53" s="175"/>
      <c r="EF53" s="175"/>
      <c r="EG53" s="175"/>
      <c r="EH53" s="175"/>
      <c r="EI53" s="175"/>
      <c r="EJ53" s="175"/>
      <c r="EK53" s="175"/>
      <c r="EL53" s="175"/>
      <c r="EM53" s="175"/>
      <c r="EN53" s="175"/>
      <c r="EO53" s="175"/>
      <c r="EP53" s="175"/>
      <c r="EQ53" s="175"/>
      <c r="ER53" s="175"/>
      <c r="ES53" s="175"/>
      <c r="ET53" s="175"/>
      <c r="EU53" s="175"/>
      <c r="EV53" s="175"/>
      <c r="EW53" s="175"/>
    </row>
    <row r="54" spans="1:153" ht="15" customHeight="1" x14ac:dyDescent="0.25">
      <c r="A54" s="174" t="s">
        <v>44</v>
      </c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</row>
    <row r="55" spans="1:153" ht="15" customHeight="1" x14ac:dyDescent="0.25">
      <c r="A55" s="174" t="s">
        <v>45</v>
      </c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/>
      <c r="CA55" s="174"/>
      <c r="CB55" s="174"/>
      <c r="CC55" s="174"/>
      <c r="CD55" s="174"/>
      <c r="CE55" s="174"/>
      <c r="CF55" s="174"/>
      <c r="CG55" s="174"/>
      <c r="CH55" s="174"/>
      <c r="CI55" s="174"/>
      <c r="CJ55" s="174"/>
      <c r="CK55" s="174"/>
      <c r="CL55" s="174"/>
      <c r="CM55" s="174"/>
      <c r="CN55" s="174"/>
      <c r="CO55" s="174"/>
      <c r="CP55" s="174"/>
      <c r="CQ55" s="174"/>
      <c r="CR55" s="174"/>
      <c r="CS55" s="174"/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/>
      <c r="DJ55" s="174"/>
      <c r="DK55" s="174"/>
      <c r="DL55" s="174"/>
      <c r="DM55" s="174"/>
      <c r="DN55" s="174"/>
      <c r="DO55" s="174"/>
      <c r="DP55" s="174"/>
      <c r="DQ55" s="174"/>
      <c r="DR55" s="174"/>
      <c r="DS55" s="174"/>
      <c r="DT55" s="174"/>
      <c r="DU55" s="174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</row>
    <row r="56" spans="1:153" ht="15" customHeight="1" x14ac:dyDescent="0.25">
      <c r="A56" s="174" t="s">
        <v>46</v>
      </c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</row>
    <row r="57" spans="1:153" ht="15" customHeight="1" x14ac:dyDescent="0.25">
      <c r="A57" s="174" t="s">
        <v>47</v>
      </c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174"/>
      <c r="DM57" s="174"/>
      <c r="DN57" s="174"/>
      <c r="DO57" s="174"/>
      <c r="DP57" s="174"/>
      <c r="DQ57" s="174"/>
      <c r="DR57" s="174"/>
      <c r="DS57" s="174"/>
      <c r="DT57" s="174"/>
      <c r="DU57" s="174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</row>
    <row r="58" spans="1:153" ht="15" customHeight="1" x14ac:dyDescent="0.25">
      <c r="A58" s="174" t="s">
        <v>48</v>
      </c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174"/>
      <c r="DM58" s="174"/>
      <c r="DN58" s="174"/>
      <c r="DO58" s="174"/>
      <c r="DP58" s="174"/>
      <c r="DQ58" s="174"/>
      <c r="DR58" s="174"/>
      <c r="DS58" s="174"/>
      <c r="DT58" s="174"/>
      <c r="DU58" s="174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</row>
    <row r="59" spans="1:153" ht="15" customHeight="1" x14ac:dyDescent="0.25">
      <c r="A59" s="174" t="s">
        <v>49</v>
      </c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174"/>
      <c r="DM59" s="174"/>
      <c r="DN59" s="174"/>
      <c r="DO59" s="174"/>
      <c r="DP59" s="174"/>
      <c r="DQ59" s="174"/>
      <c r="DR59" s="174"/>
      <c r="DS59" s="174"/>
      <c r="DT59" s="174"/>
      <c r="DU59" s="174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</row>
    <row r="60" spans="1:153" ht="15" customHeight="1" x14ac:dyDescent="0.25">
      <c r="A60" s="174" t="s">
        <v>50</v>
      </c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174"/>
      <c r="DM60" s="174"/>
      <c r="DN60" s="174"/>
      <c r="DO60" s="174"/>
      <c r="DP60" s="174"/>
      <c r="DQ60" s="174"/>
      <c r="DR60" s="174"/>
      <c r="DS60" s="174"/>
      <c r="DT60" s="174"/>
      <c r="DU60" s="174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</row>
    <row r="61" spans="1:153" ht="15" customHeight="1" x14ac:dyDescent="0.25">
      <c r="A61" s="174" t="s">
        <v>51</v>
      </c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/>
      <c r="CD61" s="174"/>
      <c r="CE61" s="174"/>
      <c r="CF61" s="174"/>
      <c r="CG61" s="174"/>
      <c r="CH61" s="174"/>
      <c r="CI61" s="174"/>
      <c r="CJ61" s="174"/>
      <c r="CK61" s="174"/>
      <c r="CL61" s="174"/>
      <c r="CM61" s="174"/>
      <c r="CN61" s="174"/>
      <c r="CO61" s="174"/>
      <c r="CP61" s="174"/>
      <c r="CQ61" s="174"/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174"/>
      <c r="DM61" s="174"/>
      <c r="DN61" s="174"/>
      <c r="DO61" s="174"/>
      <c r="DP61" s="174"/>
      <c r="DQ61" s="174"/>
      <c r="DR61" s="174"/>
      <c r="DS61" s="174"/>
      <c r="DT61" s="174"/>
      <c r="DU61" s="174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</row>
    <row r="62" spans="1:153" ht="15" customHeight="1" x14ac:dyDescent="0.25">
      <c r="A62" s="174" t="s">
        <v>52</v>
      </c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/>
      <c r="CD62" s="174"/>
      <c r="CE62" s="174"/>
      <c r="CF62" s="174"/>
      <c r="CG62" s="174"/>
      <c r="CH62" s="174"/>
      <c r="CI62" s="174"/>
      <c r="CJ62" s="174"/>
      <c r="CK62" s="174"/>
      <c r="CL62" s="174"/>
      <c r="CM62" s="174"/>
      <c r="CN62" s="174"/>
      <c r="CO62" s="174"/>
      <c r="CP62" s="174"/>
      <c r="CQ62" s="174"/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174"/>
      <c r="DM62" s="174"/>
      <c r="DN62" s="174"/>
      <c r="DO62" s="174"/>
      <c r="DP62" s="174"/>
      <c r="DQ62" s="174"/>
      <c r="DR62" s="174"/>
      <c r="DS62" s="174"/>
      <c r="DT62" s="174"/>
      <c r="DU62" s="174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</row>
    <row r="63" spans="1:153" ht="15" customHeight="1" x14ac:dyDescent="0.25">
      <c r="A63" s="174" t="s">
        <v>53</v>
      </c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74"/>
      <c r="CI63" s="174"/>
      <c r="CJ63" s="174"/>
      <c r="CK63" s="174"/>
      <c r="CL63" s="174"/>
      <c r="CM63" s="174"/>
      <c r="CN63" s="174"/>
      <c r="CO63" s="174"/>
      <c r="CP63" s="174"/>
      <c r="CQ63" s="174"/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174"/>
      <c r="DM63" s="174"/>
      <c r="DN63" s="174"/>
      <c r="DO63" s="174"/>
      <c r="DP63" s="174"/>
      <c r="DQ63" s="174"/>
      <c r="DR63" s="174"/>
      <c r="DS63" s="174"/>
      <c r="DT63" s="174"/>
      <c r="DU63" s="174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</row>
    <row r="64" spans="1:153" ht="15" customHeight="1" x14ac:dyDescent="0.25">
      <c r="A64" s="174" t="s">
        <v>54</v>
      </c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74"/>
      <c r="CI64" s="174"/>
      <c r="CJ64" s="174"/>
      <c r="CK64" s="174"/>
      <c r="CL64" s="174"/>
      <c r="CM64" s="174"/>
      <c r="CN64" s="174"/>
      <c r="CO64" s="174"/>
      <c r="CP64" s="174"/>
      <c r="CQ64" s="174"/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174"/>
      <c r="DM64" s="174"/>
      <c r="DN64" s="174"/>
      <c r="DO64" s="174"/>
      <c r="DP64" s="174"/>
      <c r="DQ64" s="174"/>
      <c r="DR64" s="174"/>
      <c r="DS64" s="174"/>
      <c r="DT64" s="174"/>
      <c r="DU64" s="174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</row>
    <row r="65" spans="1:153" ht="15" customHeight="1" x14ac:dyDescent="0.25">
      <c r="A65" s="174" t="s">
        <v>55</v>
      </c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174"/>
      <c r="DM65" s="174"/>
      <c r="DN65" s="174"/>
      <c r="DO65" s="174"/>
      <c r="DP65" s="174"/>
      <c r="DQ65" s="174"/>
      <c r="DR65" s="174"/>
      <c r="DS65" s="174"/>
      <c r="DT65" s="174"/>
      <c r="DU65" s="174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</row>
    <row r="66" spans="1:153" ht="15" customHeight="1" x14ac:dyDescent="0.25">
      <c r="A66" s="174" t="s">
        <v>56</v>
      </c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74"/>
      <c r="CI66" s="174"/>
      <c r="CJ66" s="174"/>
      <c r="CK66" s="174"/>
      <c r="CL66" s="174"/>
      <c r="CM66" s="174"/>
      <c r="CN66" s="174"/>
      <c r="CO66" s="174"/>
      <c r="CP66" s="174"/>
      <c r="CQ66" s="174"/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174"/>
      <c r="DM66" s="174"/>
      <c r="DN66" s="174"/>
      <c r="DO66" s="174"/>
      <c r="DP66" s="174"/>
      <c r="DQ66" s="174"/>
      <c r="DR66" s="174"/>
      <c r="DS66" s="174"/>
      <c r="DT66" s="174"/>
      <c r="DU66" s="174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</row>
    <row r="67" spans="1:153" ht="15" customHeight="1" x14ac:dyDescent="0.25">
      <c r="A67" s="174" t="s">
        <v>57</v>
      </c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74"/>
      <c r="CI67" s="174"/>
      <c r="CJ67" s="174"/>
      <c r="CK67" s="174"/>
      <c r="CL67" s="174"/>
      <c r="CM67" s="174"/>
      <c r="CN67" s="174"/>
      <c r="CO67" s="174"/>
      <c r="CP67" s="174"/>
      <c r="CQ67" s="174"/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174"/>
      <c r="DM67" s="174"/>
      <c r="DN67" s="174"/>
      <c r="DO67" s="174"/>
      <c r="DP67" s="174"/>
      <c r="DQ67" s="174"/>
      <c r="DR67" s="174"/>
      <c r="DS67" s="174"/>
      <c r="DT67" s="174"/>
      <c r="DU67" s="174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</row>
    <row r="68" spans="1:153" ht="15" customHeight="1" x14ac:dyDescent="0.25">
      <c r="A68" s="174" t="s">
        <v>58</v>
      </c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74"/>
      <c r="CI68" s="174"/>
      <c r="CJ68" s="174"/>
      <c r="CK68" s="174"/>
      <c r="CL68" s="174"/>
      <c r="CM68" s="174"/>
      <c r="CN68" s="174"/>
      <c r="CO68" s="174"/>
      <c r="CP68" s="174"/>
      <c r="CQ68" s="174"/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174"/>
      <c r="DM68" s="174"/>
      <c r="DN68" s="174"/>
      <c r="DO68" s="174"/>
      <c r="DP68" s="174"/>
      <c r="DQ68" s="174"/>
      <c r="DR68" s="174"/>
      <c r="DS68" s="174"/>
      <c r="DT68" s="174"/>
      <c r="DU68" s="174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</row>
    <row r="69" spans="1:153" ht="15" customHeight="1" x14ac:dyDescent="0.25">
      <c r="A69" s="174" t="s">
        <v>59</v>
      </c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/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174"/>
      <c r="DM69" s="174"/>
      <c r="DN69" s="174"/>
      <c r="DO69" s="174"/>
      <c r="DP69" s="174"/>
      <c r="DQ69" s="174"/>
      <c r="DR69" s="174"/>
      <c r="DS69" s="174"/>
      <c r="DT69" s="174"/>
      <c r="DU69" s="174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</row>
    <row r="70" spans="1:153" ht="15" customHeight="1" x14ac:dyDescent="0.25">
      <c r="A70" s="174" t="s">
        <v>60</v>
      </c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174"/>
      <c r="DM70" s="174"/>
      <c r="DN70" s="174"/>
      <c r="DO70" s="174"/>
      <c r="DP70" s="174"/>
      <c r="DQ70" s="174"/>
      <c r="DR70" s="174"/>
      <c r="DS70" s="174"/>
      <c r="DT70" s="174"/>
      <c r="DU70" s="174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</row>
    <row r="71" spans="1:153" ht="15" customHeight="1" x14ac:dyDescent="0.25">
      <c r="A71" s="174" t="s">
        <v>61</v>
      </c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74"/>
      <c r="CI71" s="174"/>
      <c r="CJ71" s="174"/>
      <c r="CK71" s="174"/>
      <c r="CL71" s="174"/>
      <c r="CM71" s="174"/>
      <c r="CN71" s="174"/>
      <c r="CO71" s="174"/>
      <c r="CP71" s="174"/>
      <c r="CQ71" s="174"/>
      <c r="CR71" s="174"/>
      <c r="CS71" s="174"/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174"/>
      <c r="DM71" s="174"/>
      <c r="DN71" s="174"/>
      <c r="DO71" s="174"/>
      <c r="DP71" s="174"/>
      <c r="DQ71" s="174"/>
      <c r="DR71" s="174"/>
      <c r="DS71" s="174"/>
      <c r="DT71" s="174"/>
      <c r="DU71" s="174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</row>
    <row r="72" spans="1:153" ht="15" customHeight="1" x14ac:dyDescent="0.25">
      <c r="A72" s="174" t="s">
        <v>62</v>
      </c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174"/>
      <c r="DM72" s="174"/>
      <c r="DN72" s="174"/>
      <c r="DO72" s="174"/>
      <c r="DP72" s="174"/>
      <c r="DQ72" s="174"/>
      <c r="DR72" s="174"/>
      <c r="DS72" s="174"/>
      <c r="DT72" s="174"/>
      <c r="DU72" s="174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</row>
    <row r="73" spans="1:153" ht="15" customHeight="1" x14ac:dyDescent="0.25">
      <c r="A73" s="174" t="s">
        <v>63</v>
      </c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/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  <c r="DE73" s="174"/>
      <c r="DF73" s="174"/>
      <c r="DG73" s="174"/>
      <c r="DH73" s="174"/>
      <c r="DI73" s="174"/>
      <c r="DJ73" s="174"/>
      <c r="DK73" s="174"/>
      <c r="DL73" s="174"/>
      <c r="DM73" s="174"/>
      <c r="DN73" s="174"/>
      <c r="DO73" s="174"/>
      <c r="DP73" s="174"/>
      <c r="DQ73" s="174"/>
      <c r="DR73" s="174"/>
      <c r="DS73" s="174"/>
      <c r="DT73" s="174"/>
      <c r="DU73" s="174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</row>
    <row r="74" spans="1:153" ht="15" customHeight="1" x14ac:dyDescent="0.25">
      <c r="A74" s="174" t="s">
        <v>64</v>
      </c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/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  <c r="DE74" s="174"/>
      <c r="DF74" s="174"/>
      <c r="DG74" s="174"/>
      <c r="DH74" s="174"/>
      <c r="DI74" s="174"/>
      <c r="DJ74" s="174"/>
      <c r="DK74" s="174"/>
      <c r="DL74" s="174"/>
      <c r="DM74" s="174"/>
      <c r="DN74" s="174"/>
      <c r="DO74" s="174"/>
      <c r="DP74" s="174"/>
      <c r="DQ74" s="174"/>
      <c r="DR74" s="174"/>
      <c r="DS74" s="174"/>
      <c r="DT74" s="174"/>
      <c r="DU74" s="174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</row>
    <row r="75" spans="1:153" ht="15" customHeight="1" x14ac:dyDescent="0.25">
      <c r="A75" s="174" t="s">
        <v>65</v>
      </c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CH75" s="174"/>
      <c r="CI75" s="174"/>
      <c r="CJ75" s="174"/>
      <c r="CK75" s="174"/>
      <c r="CL75" s="174"/>
      <c r="CM75" s="174"/>
      <c r="CN75" s="174"/>
      <c r="CO75" s="174"/>
      <c r="CP75" s="174"/>
      <c r="CQ75" s="174"/>
      <c r="CR75" s="174"/>
      <c r="CS75" s="174"/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  <c r="DE75" s="174"/>
      <c r="DF75" s="174"/>
      <c r="DG75" s="174"/>
      <c r="DH75" s="174"/>
      <c r="DI75" s="174"/>
      <c r="DJ75" s="174"/>
      <c r="DK75" s="174"/>
      <c r="DL75" s="174"/>
      <c r="DM75" s="174"/>
      <c r="DN75" s="174"/>
      <c r="DO75" s="174"/>
      <c r="DP75" s="174"/>
      <c r="DQ75" s="174"/>
      <c r="DR75" s="174"/>
      <c r="DS75" s="174"/>
      <c r="DT75" s="174"/>
      <c r="DU75" s="174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</row>
    <row r="76" spans="1:153" ht="15" customHeight="1" x14ac:dyDescent="0.25">
      <c r="A76" s="174" t="s">
        <v>66</v>
      </c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CG76" s="174"/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/>
      <c r="CS76" s="174"/>
      <c r="CT76" s="174"/>
      <c r="CU76" s="174"/>
      <c r="CV76" s="174"/>
      <c r="CW76" s="174"/>
      <c r="CX76" s="174"/>
      <c r="CY76" s="174"/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174"/>
      <c r="DM76" s="174"/>
      <c r="DN76" s="174"/>
      <c r="DO76" s="174"/>
      <c r="DP76" s="174"/>
      <c r="DQ76" s="174"/>
      <c r="DR76" s="174"/>
      <c r="DS76" s="174"/>
      <c r="DT76" s="174"/>
      <c r="DU76" s="174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</row>
    <row r="77" spans="1:153" ht="15" customHeight="1" x14ac:dyDescent="0.25">
      <c r="A77" s="174" t="s">
        <v>67</v>
      </c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CH77" s="174"/>
      <c r="CI77" s="174"/>
      <c r="CJ77" s="174"/>
      <c r="CK77" s="174"/>
      <c r="CL77" s="174"/>
      <c r="CM77" s="174"/>
      <c r="CN77" s="174"/>
      <c r="CO77" s="174"/>
      <c r="CP77" s="174"/>
      <c r="CQ77" s="174"/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174"/>
      <c r="DM77" s="174"/>
      <c r="DN77" s="174"/>
      <c r="DO77" s="174"/>
      <c r="DP77" s="174"/>
      <c r="DQ77" s="174"/>
      <c r="DR77" s="174"/>
      <c r="DS77" s="174"/>
      <c r="DT77" s="174"/>
      <c r="DU77" s="174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</row>
    <row r="78" spans="1:153" ht="15" customHeight="1" x14ac:dyDescent="0.25">
      <c r="A78" s="174" t="s">
        <v>68</v>
      </c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CH78" s="174"/>
      <c r="CI78" s="174"/>
      <c r="CJ78" s="174"/>
      <c r="CK78" s="174"/>
      <c r="CL78" s="174"/>
      <c r="CM78" s="174"/>
      <c r="CN78" s="174"/>
      <c r="CO78" s="174"/>
      <c r="CP78" s="174"/>
      <c r="CQ78" s="174"/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174"/>
      <c r="DM78" s="174"/>
      <c r="DN78" s="174"/>
      <c r="DO78" s="174"/>
      <c r="DP78" s="174"/>
      <c r="DQ78" s="174"/>
      <c r="DR78" s="174"/>
      <c r="DS78" s="174"/>
      <c r="DT78" s="174"/>
      <c r="DU78" s="174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</row>
    <row r="79" spans="1:153" ht="15" customHeight="1" x14ac:dyDescent="0.25">
      <c r="A79" s="174" t="s">
        <v>69</v>
      </c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4"/>
      <c r="BA79" s="174"/>
      <c r="BB79" s="174"/>
      <c r="BC79" s="174"/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174"/>
      <c r="CM79" s="174"/>
      <c r="CN79" s="174"/>
      <c r="CO79" s="174"/>
      <c r="CP79" s="174"/>
      <c r="CQ79" s="174"/>
      <c r="CR79" s="174"/>
      <c r="CS79" s="174"/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174"/>
      <c r="DM79" s="174"/>
      <c r="DN79" s="174"/>
      <c r="DO79" s="174"/>
      <c r="DP79" s="174"/>
      <c r="DQ79" s="174"/>
      <c r="DR79" s="174"/>
      <c r="DS79" s="174"/>
      <c r="DT79" s="174"/>
      <c r="DU79" s="174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</row>
    <row r="80" spans="1:153" ht="15" customHeight="1" x14ac:dyDescent="0.25">
      <c r="A80" s="174" t="s">
        <v>70</v>
      </c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174"/>
      <c r="DM80" s="174"/>
      <c r="DN80" s="174"/>
      <c r="DO80" s="174"/>
      <c r="DP80" s="174"/>
      <c r="DQ80" s="174"/>
      <c r="DR80" s="174"/>
      <c r="DS80" s="174"/>
      <c r="DT80" s="174"/>
      <c r="DU80" s="174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</row>
    <row r="81" spans="1:153" ht="15" customHeight="1" x14ac:dyDescent="0.25">
      <c r="A81" s="174" t="s">
        <v>71</v>
      </c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CH81" s="174"/>
      <c r="CI81" s="174"/>
      <c r="CJ81" s="174"/>
      <c r="CK81" s="174"/>
      <c r="CL81" s="174"/>
      <c r="CM81" s="174"/>
      <c r="CN81" s="174"/>
      <c r="CO81" s="174"/>
      <c r="CP81" s="174"/>
      <c r="CQ81" s="174"/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  <c r="DE81" s="174"/>
      <c r="DF81" s="174"/>
      <c r="DG81" s="174"/>
      <c r="DH81" s="174"/>
      <c r="DI81" s="174"/>
      <c r="DJ81" s="174"/>
      <c r="DK81" s="174"/>
      <c r="DL81" s="174"/>
      <c r="DM81" s="174"/>
      <c r="DN81" s="174"/>
      <c r="DO81" s="174"/>
      <c r="DP81" s="174"/>
      <c r="DQ81" s="174"/>
      <c r="DR81" s="174"/>
      <c r="DS81" s="174"/>
      <c r="DT81" s="174"/>
      <c r="DU81" s="174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</row>
    <row r="82" spans="1:153" ht="15" customHeight="1" x14ac:dyDescent="0.25">
      <c r="A82" s="174" t="s">
        <v>72</v>
      </c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CH82" s="174"/>
      <c r="CI82" s="174"/>
      <c r="CJ82" s="174"/>
      <c r="CK82" s="174"/>
      <c r="CL82" s="174"/>
      <c r="CM82" s="174"/>
      <c r="CN82" s="174"/>
      <c r="CO82" s="174"/>
      <c r="CP82" s="174"/>
      <c r="CQ82" s="174"/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  <c r="DE82" s="174"/>
      <c r="DF82" s="174"/>
      <c r="DG82" s="174"/>
      <c r="DH82" s="174"/>
      <c r="DI82" s="174"/>
      <c r="DJ82" s="174"/>
      <c r="DK82" s="174"/>
      <c r="DL82" s="174"/>
      <c r="DM82" s="174"/>
      <c r="DN82" s="174"/>
      <c r="DO82" s="174"/>
      <c r="DP82" s="174"/>
      <c r="DQ82" s="174"/>
      <c r="DR82" s="174"/>
      <c r="DS82" s="174"/>
      <c r="DT82" s="174"/>
      <c r="DU82" s="174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</row>
    <row r="83" spans="1:153" ht="15" customHeight="1" x14ac:dyDescent="0.25">
      <c r="A83" s="174" t="s">
        <v>73</v>
      </c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  <c r="CH83" s="174"/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/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  <c r="DE83" s="174"/>
      <c r="DF83" s="174"/>
      <c r="DG83" s="174"/>
      <c r="DH83" s="174"/>
      <c r="DI83" s="174"/>
      <c r="DJ83" s="174"/>
      <c r="DK83" s="174"/>
      <c r="DL83" s="174"/>
      <c r="DM83" s="174"/>
      <c r="DN83" s="174"/>
      <c r="DO83" s="174"/>
      <c r="DP83" s="174"/>
      <c r="DQ83" s="174"/>
      <c r="DR83" s="174"/>
      <c r="DS83" s="174"/>
      <c r="DT83" s="174"/>
      <c r="DU83" s="174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</row>
    <row r="84" spans="1:153" ht="15" customHeight="1" x14ac:dyDescent="0.25">
      <c r="A84" s="174" t="s">
        <v>74</v>
      </c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174"/>
      <c r="DM84" s="174"/>
      <c r="DN84" s="174"/>
      <c r="DO84" s="174"/>
      <c r="DP84" s="174"/>
      <c r="DQ84" s="174"/>
      <c r="DR84" s="174"/>
      <c r="DS84" s="174"/>
      <c r="DT84" s="174"/>
      <c r="DU84" s="174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</row>
    <row r="85" spans="1:153" ht="15" customHeight="1" x14ac:dyDescent="0.25">
      <c r="A85" s="174" t="s">
        <v>75</v>
      </c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174"/>
      <c r="DM85" s="174"/>
      <c r="DN85" s="174"/>
      <c r="DO85" s="174"/>
      <c r="DP85" s="174"/>
      <c r="DQ85" s="174"/>
      <c r="DR85" s="174"/>
      <c r="DS85" s="174"/>
      <c r="DT85" s="174"/>
      <c r="DU85" s="174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</row>
    <row r="86" spans="1:153" ht="15" customHeight="1" x14ac:dyDescent="0.25">
      <c r="A86" s="174" t="s">
        <v>76</v>
      </c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174"/>
      <c r="DM86" s="174"/>
      <c r="DN86" s="174"/>
      <c r="DO86" s="174"/>
      <c r="DP86" s="174"/>
      <c r="DQ86" s="174"/>
      <c r="DR86" s="174"/>
      <c r="DS86" s="174"/>
      <c r="DT86" s="174"/>
      <c r="DU86" s="174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</row>
    <row r="87" spans="1:153" ht="15" customHeight="1" x14ac:dyDescent="0.25">
      <c r="A87" s="174" t="s">
        <v>77</v>
      </c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174"/>
      <c r="DM87" s="174"/>
      <c r="DN87" s="174"/>
      <c r="DO87" s="174"/>
      <c r="DP87" s="174"/>
      <c r="DQ87" s="174"/>
      <c r="DR87" s="174"/>
      <c r="DS87" s="174"/>
      <c r="DT87" s="174"/>
      <c r="DU87" s="174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</row>
    <row r="88" spans="1:153" ht="15" customHeight="1" x14ac:dyDescent="0.25">
      <c r="A88" s="174" t="s">
        <v>78</v>
      </c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174"/>
      <c r="DM88" s="174"/>
      <c r="DN88" s="174"/>
      <c r="DO88" s="174"/>
      <c r="DP88" s="174"/>
      <c r="DQ88" s="174"/>
      <c r="DR88" s="174"/>
      <c r="DS88" s="174"/>
      <c r="DT88" s="174"/>
      <c r="DU88" s="174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</row>
    <row r="89" spans="1:153" ht="15" customHeight="1" x14ac:dyDescent="0.25">
      <c r="A89" s="174" t="s">
        <v>79</v>
      </c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/>
      <c r="CT89" s="174"/>
      <c r="CU89" s="174"/>
      <c r="CV89" s="174"/>
      <c r="CW89" s="174"/>
      <c r="CX89" s="174"/>
      <c r="CY89" s="174"/>
      <c r="CZ89" s="174"/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/>
      <c r="DL89" s="174"/>
      <c r="DM89" s="174"/>
      <c r="DN89" s="174"/>
      <c r="DO89" s="174"/>
      <c r="DP89" s="174"/>
      <c r="DQ89" s="174"/>
      <c r="DR89" s="174"/>
      <c r="DS89" s="174"/>
      <c r="DT89" s="174"/>
      <c r="DU89" s="174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</row>
    <row r="90" spans="1:153" ht="15" customHeight="1" x14ac:dyDescent="0.25">
      <c r="A90" s="174" t="s">
        <v>80</v>
      </c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  <c r="CH90" s="174"/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174"/>
      <c r="DM90" s="174"/>
      <c r="DN90" s="174"/>
      <c r="DO90" s="174"/>
      <c r="DP90" s="174"/>
      <c r="DQ90" s="174"/>
      <c r="DR90" s="174"/>
      <c r="DS90" s="174"/>
      <c r="DT90" s="174"/>
      <c r="DU90" s="174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</row>
    <row r="91" spans="1:153" ht="15" customHeight="1" x14ac:dyDescent="0.25">
      <c r="A91" s="174" t="s">
        <v>81</v>
      </c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174"/>
      <c r="DM91" s="174"/>
      <c r="DN91" s="174"/>
      <c r="DO91" s="174"/>
      <c r="DP91" s="174"/>
      <c r="DQ91" s="174"/>
      <c r="DR91" s="174"/>
      <c r="DS91" s="174"/>
      <c r="DT91" s="174"/>
      <c r="DU91" s="174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</row>
    <row r="105" spans="2:153" x14ac:dyDescent="0.25">
      <c r="B105" s="1">
        <v>2010</v>
      </c>
      <c r="C105" s="1">
        <v>2011</v>
      </c>
      <c r="D105" s="1">
        <v>2012</v>
      </c>
      <c r="E105" s="1">
        <v>2013</v>
      </c>
      <c r="F105" s="1">
        <v>2014</v>
      </c>
      <c r="G105" s="1">
        <v>2015</v>
      </c>
      <c r="H105" s="1">
        <v>2016</v>
      </c>
      <c r="I105" s="1">
        <v>2017</v>
      </c>
      <c r="J105" s="1">
        <v>2018</v>
      </c>
      <c r="K105" s="1">
        <v>2019</v>
      </c>
      <c r="L105" s="1">
        <v>2020</v>
      </c>
      <c r="M105" s="1">
        <v>2021</v>
      </c>
      <c r="N105" s="1">
        <v>2022</v>
      </c>
      <c r="O105" s="1">
        <v>2023</v>
      </c>
      <c r="P105" s="1">
        <v>2024</v>
      </c>
      <c r="Q105" s="1">
        <v>2025</v>
      </c>
      <c r="R105" s="1">
        <v>2026</v>
      </c>
      <c r="S105" s="1">
        <v>2027</v>
      </c>
      <c r="T105" s="1">
        <v>2028</v>
      </c>
      <c r="U105" s="1">
        <v>2029</v>
      </c>
      <c r="V105" s="1">
        <v>2030</v>
      </c>
      <c r="W105" s="1">
        <v>2031</v>
      </c>
      <c r="X105" s="1">
        <v>2032</v>
      </c>
      <c r="Y105" s="1">
        <v>2033</v>
      </c>
      <c r="Z105" s="1">
        <v>2034</v>
      </c>
      <c r="AA105" s="1">
        <v>2035</v>
      </c>
      <c r="AB105" s="1">
        <v>2036</v>
      </c>
      <c r="AC105" s="1">
        <v>2037</v>
      </c>
      <c r="AD105" s="1">
        <v>2038</v>
      </c>
      <c r="AE105" s="1">
        <v>2039</v>
      </c>
      <c r="AF105" s="1">
        <v>2040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</row>
  </sheetData>
  <mergeCells count="55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CZ4:DD4"/>
    <mergeCell ref="DE4:DI4"/>
    <mergeCell ref="BB4:BF4"/>
    <mergeCell ref="BG4:BK4"/>
    <mergeCell ref="BL4:BP4"/>
    <mergeCell ref="BQ4:BU4"/>
    <mergeCell ref="BV4:BZ4"/>
    <mergeCell ref="CA4:CE4"/>
    <mergeCell ref="X4:AB4"/>
    <mergeCell ref="AC4:AG4"/>
    <mergeCell ref="AH4:AL4"/>
    <mergeCell ref="AM4:AQ4"/>
    <mergeCell ref="AR4:AV4"/>
    <mergeCell ref="AW4:BA4"/>
    <mergeCell ref="BB6:BF6"/>
    <mergeCell ref="BG6:BK6"/>
    <mergeCell ref="BL6:BP6"/>
    <mergeCell ref="BQ6:BU6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DJ4:DN4"/>
    <mergeCell ref="DO4:DS4"/>
    <mergeCell ref="DT4:DX4"/>
    <mergeCell ref="DY4:EC4"/>
    <mergeCell ref="ED4:EH4"/>
    <mergeCell ref="EI4:EM4"/>
    <mergeCell ref="CF4:CJ4"/>
    <mergeCell ref="CK4:CO4"/>
    <mergeCell ref="CP4:CT4"/>
    <mergeCell ref="CU4:CY4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EI7:EM7"/>
    <mergeCell ref="EN7:ER7"/>
    <mergeCell ref="ES7:EW7"/>
    <mergeCell ref="CP7:CT7"/>
    <mergeCell ref="CU7:CY7"/>
    <mergeCell ref="CZ7:DD7"/>
    <mergeCell ref="DE7:DI7"/>
    <mergeCell ref="DJ7:DN7"/>
    <mergeCell ref="DO7:DS7"/>
    <mergeCell ref="D10:H10"/>
    <mergeCell ref="I10:M10"/>
    <mergeCell ref="N10:R10"/>
    <mergeCell ref="S10:W10"/>
    <mergeCell ref="X10:AB10"/>
    <mergeCell ref="AC10:AG10"/>
    <mergeCell ref="DT7:DX7"/>
    <mergeCell ref="DY7:EC7"/>
    <mergeCell ref="ED7:EH7"/>
    <mergeCell ref="BL7:BP7"/>
    <mergeCell ref="BQ7:BU7"/>
    <mergeCell ref="BV7:BZ7"/>
    <mergeCell ref="CA7:CE7"/>
    <mergeCell ref="CF7:CJ7"/>
    <mergeCell ref="CK7:CO7"/>
    <mergeCell ref="AH7:AL7"/>
    <mergeCell ref="AM7:AQ7"/>
    <mergeCell ref="AR7:AV7"/>
    <mergeCell ref="AW7:BA7"/>
    <mergeCell ref="BB7:BF7"/>
    <mergeCell ref="BG7:BK7"/>
    <mergeCell ref="BL10:BP10"/>
    <mergeCell ref="BQ10:BU10"/>
    <mergeCell ref="BV10:BZ10"/>
    <mergeCell ref="CA10:CE10"/>
    <mergeCell ref="CF10:CJ10"/>
    <mergeCell ref="CK10:CO10"/>
    <mergeCell ref="AH10:AL10"/>
    <mergeCell ref="AM10:AQ10"/>
    <mergeCell ref="AR10:AV10"/>
    <mergeCell ref="AW10:BA10"/>
    <mergeCell ref="BB10:BF10"/>
    <mergeCell ref="BG10:BK10"/>
    <mergeCell ref="DT10:DX10"/>
    <mergeCell ref="DY10:EC10"/>
    <mergeCell ref="ED10:EH10"/>
    <mergeCell ref="EI10:EM10"/>
    <mergeCell ref="EN10:ER10"/>
    <mergeCell ref="ES10:EW10"/>
    <mergeCell ref="CP10:CT10"/>
    <mergeCell ref="CU10:CY10"/>
    <mergeCell ref="CZ10:DD10"/>
    <mergeCell ref="DE10:DI10"/>
    <mergeCell ref="DJ10:DN10"/>
    <mergeCell ref="DO10:DS10"/>
    <mergeCell ref="AW14:BA14"/>
    <mergeCell ref="BB14:BF14"/>
    <mergeCell ref="BG14:BK14"/>
    <mergeCell ref="D14:H14"/>
    <mergeCell ref="I14:M14"/>
    <mergeCell ref="N14:R14"/>
    <mergeCell ref="S14:W14"/>
    <mergeCell ref="X14:AB14"/>
    <mergeCell ref="AC14:AG14"/>
    <mergeCell ref="S16:W16"/>
    <mergeCell ref="X16:AB16"/>
    <mergeCell ref="AC16:AG16"/>
    <mergeCell ref="DT14:DX14"/>
    <mergeCell ref="DY14:EC14"/>
    <mergeCell ref="ED14:EH14"/>
    <mergeCell ref="EI14:EM14"/>
    <mergeCell ref="EN14:ER14"/>
    <mergeCell ref="ES14:EW14"/>
    <mergeCell ref="CP14:CT14"/>
    <mergeCell ref="CU14:CY14"/>
    <mergeCell ref="CZ14:DD14"/>
    <mergeCell ref="DE14:DI14"/>
    <mergeCell ref="DJ14:DN14"/>
    <mergeCell ref="DO14:DS14"/>
    <mergeCell ref="BL14:BP14"/>
    <mergeCell ref="BQ14:BU14"/>
    <mergeCell ref="BV14:BZ14"/>
    <mergeCell ref="CA14:CE14"/>
    <mergeCell ref="CF14:CJ14"/>
    <mergeCell ref="CK14:CO14"/>
    <mergeCell ref="AH14:AL14"/>
    <mergeCell ref="AM14:AQ14"/>
    <mergeCell ref="AR14:AV14"/>
    <mergeCell ref="EI16:EM16"/>
    <mergeCell ref="EN16:ER16"/>
    <mergeCell ref="ES16:EW16"/>
    <mergeCell ref="CP16:CT16"/>
    <mergeCell ref="CU16:CY16"/>
    <mergeCell ref="CZ16:DD16"/>
    <mergeCell ref="DE16:DI16"/>
    <mergeCell ref="DJ16:DN16"/>
    <mergeCell ref="DO16:DS16"/>
    <mergeCell ref="D17:H17"/>
    <mergeCell ref="I17:M17"/>
    <mergeCell ref="N17:R17"/>
    <mergeCell ref="S17:W17"/>
    <mergeCell ref="X17:AB17"/>
    <mergeCell ref="AC17:AG17"/>
    <mergeCell ref="DT16:DX16"/>
    <mergeCell ref="DY16:EC16"/>
    <mergeCell ref="ED16:EH16"/>
    <mergeCell ref="BL16:BP16"/>
    <mergeCell ref="BQ16:BU16"/>
    <mergeCell ref="BV16:BZ16"/>
    <mergeCell ref="CA16:CE16"/>
    <mergeCell ref="CF16:CJ16"/>
    <mergeCell ref="CK16:CO16"/>
    <mergeCell ref="AH16:AL16"/>
    <mergeCell ref="AM16:AQ16"/>
    <mergeCell ref="AR16:AV16"/>
    <mergeCell ref="AW16:BA16"/>
    <mergeCell ref="BB16:BF16"/>
    <mergeCell ref="BG16:BK16"/>
    <mergeCell ref="D16:H16"/>
    <mergeCell ref="I16:M16"/>
    <mergeCell ref="N16:R16"/>
    <mergeCell ref="BL17:BP17"/>
    <mergeCell ref="BQ17:BU17"/>
    <mergeCell ref="BV17:BZ17"/>
    <mergeCell ref="CA17:CE17"/>
    <mergeCell ref="CF17:CJ17"/>
    <mergeCell ref="CK17:CO17"/>
    <mergeCell ref="AH17:AL17"/>
    <mergeCell ref="AM17:AQ17"/>
    <mergeCell ref="AR17:AV17"/>
    <mergeCell ref="AW17:BA17"/>
    <mergeCell ref="BB17:BF17"/>
    <mergeCell ref="BG17:BK17"/>
    <mergeCell ref="DT17:DX17"/>
    <mergeCell ref="DY17:EC17"/>
    <mergeCell ref="ED17:EH17"/>
    <mergeCell ref="EI17:EM17"/>
    <mergeCell ref="EN17:ER17"/>
    <mergeCell ref="ES17:EW17"/>
    <mergeCell ref="CP17:CT17"/>
    <mergeCell ref="CU17:CY17"/>
    <mergeCell ref="CZ17:DD17"/>
    <mergeCell ref="DE17:DI17"/>
    <mergeCell ref="DJ17:DN17"/>
    <mergeCell ref="DO17:DS17"/>
    <mergeCell ref="AW28:BA28"/>
    <mergeCell ref="BB28:BF28"/>
    <mergeCell ref="BG28:BK28"/>
    <mergeCell ref="D28:H28"/>
    <mergeCell ref="I28:M28"/>
    <mergeCell ref="N28:R28"/>
    <mergeCell ref="S28:W28"/>
    <mergeCell ref="X28:AB28"/>
    <mergeCell ref="AC28:AG28"/>
    <mergeCell ref="S30:W30"/>
    <mergeCell ref="X30:AB30"/>
    <mergeCell ref="AC30:AG30"/>
    <mergeCell ref="DT28:DX28"/>
    <mergeCell ref="DY28:EC28"/>
    <mergeCell ref="ED28:EH28"/>
    <mergeCell ref="EI28:EM28"/>
    <mergeCell ref="EN28:ER28"/>
    <mergeCell ref="ES28:EW28"/>
    <mergeCell ref="CP28:CT28"/>
    <mergeCell ref="CU28:CY28"/>
    <mergeCell ref="CZ28:DD28"/>
    <mergeCell ref="DE28:DI28"/>
    <mergeCell ref="DJ28:DN28"/>
    <mergeCell ref="DO28:DS28"/>
    <mergeCell ref="BL28:BP28"/>
    <mergeCell ref="BQ28:BU28"/>
    <mergeCell ref="BV28:BZ28"/>
    <mergeCell ref="CA28:CE28"/>
    <mergeCell ref="CF28:CJ28"/>
    <mergeCell ref="CK28:CO28"/>
    <mergeCell ref="AH28:AL28"/>
    <mergeCell ref="AM28:AQ28"/>
    <mergeCell ref="AR28:AV28"/>
    <mergeCell ref="EI30:EM30"/>
    <mergeCell ref="EN30:ER30"/>
    <mergeCell ref="ES30:EW30"/>
    <mergeCell ref="CP30:CT30"/>
    <mergeCell ref="CU30:CY30"/>
    <mergeCell ref="CZ30:DD30"/>
    <mergeCell ref="DE30:DI30"/>
    <mergeCell ref="DJ30:DN30"/>
    <mergeCell ref="DO30:DS30"/>
    <mergeCell ref="D31:H31"/>
    <mergeCell ref="I31:M31"/>
    <mergeCell ref="N31:R31"/>
    <mergeCell ref="S31:W31"/>
    <mergeCell ref="X31:AB31"/>
    <mergeCell ref="AC31:AG31"/>
    <mergeCell ref="DT30:DX30"/>
    <mergeCell ref="DY30:EC30"/>
    <mergeCell ref="ED30:EH30"/>
    <mergeCell ref="BL30:BP30"/>
    <mergeCell ref="BQ30:BU30"/>
    <mergeCell ref="BV30:BZ30"/>
    <mergeCell ref="CA30:CE30"/>
    <mergeCell ref="CF30:CJ30"/>
    <mergeCell ref="CK30:CO30"/>
    <mergeCell ref="AH30:AL30"/>
    <mergeCell ref="AM30:AQ30"/>
    <mergeCell ref="AR30:AV30"/>
    <mergeCell ref="AW30:BA30"/>
    <mergeCell ref="BB30:BF30"/>
    <mergeCell ref="BG30:BK30"/>
    <mergeCell ref="D30:H30"/>
    <mergeCell ref="I30:M30"/>
    <mergeCell ref="N30:R30"/>
    <mergeCell ref="BL31:BP31"/>
    <mergeCell ref="BQ31:BU31"/>
    <mergeCell ref="BV31:BZ31"/>
    <mergeCell ref="CA31:CE31"/>
    <mergeCell ref="CF31:CJ31"/>
    <mergeCell ref="CK31:CO31"/>
    <mergeCell ref="AH31:AL31"/>
    <mergeCell ref="AM31:AQ31"/>
    <mergeCell ref="AR31:AV31"/>
    <mergeCell ref="AW31:BA31"/>
    <mergeCell ref="BB31:BF31"/>
    <mergeCell ref="BG31:BK31"/>
    <mergeCell ref="DT31:DX31"/>
    <mergeCell ref="DY31:EC31"/>
    <mergeCell ref="ED31:EH31"/>
    <mergeCell ref="EI31:EM31"/>
    <mergeCell ref="EN31:ER31"/>
    <mergeCell ref="ES31:EW31"/>
    <mergeCell ref="CP31:CT31"/>
    <mergeCell ref="CU31:CY31"/>
    <mergeCell ref="CZ31:DD31"/>
    <mergeCell ref="DE31:DI31"/>
    <mergeCell ref="DJ31:DN31"/>
    <mergeCell ref="DO31:DS31"/>
    <mergeCell ref="AW32:BA32"/>
    <mergeCell ref="BB32:BF32"/>
    <mergeCell ref="BG32:BK32"/>
    <mergeCell ref="D32:H32"/>
    <mergeCell ref="I32:M32"/>
    <mergeCell ref="N32:R32"/>
    <mergeCell ref="S32:W32"/>
    <mergeCell ref="X32:AB32"/>
    <mergeCell ref="AC32:AG32"/>
    <mergeCell ref="S33:W33"/>
    <mergeCell ref="X33:AB33"/>
    <mergeCell ref="AC33:AG33"/>
    <mergeCell ref="DT32:DX32"/>
    <mergeCell ref="DY32:EC32"/>
    <mergeCell ref="ED32:EH32"/>
    <mergeCell ref="EI32:EM32"/>
    <mergeCell ref="EN32:ER32"/>
    <mergeCell ref="ES32:EW32"/>
    <mergeCell ref="CP32:CT32"/>
    <mergeCell ref="CU32:CY32"/>
    <mergeCell ref="CZ32:DD32"/>
    <mergeCell ref="DE32:DI32"/>
    <mergeCell ref="DJ32:DN32"/>
    <mergeCell ref="DO32:DS32"/>
    <mergeCell ref="BL32:BP32"/>
    <mergeCell ref="BQ32:BU32"/>
    <mergeCell ref="BV32:BZ32"/>
    <mergeCell ref="CA32:CE32"/>
    <mergeCell ref="CF32:CJ32"/>
    <mergeCell ref="CK32:CO32"/>
    <mergeCell ref="AH32:AL32"/>
    <mergeCell ref="AM32:AQ32"/>
    <mergeCell ref="AR32:AV32"/>
    <mergeCell ref="EI33:EM33"/>
    <mergeCell ref="EN33:ER33"/>
    <mergeCell ref="ES33:EW33"/>
    <mergeCell ref="CP33:CT33"/>
    <mergeCell ref="CU33:CY33"/>
    <mergeCell ref="CZ33:DD33"/>
    <mergeCell ref="DE33:DI33"/>
    <mergeCell ref="DJ33:DN33"/>
    <mergeCell ref="DO33:DS33"/>
    <mergeCell ref="D35:H35"/>
    <mergeCell ref="I35:M35"/>
    <mergeCell ref="N35:R35"/>
    <mergeCell ref="S35:W35"/>
    <mergeCell ref="X35:AB35"/>
    <mergeCell ref="AC35:AG35"/>
    <mergeCell ref="DT33:DX33"/>
    <mergeCell ref="DY33:EC33"/>
    <mergeCell ref="ED33:EH33"/>
    <mergeCell ref="BL33:BP33"/>
    <mergeCell ref="BQ33:BU33"/>
    <mergeCell ref="BV33:BZ33"/>
    <mergeCell ref="CA33:CE33"/>
    <mergeCell ref="CF33:CJ33"/>
    <mergeCell ref="CK33:CO33"/>
    <mergeCell ref="AH33:AL33"/>
    <mergeCell ref="AM33:AQ33"/>
    <mergeCell ref="AR33:AV33"/>
    <mergeCell ref="AW33:BA33"/>
    <mergeCell ref="BB33:BF33"/>
    <mergeCell ref="BG33:BK33"/>
    <mergeCell ref="D33:H33"/>
    <mergeCell ref="I33:M33"/>
    <mergeCell ref="N33:R33"/>
    <mergeCell ref="BL35:BP35"/>
    <mergeCell ref="BQ35:BU35"/>
    <mergeCell ref="BV35:BZ35"/>
    <mergeCell ref="CA35:CE35"/>
    <mergeCell ref="CF35:CJ35"/>
    <mergeCell ref="CK35:CO35"/>
    <mergeCell ref="AH35:AL35"/>
    <mergeCell ref="AM35:AQ35"/>
    <mergeCell ref="AR35:AV35"/>
    <mergeCell ref="AW35:BA35"/>
    <mergeCell ref="BB35:BF35"/>
    <mergeCell ref="BG35:BK35"/>
    <mergeCell ref="DT35:DX35"/>
    <mergeCell ref="DY35:EC35"/>
    <mergeCell ref="ED35:EH35"/>
    <mergeCell ref="EI35:EM35"/>
    <mergeCell ref="EN35:ER35"/>
    <mergeCell ref="ES35:EW35"/>
    <mergeCell ref="CP35:CT35"/>
    <mergeCell ref="CU35:CY35"/>
    <mergeCell ref="CZ35:DD35"/>
    <mergeCell ref="DE35:DI35"/>
    <mergeCell ref="DJ35:DN35"/>
    <mergeCell ref="DO35:DS35"/>
    <mergeCell ref="AW36:BA36"/>
    <mergeCell ref="BB36:BF36"/>
    <mergeCell ref="BG36:BK36"/>
    <mergeCell ref="D36:H36"/>
    <mergeCell ref="I36:M36"/>
    <mergeCell ref="N36:R36"/>
    <mergeCell ref="S36:W36"/>
    <mergeCell ref="X36:AB36"/>
    <mergeCell ref="AC36:AG36"/>
    <mergeCell ref="S43:W43"/>
    <mergeCell ref="X43:AB43"/>
    <mergeCell ref="AC43:AG43"/>
    <mergeCell ref="DT36:DX36"/>
    <mergeCell ref="DY36:EC36"/>
    <mergeCell ref="ED36:EH36"/>
    <mergeCell ref="EI36:EM36"/>
    <mergeCell ref="EN36:ER36"/>
    <mergeCell ref="ES36:EW36"/>
    <mergeCell ref="CP36:CT36"/>
    <mergeCell ref="CU36:CY36"/>
    <mergeCell ref="CZ36:DD36"/>
    <mergeCell ref="DE36:DI36"/>
    <mergeCell ref="DJ36:DN36"/>
    <mergeCell ref="DO36:DS36"/>
    <mergeCell ref="BL36:BP36"/>
    <mergeCell ref="BQ36:BU36"/>
    <mergeCell ref="BV36:BZ36"/>
    <mergeCell ref="CA36:CE36"/>
    <mergeCell ref="CF36:CJ36"/>
    <mergeCell ref="CK36:CO36"/>
    <mergeCell ref="AH36:AL36"/>
    <mergeCell ref="AM36:AQ36"/>
    <mergeCell ref="AR36:AV36"/>
    <mergeCell ref="EI43:EM43"/>
    <mergeCell ref="EN43:ER43"/>
    <mergeCell ref="ES43:EW43"/>
    <mergeCell ref="CP43:CT43"/>
    <mergeCell ref="CU43:CY43"/>
    <mergeCell ref="CZ43:DD43"/>
    <mergeCell ref="DE43:DI43"/>
    <mergeCell ref="DJ43:DN43"/>
    <mergeCell ref="DO43:DS43"/>
    <mergeCell ref="D45:H45"/>
    <mergeCell ref="I45:M45"/>
    <mergeCell ref="N45:R45"/>
    <mergeCell ref="S45:W45"/>
    <mergeCell ref="X45:AB45"/>
    <mergeCell ref="AC45:AG45"/>
    <mergeCell ref="DT43:DX43"/>
    <mergeCell ref="DY43:EC43"/>
    <mergeCell ref="ED43:EH43"/>
    <mergeCell ref="BL43:BP43"/>
    <mergeCell ref="BQ43:BU43"/>
    <mergeCell ref="BV43:BZ43"/>
    <mergeCell ref="CA43:CE43"/>
    <mergeCell ref="CF43:CJ43"/>
    <mergeCell ref="CK43:CO43"/>
    <mergeCell ref="AH43:AL43"/>
    <mergeCell ref="AM43:AQ43"/>
    <mergeCell ref="AR43:AV43"/>
    <mergeCell ref="AW43:BA43"/>
    <mergeCell ref="BB43:BF43"/>
    <mergeCell ref="BG43:BK43"/>
    <mergeCell ref="D43:H43"/>
    <mergeCell ref="I43:M43"/>
    <mergeCell ref="N43:R43"/>
    <mergeCell ref="BL45:BP45"/>
    <mergeCell ref="BQ45:BU45"/>
    <mergeCell ref="BV45:BZ45"/>
    <mergeCell ref="CA45:CE45"/>
    <mergeCell ref="CF45:CJ45"/>
    <mergeCell ref="CK45:CO45"/>
    <mergeCell ref="AH45:AL45"/>
    <mergeCell ref="AM45:AQ45"/>
    <mergeCell ref="AR45:AV45"/>
    <mergeCell ref="AW45:BA45"/>
    <mergeCell ref="BB45:BF45"/>
    <mergeCell ref="BG45:BK45"/>
    <mergeCell ref="DT45:DX45"/>
    <mergeCell ref="DY45:EC45"/>
    <mergeCell ref="ED45:EH45"/>
    <mergeCell ref="EI45:EM45"/>
    <mergeCell ref="EN45:ER45"/>
    <mergeCell ref="ES45:EW45"/>
    <mergeCell ref="CP45:CT45"/>
    <mergeCell ref="CU45:CY45"/>
    <mergeCell ref="CZ45:DD45"/>
    <mergeCell ref="DE45:DI45"/>
    <mergeCell ref="DJ45:DN45"/>
    <mergeCell ref="DO45:DS45"/>
    <mergeCell ref="AH46:AL46"/>
    <mergeCell ref="AM46:AQ46"/>
    <mergeCell ref="AR46:AV46"/>
    <mergeCell ref="AW46:BA46"/>
    <mergeCell ref="BB46:BF46"/>
    <mergeCell ref="BG46:BK46"/>
    <mergeCell ref="D46:H46"/>
    <mergeCell ref="I46:M46"/>
    <mergeCell ref="N46:R46"/>
    <mergeCell ref="S46:W46"/>
    <mergeCell ref="X46:AB46"/>
    <mergeCell ref="AC46:AG46"/>
    <mergeCell ref="A53:EW53"/>
    <mergeCell ref="A54:EW54"/>
    <mergeCell ref="A55:EW55"/>
    <mergeCell ref="A56:EW56"/>
    <mergeCell ref="A57:EW57"/>
    <mergeCell ref="A58:EW58"/>
    <mergeCell ref="DT46:DX46"/>
    <mergeCell ref="DY46:EC46"/>
    <mergeCell ref="ED46:EH46"/>
    <mergeCell ref="EI46:EM46"/>
    <mergeCell ref="EN46:ER46"/>
    <mergeCell ref="ES46:EW46"/>
    <mergeCell ref="CP46:CT46"/>
    <mergeCell ref="CU46:CY46"/>
    <mergeCell ref="CZ46:DD46"/>
    <mergeCell ref="DE46:DI46"/>
    <mergeCell ref="DJ46:DN46"/>
    <mergeCell ref="DO46:DS46"/>
    <mergeCell ref="BL46:BP46"/>
    <mergeCell ref="BQ46:BU46"/>
    <mergeCell ref="BV46:BZ46"/>
    <mergeCell ref="CA46:CE46"/>
    <mergeCell ref="CF46:CJ46"/>
    <mergeCell ref="CK46:CO46"/>
    <mergeCell ref="A65:EW65"/>
    <mergeCell ref="A66:EW66"/>
    <mergeCell ref="A67:EW67"/>
    <mergeCell ref="A68:EW68"/>
    <mergeCell ref="A69:EW69"/>
    <mergeCell ref="A70:EW70"/>
    <mergeCell ref="A59:EW59"/>
    <mergeCell ref="A60:EW60"/>
    <mergeCell ref="A61:EW61"/>
    <mergeCell ref="A62:EW62"/>
    <mergeCell ref="A63:EW63"/>
    <mergeCell ref="A64:EW64"/>
    <mergeCell ref="A77:EW77"/>
    <mergeCell ref="A78:EW78"/>
    <mergeCell ref="A79:EW79"/>
    <mergeCell ref="A80:EW80"/>
    <mergeCell ref="A81:EW81"/>
    <mergeCell ref="A82:EW82"/>
    <mergeCell ref="A71:EW71"/>
    <mergeCell ref="A72:EW72"/>
    <mergeCell ref="A73:EW73"/>
    <mergeCell ref="A74:EW74"/>
    <mergeCell ref="A75:EW75"/>
    <mergeCell ref="A76:EW76"/>
    <mergeCell ref="A89:EW89"/>
    <mergeCell ref="A90:EW90"/>
    <mergeCell ref="A91:EW91"/>
    <mergeCell ref="A83:EW83"/>
    <mergeCell ref="A84:EW84"/>
    <mergeCell ref="A85:EW85"/>
    <mergeCell ref="A86:EW86"/>
    <mergeCell ref="A87:EW87"/>
    <mergeCell ref="A88:EW8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91"/>
  <sheetViews>
    <sheetView showGridLines="0" workbookViewId="0">
      <selection sqref="A1:EW1"/>
    </sheetView>
  </sheetViews>
  <sheetFormatPr defaultRowHeight="15" x14ac:dyDescent="0.25"/>
  <cols>
    <col min="1" max="1" width="36.5703125" customWidth="1"/>
    <col min="2" max="3" width="10" customWidth="1"/>
    <col min="4" max="4" width="16.85546875" customWidth="1"/>
    <col min="5" max="5" width="10" customWidth="1"/>
    <col min="6" max="6" width="11.5703125" customWidth="1"/>
    <col min="7" max="7" width="12" customWidth="1"/>
    <col min="8" max="8" width="20.7109375" customWidth="1"/>
    <col min="9" max="9" width="16.85546875" customWidth="1"/>
    <col min="10" max="10" width="10" customWidth="1"/>
    <col min="11" max="11" width="11.5703125" customWidth="1"/>
    <col min="12" max="12" width="12" customWidth="1"/>
    <col min="13" max="13" width="20.7109375" customWidth="1"/>
    <col min="14" max="14" width="16.85546875" customWidth="1"/>
    <col min="15" max="15" width="10" customWidth="1"/>
    <col min="16" max="16" width="11.5703125" customWidth="1"/>
    <col min="17" max="17" width="12" customWidth="1"/>
    <col min="18" max="18" width="20.7109375" customWidth="1"/>
    <col min="19" max="19" width="16.85546875" customWidth="1"/>
    <col min="20" max="20" width="10" customWidth="1"/>
    <col min="21" max="21" width="11.5703125" customWidth="1"/>
    <col min="22" max="22" width="12" customWidth="1"/>
    <col min="23" max="23" width="20.7109375" customWidth="1"/>
    <col min="24" max="24" width="16.85546875" customWidth="1"/>
    <col min="25" max="25" width="10" customWidth="1"/>
    <col min="26" max="26" width="11.5703125" customWidth="1"/>
    <col min="27" max="27" width="12" customWidth="1"/>
    <col min="28" max="28" width="20.7109375" customWidth="1"/>
    <col min="29" max="29" width="16.85546875" customWidth="1"/>
    <col min="30" max="30" width="10" customWidth="1"/>
    <col min="31" max="31" width="11.5703125" customWidth="1"/>
    <col min="32" max="32" width="12" customWidth="1"/>
    <col min="33" max="33" width="20.7109375" customWidth="1"/>
    <col min="34" max="34" width="16.85546875" customWidth="1"/>
    <col min="35" max="35" width="10" customWidth="1"/>
    <col min="36" max="36" width="11.5703125" customWidth="1"/>
    <col min="37" max="37" width="12" customWidth="1"/>
    <col min="38" max="38" width="20.7109375" customWidth="1"/>
    <col min="39" max="39" width="16.85546875" customWidth="1"/>
    <col min="40" max="40" width="10" customWidth="1"/>
    <col min="41" max="41" width="11.5703125" customWidth="1"/>
    <col min="42" max="42" width="12" customWidth="1"/>
    <col min="43" max="43" width="20.7109375" customWidth="1"/>
    <col min="44" max="44" width="16.85546875" customWidth="1"/>
    <col min="45" max="45" width="10" customWidth="1"/>
    <col min="46" max="46" width="11.5703125" customWidth="1"/>
    <col min="47" max="47" width="12" customWidth="1"/>
    <col min="48" max="48" width="20.7109375" customWidth="1"/>
    <col min="49" max="49" width="16.85546875" customWidth="1"/>
    <col min="50" max="50" width="10" customWidth="1"/>
    <col min="51" max="51" width="11.5703125" customWidth="1"/>
    <col min="52" max="52" width="12" customWidth="1"/>
    <col min="53" max="53" width="20.7109375" customWidth="1"/>
    <col min="54" max="54" width="16.85546875" customWidth="1"/>
    <col min="55" max="55" width="10" customWidth="1"/>
    <col min="56" max="56" width="11.5703125" customWidth="1"/>
    <col min="57" max="57" width="12" customWidth="1"/>
    <col min="58" max="58" width="20.7109375" customWidth="1"/>
    <col min="59" max="59" width="16.85546875" customWidth="1"/>
    <col min="60" max="60" width="10" customWidth="1"/>
    <col min="61" max="61" width="11.5703125" customWidth="1"/>
    <col min="62" max="62" width="12" customWidth="1"/>
    <col min="63" max="63" width="20.7109375" customWidth="1"/>
    <col min="64" max="64" width="16.85546875" customWidth="1"/>
    <col min="65" max="65" width="10" customWidth="1"/>
    <col min="66" max="66" width="11.5703125" customWidth="1"/>
    <col min="67" max="67" width="12" customWidth="1"/>
    <col min="68" max="68" width="20.7109375" customWidth="1"/>
    <col min="69" max="69" width="16.85546875" customWidth="1"/>
    <col min="70" max="70" width="10" customWidth="1"/>
    <col min="71" max="71" width="11.5703125" customWidth="1"/>
    <col min="72" max="72" width="12" customWidth="1"/>
    <col min="73" max="73" width="20.7109375" customWidth="1"/>
    <col min="74" max="74" width="16.85546875" customWidth="1"/>
    <col min="75" max="75" width="10" customWidth="1"/>
    <col min="76" max="76" width="11.5703125" customWidth="1"/>
    <col min="77" max="77" width="12" customWidth="1"/>
    <col min="78" max="78" width="20.7109375" customWidth="1"/>
    <col min="79" max="79" width="16.85546875" customWidth="1"/>
    <col min="80" max="80" width="10" customWidth="1"/>
    <col min="81" max="81" width="11.5703125" customWidth="1"/>
    <col min="82" max="82" width="12" customWidth="1"/>
    <col min="83" max="83" width="20.7109375" customWidth="1"/>
    <col min="84" max="84" width="16.85546875" customWidth="1"/>
    <col min="85" max="85" width="10" customWidth="1"/>
    <col min="86" max="86" width="11.5703125" customWidth="1"/>
    <col min="87" max="87" width="12" customWidth="1"/>
    <col min="88" max="88" width="20.7109375" customWidth="1"/>
    <col min="89" max="89" width="16.85546875" customWidth="1"/>
    <col min="90" max="90" width="10" customWidth="1"/>
    <col min="91" max="91" width="11.5703125" customWidth="1"/>
    <col min="92" max="92" width="12" customWidth="1"/>
    <col min="93" max="93" width="20.7109375" customWidth="1"/>
    <col min="94" max="94" width="16.85546875" customWidth="1"/>
    <col min="95" max="95" width="10" customWidth="1"/>
    <col min="96" max="96" width="11.5703125" customWidth="1"/>
    <col min="97" max="97" width="12" customWidth="1"/>
    <col min="98" max="98" width="20.7109375" customWidth="1"/>
    <col min="99" max="99" width="16.85546875" customWidth="1"/>
    <col min="100" max="100" width="10" customWidth="1"/>
    <col min="101" max="101" width="11.5703125" customWidth="1"/>
    <col min="102" max="102" width="12" customWidth="1"/>
    <col min="103" max="103" width="20.7109375" customWidth="1"/>
    <col min="104" max="104" width="16.85546875" customWidth="1"/>
    <col min="105" max="105" width="10" customWidth="1"/>
    <col min="106" max="106" width="11.5703125" customWidth="1"/>
    <col min="107" max="107" width="12" customWidth="1"/>
    <col min="108" max="108" width="20.7109375" customWidth="1"/>
    <col min="109" max="109" width="16.85546875" customWidth="1"/>
    <col min="110" max="110" width="10" customWidth="1"/>
    <col min="111" max="111" width="11.5703125" customWidth="1"/>
    <col min="112" max="112" width="12" customWidth="1"/>
    <col min="113" max="113" width="20.7109375" customWidth="1"/>
    <col min="114" max="114" width="16.85546875" customWidth="1"/>
    <col min="115" max="115" width="10" customWidth="1"/>
    <col min="116" max="116" width="11.5703125" customWidth="1"/>
    <col min="117" max="117" width="12" customWidth="1"/>
    <col min="118" max="118" width="20.7109375" customWidth="1"/>
    <col min="119" max="119" width="16.85546875" customWidth="1"/>
    <col min="120" max="120" width="10" customWidth="1"/>
    <col min="121" max="121" width="11.5703125" customWidth="1"/>
    <col min="122" max="122" width="12" customWidth="1"/>
    <col min="123" max="123" width="20.7109375" customWidth="1"/>
    <col min="124" max="124" width="16.85546875" customWidth="1"/>
    <col min="125" max="125" width="10" customWidth="1"/>
    <col min="126" max="126" width="11.5703125" customWidth="1"/>
    <col min="127" max="127" width="12" customWidth="1"/>
    <col min="128" max="128" width="20.7109375" customWidth="1"/>
    <col min="129" max="129" width="16.85546875" customWidth="1"/>
    <col min="130" max="130" width="10" customWidth="1"/>
    <col min="131" max="131" width="11.5703125" customWidth="1"/>
    <col min="132" max="132" width="12" customWidth="1"/>
    <col min="133" max="133" width="20.7109375" customWidth="1"/>
    <col min="134" max="134" width="16.85546875" customWidth="1"/>
    <col min="135" max="135" width="10" customWidth="1"/>
    <col min="136" max="136" width="11.5703125" customWidth="1"/>
    <col min="137" max="137" width="12" customWidth="1"/>
    <col min="138" max="138" width="20.7109375" customWidth="1"/>
    <col min="139" max="139" width="16.85546875" customWidth="1"/>
    <col min="140" max="140" width="10" customWidth="1"/>
    <col min="141" max="141" width="11.5703125" customWidth="1"/>
    <col min="142" max="142" width="12" customWidth="1"/>
    <col min="143" max="143" width="20.7109375" customWidth="1"/>
    <col min="144" max="144" width="16.85546875" customWidth="1"/>
    <col min="145" max="145" width="10" customWidth="1"/>
    <col min="146" max="146" width="11.5703125" customWidth="1"/>
    <col min="147" max="147" width="12" customWidth="1"/>
    <col min="148" max="148" width="20.7109375" customWidth="1"/>
    <col min="149" max="149" width="16.85546875" customWidth="1"/>
    <col min="150" max="150" width="9.85546875" customWidth="1"/>
    <col min="151" max="151" width="11.5703125" customWidth="1"/>
    <col min="152" max="152" width="12" customWidth="1"/>
    <col min="153" max="153" width="20.7109375" customWidth="1"/>
  </cols>
  <sheetData>
    <row r="1" spans="1:153" ht="18" customHeight="1" x14ac:dyDescent="0.25">
      <c r="A1" s="183" t="s">
        <v>0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</row>
    <row r="2" spans="1:153" ht="18" customHeight="1" x14ac:dyDescent="0.25">
      <c r="A2" s="183" t="s">
        <v>1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</row>
    <row r="3" spans="1:153" x14ac:dyDescent="0.25">
      <c r="A3" s="184"/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  <c r="BL3" s="184"/>
      <c r="BM3" s="184"/>
      <c r="BN3" s="184"/>
      <c r="BO3" s="184"/>
      <c r="BP3" s="184"/>
      <c r="BQ3" s="184"/>
      <c r="BR3" s="184"/>
      <c r="BS3" s="184"/>
      <c r="BT3" s="184"/>
      <c r="BU3" s="184"/>
      <c r="BV3" s="184"/>
      <c r="BW3" s="184"/>
      <c r="BX3" s="184"/>
      <c r="BY3" s="184"/>
      <c r="BZ3" s="184"/>
      <c r="CA3" s="184"/>
      <c r="CB3" s="184"/>
      <c r="CC3" s="184"/>
      <c r="CD3" s="184"/>
      <c r="CE3" s="184"/>
      <c r="CF3" s="184"/>
      <c r="CG3" s="184"/>
      <c r="CH3" s="184"/>
      <c r="CI3" s="184"/>
      <c r="CJ3" s="184"/>
      <c r="CK3" s="184"/>
      <c r="CL3" s="184"/>
      <c r="CM3" s="184"/>
      <c r="CN3" s="184"/>
      <c r="CO3" s="184"/>
      <c r="CP3" s="184"/>
      <c r="CQ3" s="184"/>
      <c r="CR3" s="184"/>
      <c r="CS3" s="184"/>
      <c r="CT3" s="184"/>
      <c r="CU3" s="184"/>
      <c r="CV3" s="184"/>
      <c r="CW3" s="184"/>
      <c r="CX3" s="184"/>
      <c r="CY3" s="184"/>
      <c r="CZ3" s="184"/>
      <c r="DA3" s="184"/>
      <c r="DB3" s="184"/>
      <c r="DC3" s="184"/>
      <c r="DD3" s="184"/>
      <c r="DE3" s="184"/>
      <c r="DF3" s="184"/>
      <c r="DG3" s="184"/>
      <c r="DH3" s="184"/>
      <c r="DI3" s="184"/>
      <c r="DJ3" s="184"/>
      <c r="DK3" s="184"/>
      <c r="DL3" s="184"/>
      <c r="DM3" s="184"/>
      <c r="DN3" s="184"/>
      <c r="DO3" s="184"/>
      <c r="DP3" s="184"/>
      <c r="DQ3" s="184"/>
      <c r="DR3" s="184"/>
      <c r="DS3" s="184"/>
      <c r="DT3" s="184"/>
      <c r="DU3" s="184"/>
      <c r="DV3" s="184"/>
      <c r="DW3" s="184"/>
      <c r="DX3" s="184"/>
      <c r="DY3" s="184"/>
      <c r="DZ3" s="184"/>
      <c r="EA3" s="184"/>
      <c r="EB3" s="184"/>
      <c r="EC3" s="184"/>
      <c r="ED3" s="184"/>
      <c r="EE3" s="184"/>
      <c r="EF3" s="184"/>
      <c r="EG3" s="184"/>
      <c r="EH3" s="184"/>
      <c r="EI3" s="184"/>
      <c r="EJ3" s="184"/>
      <c r="EK3" s="184"/>
      <c r="EL3" s="184"/>
      <c r="EM3" s="184"/>
      <c r="EN3" s="184"/>
      <c r="EO3" s="184"/>
      <c r="EP3" s="184"/>
      <c r="EQ3" s="184"/>
      <c r="ER3" s="184"/>
      <c r="ES3" s="184"/>
      <c r="ET3" s="184"/>
      <c r="EU3" s="184"/>
      <c r="EV3" s="184"/>
      <c r="EW3" s="184"/>
    </row>
    <row r="4" spans="1:153" s="3" customFormat="1" ht="15" customHeight="1" x14ac:dyDescent="0.25">
      <c r="A4" s="185" t="s">
        <v>2</v>
      </c>
      <c r="B4" s="187">
        <v>2010</v>
      </c>
      <c r="C4" s="187">
        <v>2011</v>
      </c>
      <c r="D4" s="181">
        <v>2012</v>
      </c>
      <c r="E4" s="181"/>
      <c r="F4" s="181"/>
      <c r="G4" s="181"/>
      <c r="H4" s="182"/>
      <c r="I4" s="180">
        <v>2013</v>
      </c>
      <c r="J4" s="181"/>
      <c r="K4" s="181"/>
      <c r="L4" s="181"/>
      <c r="M4" s="182"/>
      <c r="N4" s="180">
        <v>2014</v>
      </c>
      <c r="O4" s="181"/>
      <c r="P4" s="181"/>
      <c r="Q4" s="181"/>
      <c r="R4" s="182"/>
      <c r="S4" s="180">
        <v>2015</v>
      </c>
      <c r="T4" s="181"/>
      <c r="U4" s="181"/>
      <c r="V4" s="181"/>
      <c r="W4" s="182"/>
      <c r="X4" s="180">
        <v>2016</v>
      </c>
      <c r="Y4" s="181"/>
      <c r="Z4" s="181"/>
      <c r="AA4" s="181"/>
      <c r="AB4" s="182"/>
      <c r="AC4" s="180">
        <v>2017</v>
      </c>
      <c r="AD4" s="181"/>
      <c r="AE4" s="181"/>
      <c r="AF4" s="181"/>
      <c r="AG4" s="182"/>
      <c r="AH4" s="180">
        <v>2018</v>
      </c>
      <c r="AI4" s="181"/>
      <c r="AJ4" s="181"/>
      <c r="AK4" s="181"/>
      <c r="AL4" s="182"/>
      <c r="AM4" s="180">
        <v>2019</v>
      </c>
      <c r="AN4" s="181"/>
      <c r="AO4" s="181"/>
      <c r="AP4" s="181"/>
      <c r="AQ4" s="182"/>
      <c r="AR4" s="180">
        <v>2020</v>
      </c>
      <c r="AS4" s="181"/>
      <c r="AT4" s="181"/>
      <c r="AU4" s="181"/>
      <c r="AV4" s="182"/>
      <c r="AW4" s="180">
        <v>2021</v>
      </c>
      <c r="AX4" s="181"/>
      <c r="AY4" s="181"/>
      <c r="AZ4" s="181"/>
      <c r="BA4" s="182"/>
      <c r="BB4" s="180">
        <v>2022</v>
      </c>
      <c r="BC4" s="181"/>
      <c r="BD4" s="181"/>
      <c r="BE4" s="181"/>
      <c r="BF4" s="182"/>
      <c r="BG4" s="180">
        <v>2023</v>
      </c>
      <c r="BH4" s="181"/>
      <c r="BI4" s="181"/>
      <c r="BJ4" s="181"/>
      <c r="BK4" s="182"/>
      <c r="BL4" s="180">
        <v>2024</v>
      </c>
      <c r="BM4" s="181"/>
      <c r="BN4" s="181"/>
      <c r="BO4" s="181"/>
      <c r="BP4" s="182"/>
      <c r="BQ4" s="180">
        <v>2025</v>
      </c>
      <c r="BR4" s="181"/>
      <c r="BS4" s="181"/>
      <c r="BT4" s="181"/>
      <c r="BU4" s="182"/>
      <c r="BV4" s="180">
        <v>2026</v>
      </c>
      <c r="BW4" s="181"/>
      <c r="BX4" s="181"/>
      <c r="BY4" s="181"/>
      <c r="BZ4" s="182"/>
      <c r="CA4" s="180">
        <v>2027</v>
      </c>
      <c r="CB4" s="181"/>
      <c r="CC4" s="181"/>
      <c r="CD4" s="181"/>
      <c r="CE4" s="182"/>
      <c r="CF4" s="180">
        <v>2028</v>
      </c>
      <c r="CG4" s="181"/>
      <c r="CH4" s="181"/>
      <c r="CI4" s="181"/>
      <c r="CJ4" s="182"/>
      <c r="CK4" s="180">
        <v>2029</v>
      </c>
      <c r="CL4" s="181"/>
      <c r="CM4" s="181"/>
      <c r="CN4" s="181"/>
      <c r="CO4" s="182"/>
      <c r="CP4" s="180">
        <v>2030</v>
      </c>
      <c r="CQ4" s="181"/>
      <c r="CR4" s="181"/>
      <c r="CS4" s="181"/>
      <c r="CT4" s="182"/>
      <c r="CU4" s="180">
        <v>2031</v>
      </c>
      <c r="CV4" s="181"/>
      <c r="CW4" s="181"/>
      <c r="CX4" s="181"/>
      <c r="CY4" s="182"/>
      <c r="CZ4" s="180">
        <v>2032</v>
      </c>
      <c r="DA4" s="181"/>
      <c r="DB4" s="181"/>
      <c r="DC4" s="181"/>
      <c r="DD4" s="182"/>
      <c r="DE4" s="180">
        <v>2033</v>
      </c>
      <c r="DF4" s="181"/>
      <c r="DG4" s="181"/>
      <c r="DH4" s="181"/>
      <c r="DI4" s="182"/>
      <c r="DJ4" s="180">
        <v>2034</v>
      </c>
      <c r="DK4" s="181"/>
      <c r="DL4" s="181"/>
      <c r="DM4" s="181"/>
      <c r="DN4" s="182"/>
      <c r="DO4" s="180">
        <v>2035</v>
      </c>
      <c r="DP4" s="181"/>
      <c r="DQ4" s="181"/>
      <c r="DR4" s="181"/>
      <c r="DS4" s="182"/>
      <c r="DT4" s="180">
        <v>2036</v>
      </c>
      <c r="DU4" s="181"/>
      <c r="DV4" s="181"/>
      <c r="DW4" s="181"/>
      <c r="DX4" s="182"/>
      <c r="DY4" s="180">
        <v>2037</v>
      </c>
      <c r="DZ4" s="181"/>
      <c r="EA4" s="181"/>
      <c r="EB4" s="181"/>
      <c r="EC4" s="182"/>
      <c r="ED4" s="180">
        <v>2038</v>
      </c>
      <c r="EE4" s="181"/>
      <c r="EF4" s="181"/>
      <c r="EG4" s="181"/>
      <c r="EH4" s="182"/>
      <c r="EI4" s="180">
        <v>2039</v>
      </c>
      <c r="EJ4" s="181"/>
      <c r="EK4" s="181"/>
      <c r="EL4" s="181"/>
      <c r="EM4" s="182"/>
      <c r="EN4" s="180">
        <v>2040</v>
      </c>
      <c r="EO4" s="181"/>
      <c r="EP4" s="181"/>
      <c r="EQ4" s="181"/>
      <c r="ER4" s="182"/>
      <c r="ES4" s="180" t="s">
        <v>3</v>
      </c>
      <c r="ET4" s="181"/>
      <c r="EU4" s="181"/>
      <c r="EV4" s="181"/>
      <c r="EW4" s="182"/>
    </row>
    <row r="5" spans="1:153" s="2" customFormat="1" x14ac:dyDescent="0.25">
      <c r="A5" s="186"/>
      <c r="B5" s="188"/>
      <c r="C5" s="188"/>
      <c r="D5" s="6" t="s">
        <v>82</v>
      </c>
      <c r="E5" s="6" t="s">
        <v>83</v>
      </c>
      <c r="F5" s="6" t="s">
        <v>84</v>
      </c>
      <c r="G5" s="6" t="s">
        <v>85</v>
      </c>
      <c r="H5" s="7" t="s">
        <v>86</v>
      </c>
      <c r="I5" s="6" t="s">
        <v>82</v>
      </c>
      <c r="J5" s="6" t="s">
        <v>83</v>
      </c>
      <c r="K5" s="6" t="s">
        <v>84</v>
      </c>
      <c r="L5" s="6" t="s">
        <v>85</v>
      </c>
      <c r="M5" s="7" t="s">
        <v>86</v>
      </c>
      <c r="N5" s="6" t="s">
        <v>82</v>
      </c>
      <c r="O5" s="6" t="s">
        <v>83</v>
      </c>
      <c r="P5" s="6" t="s">
        <v>84</v>
      </c>
      <c r="Q5" s="6" t="s">
        <v>85</v>
      </c>
      <c r="R5" s="7" t="s">
        <v>86</v>
      </c>
      <c r="S5" s="6" t="s">
        <v>82</v>
      </c>
      <c r="T5" s="6" t="s">
        <v>83</v>
      </c>
      <c r="U5" s="6" t="s">
        <v>84</v>
      </c>
      <c r="V5" s="6" t="s">
        <v>85</v>
      </c>
      <c r="W5" s="7" t="s">
        <v>86</v>
      </c>
      <c r="X5" s="6" t="s">
        <v>82</v>
      </c>
      <c r="Y5" s="6" t="s">
        <v>83</v>
      </c>
      <c r="Z5" s="6" t="s">
        <v>84</v>
      </c>
      <c r="AA5" s="6" t="s">
        <v>85</v>
      </c>
      <c r="AB5" s="7" t="s">
        <v>86</v>
      </c>
      <c r="AC5" s="6" t="s">
        <v>82</v>
      </c>
      <c r="AD5" s="6" t="s">
        <v>83</v>
      </c>
      <c r="AE5" s="6" t="s">
        <v>84</v>
      </c>
      <c r="AF5" s="6" t="s">
        <v>85</v>
      </c>
      <c r="AG5" s="7" t="s">
        <v>86</v>
      </c>
      <c r="AH5" s="6" t="s">
        <v>82</v>
      </c>
      <c r="AI5" s="6" t="s">
        <v>83</v>
      </c>
      <c r="AJ5" s="6" t="s">
        <v>84</v>
      </c>
      <c r="AK5" s="6" t="s">
        <v>85</v>
      </c>
      <c r="AL5" s="7" t="s">
        <v>86</v>
      </c>
      <c r="AM5" s="6" t="s">
        <v>82</v>
      </c>
      <c r="AN5" s="6" t="s">
        <v>83</v>
      </c>
      <c r="AO5" s="6" t="s">
        <v>84</v>
      </c>
      <c r="AP5" s="6" t="s">
        <v>85</v>
      </c>
      <c r="AQ5" s="7" t="s">
        <v>86</v>
      </c>
      <c r="AR5" s="6" t="s">
        <v>82</v>
      </c>
      <c r="AS5" s="6" t="s">
        <v>83</v>
      </c>
      <c r="AT5" s="6" t="s">
        <v>84</v>
      </c>
      <c r="AU5" s="6" t="s">
        <v>85</v>
      </c>
      <c r="AV5" s="7" t="s">
        <v>86</v>
      </c>
      <c r="AW5" s="6" t="s">
        <v>82</v>
      </c>
      <c r="AX5" s="6" t="s">
        <v>83</v>
      </c>
      <c r="AY5" s="6" t="s">
        <v>84</v>
      </c>
      <c r="AZ5" s="6" t="s">
        <v>85</v>
      </c>
      <c r="BA5" s="7" t="s">
        <v>86</v>
      </c>
      <c r="BB5" s="6" t="s">
        <v>82</v>
      </c>
      <c r="BC5" s="6" t="s">
        <v>83</v>
      </c>
      <c r="BD5" s="6" t="s">
        <v>84</v>
      </c>
      <c r="BE5" s="6" t="s">
        <v>85</v>
      </c>
      <c r="BF5" s="7" t="s">
        <v>86</v>
      </c>
      <c r="BG5" s="6" t="s">
        <v>82</v>
      </c>
      <c r="BH5" s="6" t="s">
        <v>83</v>
      </c>
      <c r="BI5" s="6" t="s">
        <v>84</v>
      </c>
      <c r="BJ5" s="6" t="s">
        <v>85</v>
      </c>
      <c r="BK5" s="7" t="s">
        <v>86</v>
      </c>
      <c r="BL5" s="6" t="s">
        <v>82</v>
      </c>
      <c r="BM5" s="6" t="s">
        <v>83</v>
      </c>
      <c r="BN5" s="6" t="s">
        <v>84</v>
      </c>
      <c r="BO5" s="6" t="s">
        <v>85</v>
      </c>
      <c r="BP5" s="7" t="s">
        <v>86</v>
      </c>
      <c r="BQ5" s="6" t="s">
        <v>82</v>
      </c>
      <c r="BR5" s="6" t="s">
        <v>83</v>
      </c>
      <c r="BS5" s="6" t="s">
        <v>84</v>
      </c>
      <c r="BT5" s="6" t="s">
        <v>85</v>
      </c>
      <c r="BU5" s="7" t="s">
        <v>86</v>
      </c>
      <c r="BV5" s="6" t="s">
        <v>82</v>
      </c>
      <c r="BW5" s="6" t="s">
        <v>83</v>
      </c>
      <c r="BX5" s="6" t="s">
        <v>84</v>
      </c>
      <c r="BY5" s="6" t="s">
        <v>85</v>
      </c>
      <c r="BZ5" s="7" t="s">
        <v>86</v>
      </c>
      <c r="CA5" s="6" t="s">
        <v>82</v>
      </c>
      <c r="CB5" s="6" t="s">
        <v>83</v>
      </c>
      <c r="CC5" s="6" t="s">
        <v>84</v>
      </c>
      <c r="CD5" s="6" t="s">
        <v>85</v>
      </c>
      <c r="CE5" s="7" t="s">
        <v>86</v>
      </c>
      <c r="CF5" s="6" t="s">
        <v>82</v>
      </c>
      <c r="CG5" s="6" t="s">
        <v>83</v>
      </c>
      <c r="CH5" s="6" t="s">
        <v>84</v>
      </c>
      <c r="CI5" s="6" t="s">
        <v>85</v>
      </c>
      <c r="CJ5" s="7" t="s">
        <v>86</v>
      </c>
      <c r="CK5" s="6" t="s">
        <v>82</v>
      </c>
      <c r="CL5" s="6" t="s">
        <v>83</v>
      </c>
      <c r="CM5" s="6" t="s">
        <v>84</v>
      </c>
      <c r="CN5" s="6" t="s">
        <v>85</v>
      </c>
      <c r="CO5" s="7" t="s">
        <v>86</v>
      </c>
      <c r="CP5" s="6" t="s">
        <v>82</v>
      </c>
      <c r="CQ5" s="6" t="s">
        <v>83</v>
      </c>
      <c r="CR5" s="6" t="s">
        <v>84</v>
      </c>
      <c r="CS5" s="6" t="s">
        <v>85</v>
      </c>
      <c r="CT5" s="7" t="s">
        <v>86</v>
      </c>
      <c r="CU5" s="6" t="s">
        <v>82</v>
      </c>
      <c r="CV5" s="6" t="s">
        <v>83</v>
      </c>
      <c r="CW5" s="6" t="s">
        <v>84</v>
      </c>
      <c r="CX5" s="6" t="s">
        <v>85</v>
      </c>
      <c r="CY5" s="7" t="s">
        <v>86</v>
      </c>
      <c r="CZ5" s="6" t="s">
        <v>82</v>
      </c>
      <c r="DA5" s="6" t="s">
        <v>83</v>
      </c>
      <c r="DB5" s="6" t="s">
        <v>84</v>
      </c>
      <c r="DC5" s="6" t="s">
        <v>85</v>
      </c>
      <c r="DD5" s="7" t="s">
        <v>86</v>
      </c>
      <c r="DE5" s="6" t="s">
        <v>82</v>
      </c>
      <c r="DF5" s="6" t="s">
        <v>83</v>
      </c>
      <c r="DG5" s="6" t="s">
        <v>84</v>
      </c>
      <c r="DH5" s="6" t="s">
        <v>85</v>
      </c>
      <c r="DI5" s="7" t="s">
        <v>86</v>
      </c>
      <c r="DJ5" s="6" t="s">
        <v>82</v>
      </c>
      <c r="DK5" s="6" t="s">
        <v>83</v>
      </c>
      <c r="DL5" s="6" t="s">
        <v>84</v>
      </c>
      <c r="DM5" s="6" t="s">
        <v>85</v>
      </c>
      <c r="DN5" s="7" t="s">
        <v>86</v>
      </c>
      <c r="DO5" s="6" t="s">
        <v>82</v>
      </c>
      <c r="DP5" s="6" t="s">
        <v>83</v>
      </c>
      <c r="DQ5" s="6" t="s">
        <v>84</v>
      </c>
      <c r="DR5" s="6" t="s">
        <v>85</v>
      </c>
      <c r="DS5" s="7" t="s">
        <v>86</v>
      </c>
      <c r="DT5" s="6" t="s">
        <v>82</v>
      </c>
      <c r="DU5" s="6" t="s">
        <v>83</v>
      </c>
      <c r="DV5" s="6" t="s">
        <v>84</v>
      </c>
      <c r="DW5" s="6" t="s">
        <v>85</v>
      </c>
      <c r="DX5" s="7" t="s">
        <v>86</v>
      </c>
      <c r="DY5" s="6" t="s">
        <v>82</v>
      </c>
      <c r="DZ5" s="6" t="s">
        <v>83</v>
      </c>
      <c r="EA5" s="6" t="s">
        <v>84</v>
      </c>
      <c r="EB5" s="6" t="s">
        <v>85</v>
      </c>
      <c r="EC5" s="7" t="s">
        <v>86</v>
      </c>
      <c r="ED5" s="6" t="s">
        <v>82</v>
      </c>
      <c r="EE5" s="6" t="s">
        <v>83</v>
      </c>
      <c r="EF5" s="6" t="s">
        <v>84</v>
      </c>
      <c r="EG5" s="6" t="s">
        <v>85</v>
      </c>
      <c r="EH5" s="7" t="s">
        <v>86</v>
      </c>
      <c r="EI5" s="6" t="s">
        <v>82</v>
      </c>
      <c r="EJ5" s="6" t="s">
        <v>83</v>
      </c>
      <c r="EK5" s="6" t="s">
        <v>84</v>
      </c>
      <c r="EL5" s="6" t="s">
        <v>85</v>
      </c>
      <c r="EM5" s="7" t="s">
        <v>86</v>
      </c>
      <c r="EN5" s="6" t="s">
        <v>82</v>
      </c>
      <c r="EO5" s="6" t="s">
        <v>83</v>
      </c>
      <c r="EP5" s="6" t="s">
        <v>84</v>
      </c>
      <c r="EQ5" s="6" t="s">
        <v>85</v>
      </c>
      <c r="ER5" s="7" t="s">
        <v>86</v>
      </c>
      <c r="ES5" s="6" t="s">
        <v>82</v>
      </c>
      <c r="ET5" s="6" t="s">
        <v>83</v>
      </c>
      <c r="EU5" s="6" t="s">
        <v>84</v>
      </c>
      <c r="EV5" s="6" t="s">
        <v>85</v>
      </c>
      <c r="EW5" s="7" t="s">
        <v>86</v>
      </c>
    </row>
    <row r="6" spans="1:153" x14ac:dyDescent="0.25">
      <c r="A6" s="8"/>
      <c r="B6" s="8"/>
      <c r="C6" s="8"/>
      <c r="D6" s="178"/>
      <c r="E6" s="175"/>
      <c r="F6" s="175"/>
      <c r="G6" s="175"/>
      <c r="H6" s="179"/>
      <c r="I6" s="178"/>
      <c r="J6" s="175"/>
      <c r="K6" s="175"/>
      <c r="L6" s="175"/>
      <c r="M6" s="179"/>
      <c r="N6" s="178"/>
      <c r="O6" s="175"/>
      <c r="P6" s="175"/>
      <c r="Q6" s="175"/>
      <c r="R6" s="179"/>
      <c r="S6" s="178"/>
      <c r="T6" s="175"/>
      <c r="U6" s="175"/>
      <c r="V6" s="175"/>
      <c r="W6" s="179"/>
      <c r="X6" s="178"/>
      <c r="Y6" s="175"/>
      <c r="Z6" s="175"/>
      <c r="AA6" s="175"/>
      <c r="AB6" s="179"/>
      <c r="AC6" s="178"/>
      <c r="AD6" s="175"/>
      <c r="AE6" s="175"/>
      <c r="AF6" s="175"/>
      <c r="AG6" s="179"/>
      <c r="AH6" s="178"/>
      <c r="AI6" s="175"/>
      <c r="AJ6" s="175"/>
      <c r="AK6" s="175"/>
      <c r="AL6" s="179"/>
      <c r="AM6" s="178"/>
      <c r="AN6" s="175"/>
      <c r="AO6" s="175"/>
      <c r="AP6" s="175"/>
      <c r="AQ6" s="179"/>
      <c r="AR6" s="178"/>
      <c r="AS6" s="175"/>
      <c r="AT6" s="175"/>
      <c r="AU6" s="175"/>
      <c r="AV6" s="179"/>
      <c r="AW6" s="178"/>
      <c r="AX6" s="175"/>
      <c r="AY6" s="175"/>
      <c r="AZ6" s="175"/>
      <c r="BA6" s="179"/>
      <c r="BB6" s="178"/>
      <c r="BC6" s="175"/>
      <c r="BD6" s="175"/>
      <c r="BE6" s="175"/>
      <c r="BF6" s="179"/>
      <c r="BG6" s="178"/>
      <c r="BH6" s="175"/>
      <c r="BI6" s="175"/>
      <c r="BJ6" s="175"/>
      <c r="BK6" s="179"/>
      <c r="BL6" s="178"/>
      <c r="BM6" s="175"/>
      <c r="BN6" s="175"/>
      <c r="BO6" s="175"/>
      <c r="BP6" s="179"/>
      <c r="BQ6" s="178"/>
      <c r="BR6" s="175"/>
      <c r="BS6" s="175"/>
      <c r="BT6" s="175"/>
      <c r="BU6" s="179"/>
      <c r="BV6" s="178"/>
      <c r="BW6" s="175"/>
      <c r="BX6" s="175"/>
      <c r="BY6" s="175"/>
      <c r="BZ6" s="179"/>
      <c r="CA6" s="178"/>
      <c r="CB6" s="175"/>
      <c r="CC6" s="175"/>
      <c r="CD6" s="175"/>
      <c r="CE6" s="179"/>
      <c r="CF6" s="178"/>
      <c r="CG6" s="175"/>
      <c r="CH6" s="175"/>
      <c r="CI6" s="175"/>
      <c r="CJ6" s="179"/>
      <c r="CK6" s="178"/>
      <c r="CL6" s="175"/>
      <c r="CM6" s="175"/>
      <c r="CN6" s="175"/>
      <c r="CO6" s="179"/>
      <c r="CP6" s="178"/>
      <c r="CQ6" s="175"/>
      <c r="CR6" s="175"/>
      <c r="CS6" s="175"/>
      <c r="CT6" s="179"/>
      <c r="CU6" s="178"/>
      <c r="CV6" s="175"/>
      <c r="CW6" s="175"/>
      <c r="CX6" s="175"/>
      <c r="CY6" s="179"/>
      <c r="CZ6" s="178"/>
      <c r="DA6" s="175"/>
      <c r="DB6" s="175"/>
      <c r="DC6" s="175"/>
      <c r="DD6" s="179"/>
      <c r="DE6" s="178"/>
      <c r="DF6" s="175"/>
      <c r="DG6" s="175"/>
      <c r="DH6" s="175"/>
      <c r="DI6" s="179"/>
      <c r="DJ6" s="178"/>
      <c r="DK6" s="175"/>
      <c r="DL6" s="175"/>
      <c r="DM6" s="175"/>
      <c r="DN6" s="179"/>
      <c r="DO6" s="178"/>
      <c r="DP6" s="175"/>
      <c r="DQ6" s="175"/>
      <c r="DR6" s="175"/>
      <c r="DS6" s="179"/>
      <c r="DT6" s="178"/>
      <c r="DU6" s="175"/>
      <c r="DV6" s="175"/>
      <c r="DW6" s="175"/>
      <c r="DX6" s="179"/>
      <c r="DY6" s="178"/>
      <c r="DZ6" s="175"/>
      <c r="EA6" s="175"/>
      <c r="EB6" s="175"/>
      <c r="EC6" s="179"/>
      <c r="ED6" s="178"/>
      <c r="EE6" s="175"/>
      <c r="EF6" s="175"/>
      <c r="EG6" s="175"/>
      <c r="EH6" s="179"/>
      <c r="EI6" s="178"/>
      <c r="EJ6" s="175"/>
      <c r="EK6" s="175"/>
      <c r="EL6" s="175"/>
      <c r="EM6" s="179"/>
      <c r="EN6" s="178"/>
      <c r="EO6" s="175"/>
      <c r="EP6" s="175"/>
      <c r="EQ6" s="175"/>
      <c r="ER6" s="179"/>
      <c r="ES6" s="178"/>
      <c r="ET6" s="175"/>
      <c r="EU6" s="175"/>
      <c r="EV6" s="175"/>
      <c r="EW6" s="179"/>
    </row>
    <row r="7" spans="1:153" x14ac:dyDescent="0.25">
      <c r="A7" s="5" t="s">
        <v>9</v>
      </c>
      <c r="B7" s="8"/>
      <c r="C7" s="8"/>
      <c r="D7" s="176"/>
      <c r="E7" s="174"/>
      <c r="F7" s="174"/>
      <c r="G7" s="174"/>
      <c r="H7" s="177"/>
      <c r="I7" s="176"/>
      <c r="J7" s="174"/>
      <c r="K7" s="174"/>
      <c r="L7" s="174"/>
      <c r="M7" s="177"/>
      <c r="N7" s="176"/>
      <c r="O7" s="174"/>
      <c r="P7" s="174"/>
      <c r="Q7" s="174"/>
      <c r="R7" s="177"/>
      <c r="S7" s="176"/>
      <c r="T7" s="174"/>
      <c r="U7" s="174"/>
      <c r="V7" s="174"/>
      <c r="W7" s="177"/>
      <c r="X7" s="176"/>
      <c r="Y7" s="174"/>
      <c r="Z7" s="174"/>
      <c r="AA7" s="174"/>
      <c r="AB7" s="177"/>
      <c r="AC7" s="176"/>
      <c r="AD7" s="174"/>
      <c r="AE7" s="174"/>
      <c r="AF7" s="174"/>
      <c r="AG7" s="177"/>
      <c r="AH7" s="176"/>
      <c r="AI7" s="174"/>
      <c r="AJ7" s="174"/>
      <c r="AK7" s="174"/>
      <c r="AL7" s="177"/>
      <c r="AM7" s="176"/>
      <c r="AN7" s="174"/>
      <c r="AO7" s="174"/>
      <c r="AP7" s="174"/>
      <c r="AQ7" s="177"/>
      <c r="AR7" s="176"/>
      <c r="AS7" s="174"/>
      <c r="AT7" s="174"/>
      <c r="AU7" s="174"/>
      <c r="AV7" s="177"/>
      <c r="AW7" s="176"/>
      <c r="AX7" s="174"/>
      <c r="AY7" s="174"/>
      <c r="AZ7" s="174"/>
      <c r="BA7" s="177"/>
      <c r="BB7" s="176"/>
      <c r="BC7" s="174"/>
      <c r="BD7" s="174"/>
      <c r="BE7" s="174"/>
      <c r="BF7" s="177"/>
      <c r="BG7" s="176"/>
      <c r="BH7" s="174"/>
      <c r="BI7" s="174"/>
      <c r="BJ7" s="174"/>
      <c r="BK7" s="177"/>
      <c r="BL7" s="176"/>
      <c r="BM7" s="174"/>
      <c r="BN7" s="174"/>
      <c r="BO7" s="174"/>
      <c r="BP7" s="177"/>
      <c r="BQ7" s="176"/>
      <c r="BR7" s="174"/>
      <c r="BS7" s="174"/>
      <c r="BT7" s="174"/>
      <c r="BU7" s="177"/>
      <c r="BV7" s="176"/>
      <c r="BW7" s="174"/>
      <c r="BX7" s="174"/>
      <c r="BY7" s="174"/>
      <c r="BZ7" s="177"/>
      <c r="CA7" s="176"/>
      <c r="CB7" s="174"/>
      <c r="CC7" s="174"/>
      <c r="CD7" s="174"/>
      <c r="CE7" s="177"/>
      <c r="CF7" s="176"/>
      <c r="CG7" s="174"/>
      <c r="CH7" s="174"/>
      <c r="CI7" s="174"/>
      <c r="CJ7" s="177"/>
      <c r="CK7" s="176"/>
      <c r="CL7" s="174"/>
      <c r="CM7" s="174"/>
      <c r="CN7" s="174"/>
      <c r="CO7" s="177"/>
      <c r="CP7" s="176"/>
      <c r="CQ7" s="174"/>
      <c r="CR7" s="174"/>
      <c r="CS7" s="174"/>
      <c r="CT7" s="177"/>
      <c r="CU7" s="176"/>
      <c r="CV7" s="174"/>
      <c r="CW7" s="174"/>
      <c r="CX7" s="174"/>
      <c r="CY7" s="177"/>
      <c r="CZ7" s="176"/>
      <c r="DA7" s="174"/>
      <c r="DB7" s="174"/>
      <c r="DC7" s="174"/>
      <c r="DD7" s="177"/>
      <c r="DE7" s="176"/>
      <c r="DF7" s="174"/>
      <c r="DG7" s="174"/>
      <c r="DH7" s="174"/>
      <c r="DI7" s="177"/>
      <c r="DJ7" s="176"/>
      <c r="DK7" s="174"/>
      <c r="DL7" s="174"/>
      <c r="DM7" s="174"/>
      <c r="DN7" s="177"/>
      <c r="DO7" s="176"/>
      <c r="DP7" s="174"/>
      <c r="DQ7" s="174"/>
      <c r="DR7" s="174"/>
      <c r="DS7" s="177"/>
      <c r="DT7" s="176"/>
      <c r="DU7" s="174"/>
      <c r="DV7" s="174"/>
      <c r="DW7" s="174"/>
      <c r="DX7" s="177"/>
      <c r="DY7" s="176"/>
      <c r="DZ7" s="174"/>
      <c r="EA7" s="174"/>
      <c r="EB7" s="174"/>
      <c r="EC7" s="177"/>
      <c r="ED7" s="176"/>
      <c r="EE7" s="174"/>
      <c r="EF7" s="174"/>
      <c r="EG7" s="174"/>
      <c r="EH7" s="177"/>
      <c r="EI7" s="176"/>
      <c r="EJ7" s="174"/>
      <c r="EK7" s="174"/>
      <c r="EL7" s="174"/>
      <c r="EM7" s="177"/>
      <c r="EN7" s="176"/>
      <c r="EO7" s="174"/>
      <c r="EP7" s="174"/>
      <c r="EQ7" s="174"/>
      <c r="ER7" s="177"/>
      <c r="ES7" s="176"/>
      <c r="ET7" s="174"/>
      <c r="EU7" s="174"/>
      <c r="EV7" s="174"/>
      <c r="EW7" s="177"/>
    </row>
    <row r="8" spans="1:153" x14ac:dyDescent="0.25">
      <c r="A8" s="8" t="s">
        <v>10</v>
      </c>
      <c r="B8" s="8">
        <v>21.332418000000001</v>
      </c>
      <c r="C8" s="8">
        <v>23.000004000000001</v>
      </c>
      <c r="D8" s="9">
        <v>23.917294999999999</v>
      </c>
      <c r="E8" s="9">
        <v>23.913630999999999</v>
      </c>
      <c r="F8" s="9">
        <v>23.914262999999998</v>
      </c>
      <c r="G8" s="9">
        <v>23.914888000000001</v>
      </c>
      <c r="H8" s="8">
        <v>23.920086000000001</v>
      </c>
      <c r="I8" s="9">
        <v>23.992842</v>
      </c>
      <c r="J8" s="9">
        <v>23.991924000000001</v>
      </c>
      <c r="K8" s="9">
        <v>23.997071999999999</v>
      </c>
      <c r="L8" s="9">
        <v>23.988485000000001</v>
      </c>
      <c r="M8" s="8">
        <v>23.984133</v>
      </c>
      <c r="N8" s="9">
        <v>23.809597</v>
      </c>
      <c r="O8" s="9">
        <v>23.802900000000001</v>
      </c>
      <c r="P8" s="9">
        <v>23.850421999999998</v>
      </c>
      <c r="Q8" s="9">
        <v>23.846397</v>
      </c>
      <c r="R8" s="8">
        <v>23.854374</v>
      </c>
      <c r="S8" s="9">
        <v>23.984062000000002</v>
      </c>
      <c r="T8" s="9">
        <v>23.951899000000001</v>
      </c>
      <c r="U8" s="9">
        <v>24.084267000000001</v>
      </c>
      <c r="V8" s="9">
        <v>24.025901999999999</v>
      </c>
      <c r="W8" s="8">
        <v>24.035699999999999</v>
      </c>
      <c r="X8" s="9">
        <v>25.102696999999999</v>
      </c>
      <c r="Y8" s="9">
        <v>25.040818999999999</v>
      </c>
      <c r="Z8" s="9">
        <v>25.164353999999999</v>
      </c>
      <c r="AA8" s="9">
        <v>25.122841000000001</v>
      </c>
      <c r="AB8" s="8">
        <v>25.132891000000001</v>
      </c>
      <c r="AC8" s="9">
        <v>25.375340999999999</v>
      </c>
      <c r="AD8" s="9">
        <v>25.311426000000001</v>
      </c>
      <c r="AE8" s="9">
        <v>25.45722</v>
      </c>
      <c r="AF8" s="9">
        <v>25.401914999999999</v>
      </c>
      <c r="AG8" s="8">
        <v>25.417223</v>
      </c>
      <c r="AH8" s="9">
        <v>25.844539999999999</v>
      </c>
      <c r="AI8" s="9">
        <v>25.814629</v>
      </c>
      <c r="AJ8" s="9">
        <v>25.986937999999999</v>
      </c>
      <c r="AK8" s="9">
        <v>25.911408999999999</v>
      </c>
      <c r="AL8" s="8">
        <v>25.932604000000001</v>
      </c>
      <c r="AM8" s="9">
        <v>26.209973999999999</v>
      </c>
      <c r="AN8" s="9">
        <v>26.243019</v>
      </c>
      <c r="AO8" s="9">
        <v>26.390041</v>
      </c>
      <c r="AP8" s="9">
        <v>26.298863999999998</v>
      </c>
      <c r="AQ8" s="8">
        <v>26.318325000000002</v>
      </c>
      <c r="AR8" s="9">
        <v>26.477910999999999</v>
      </c>
      <c r="AS8" s="9">
        <v>26.582325000000001</v>
      </c>
      <c r="AT8" s="9">
        <v>26.679171</v>
      </c>
      <c r="AU8" s="9">
        <v>26.612297000000002</v>
      </c>
      <c r="AV8" s="8">
        <v>26.613527000000001</v>
      </c>
      <c r="AW8" s="9">
        <v>26.750059</v>
      </c>
      <c r="AX8" s="9">
        <v>26.916471000000001</v>
      </c>
      <c r="AY8" s="9">
        <v>27.045145000000002</v>
      </c>
      <c r="AZ8" s="9">
        <v>26.942983999999999</v>
      </c>
      <c r="BA8" s="8">
        <v>26.953295000000001</v>
      </c>
      <c r="BB8" s="9">
        <v>27.095392</v>
      </c>
      <c r="BC8" s="9">
        <v>27.333943999999999</v>
      </c>
      <c r="BD8" s="9">
        <v>27.511423000000001</v>
      </c>
      <c r="BE8" s="9">
        <v>27.305405</v>
      </c>
      <c r="BF8" s="8">
        <v>27.384432</v>
      </c>
      <c r="BG8" s="9">
        <v>27.374593999999998</v>
      </c>
      <c r="BH8" s="9">
        <v>27.679281</v>
      </c>
      <c r="BI8" s="9">
        <v>27.901492999999999</v>
      </c>
      <c r="BJ8" s="9">
        <v>27.579806999999999</v>
      </c>
      <c r="BK8" s="8">
        <v>27.744955000000001</v>
      </c>
      <c r="BL8" s="9">
        <v>27.665683999999999</v>
      </c>
      <c r="BM8" s="9">
        <v>28.063963000000001</v>
      </c>
      <c r="BN8" s="9">
        <v>28.321294999999999</v>
      </c>
      <c r="BO8" s="9">
        <v>27.958259999999999</v>
      </c>
      <c r="BP8" s="8">
        <v>28.144714</v>
      </c>
      <c r="BQ8" s="9">
        <v>28.047803999999999</v>
      </c>
      <c r="BR8" s="9">
        <v>28.445467000000001</v>
      </c>
      <c r="BS8" s="9">
        <v>28.784210000000002</v>
      </c>
      <c r="BT8" s="9">
        <v>28.406147000000001</v>
      </c>
      <c r="BU8" s="8">
        <v>28.605492000000002</v>
      </c>
      <c r="BV8" s="9">
        <v>28.326488000000001</v>
      </c>
      <c r="BW8" s="9">
        <v>28.764824000000001</v>
      </c>
      <c r="BX8" s="9">
        <v>29.135424</v>
      </c>
      <c r="BY8" s="9">
        <v>28.754498000000002</v>
      </c>
      <c r="BZ8" s="8">
        <v>28.954457999999999</v>
      </c>
      <c r="CA8" s="9">
        <v>28.688564</v>
      </c>
      <c r="CB8" s="9">
        <v>29.153894000000001</v>
      </c>
      <c r="CC8" s="9">
        <v>29.543154000000001</v>
      </c>
      <c r="CD8" s="9">
        <v>29.156604999999999</v>
      </c>
      <c r="CE8" s="8">
        <v>29.348863999999999</v>
      </c>
      <c r="CF8" s="9">
        <v>28.725054</v>
      </c>
      <c r="CG8" s="9">
        <v>29.261343</v>
      </c>
      <c r="CH8" s="9">
        <v>29.671824000000001</v>
      </c>
      <c r="CI8" s="9">
        <v>29.283083000000001</v>
      </c>
      <c r="CJ8" s="8">
        <v>29.475532999999999</v>
      </c>
      <c r="CK8" s="9">
        <v>28.782406000000002</v>
      </c>
      <c r="CL8" s="9">
        <v>29.364601</v>
      </c>
      <c r="CM8" s="9">
        <v>29.833033</v>
      </c>
      <c r="CN8" s="9">
        <v>29.443037</v>
      </c>
      <c r="CO8" s="8">
        <v>29.624099999999999</v>
      </c>
      <c r="CP8" s="9">
        <v>28.899588000000001</v>
      </c>
      <c r="CQ8" s="9">
        <v>29.533048999999998</v>
      </c>
      <c r="CR8" s="9">
        <v>30.054497000000001</v>
      </c>
      <c r="CS8" s="9">
        <v>29.600767000000001</v>
      </c>
      <c r="CT8" s="8">
        <v>29.813164</v>
      </c>
      <c r="CU8" s="9">
        <v>29.001175</v>
      </c>
      <c r="CV8" s="9">
        <v>29.722041999999998</v>
      </c>
      <c r="CW8" s="9">
        <v>30.324536999999999</v>
      </c>
      <c r="CX8" s="9">
        <v>29.835370999999999</v>
      </c>
      <c r="CY8" s="8">
        <v>30.051769</v>
      </c>
      <c r="CZ8" s="9">
        <v>29.212795</v>
      </c>
      <c r="DA8" s="9">
        <v>29.989798</v>
      </c>
      <c r="DB8" s="9">
        <v>30.702490000000001</v>
      </c>
      <c r="DC8" s="9">
        <v>30.138945</v>
      </c>
      <c r="DD8" s="8">
        <v>30.386942000000001</v>
      </c>
      <c r="DE8" s="9">
        <v>29.449563999999999</v>
      </c>
      <c r="DF8" s="9">
        <v>30.223117999999999</v>
      </c>
      <c r="DG8" s="9">
        <v>31.143055</v>
      </c>
      <c r="DH8" s="9">
        <v>30.421351999999999</v>
      </c>
      <c r="DI8" s="8">
        <v>30.689871</v>
      </c>
      <c r="DJ8" s="9">
        <v>29.618880999999998</v>
      </c>
      <c r="DK8" s="9">
        <v>30.431878999999999</v>
      </c>
      <c r="DL8" s="9">
        <v>31.578344000000001</v>
      </c>
      <c r="DM8" s="9">
        <v>30.681175</v>
      </c>
      <c r="DN8" s="8">
        <v>30.985030999999999</v>
      </c>
      <c r="DO8" s="9">
        <v>29.862020000000001</v>
      </c>
      <c r="DP8" s="9">
        <v>30.723355999999999</v>
      </c>
      <c r="DQ8" s="9">
        <v>32.287975000000003</v>
      </c>
      <c r="DR8" s="9">
        <v>31.007843000000001</v>
      </c>
      <c r="DS8" s="8">
        <v>31.326623999999999</v>
      </c>
      <c r="DT8" s="9">
        <v>30.12895</v>
      </c>
      <c r="DU8" s="9">
        <v>30.983498000000001</v>
      </c>
      <c r="DV8" s="9">
        <v>32.548546000000002</v>
      </c>
      <c r="DW8" s="9">
        <v>31.302644999999998</v>
      </c>
      <c r="DX8" s="8">
        <v>31.642166</v>
      </c>
      <c r="DY8" s="9">
        <v>30.350676</v>
      </c>
      <c r="DZ8" s="9">
        <v>31.215132000000001</v>
      </c>
      <c r="EA8" s="9">
        <v>33.075043000000001</v>
      </c>
      <c r="EB8" s="9">
        <v>31.642208</v>
      </c>
      <c r="EC8" s="8">
        <v>31.953142</v>
      </c>
      <c r="ED8" s="9">
        <v>30.588562</v>
      </c>
      <c r="EE8" s="9">
        <v>31.478629999999999</v>
      </c>
      <c r="EF8" s="9">
        <v>33.564616999999998</v>
      </c>
      <c r="EG8" s="9">
        <v>31.994795</v>
      </c>
      <c r="EH8" s="8">
        <v>32.352238</v>
      </c>
      <c r="EI8" s="9">
        <v>30.889973000000001</v>
      </c>
      <c r="EJ8" s="9">
        <v>31.835356000000001</v>
      </c>
      <c r="EK8" s="9">
        <v>34.031723</v>
      </c>
      <c r="EL8" s="9">
        <v>32.411586999999997</v>
      </c>
      <c r="EM8" s="8">
        <v>32.754722999999998</v>
      </c>
      <c r="EN8" s="9">
        <v>31.401441999999999</v>
      </c>
      <c r="EO8" s="9">
        <v>32.309787999999998</v>
      </c>
      <c r="EP8" s="9">
        <v>34.560986</v>
      </c>
      <c r="EQ8" s="9">
        <v>32.962913999999998</v>
      </c>
      <c r="ER8" s="8">
        <v>33.271087999999999</v>
      </c>
      <c r="ES8" s="10">
        <v>1.0999999999999999E-2</v>
      </c>
      <c r="ET8" s="10">
        <v>1.2E-2</v>
      </c>
      <c r="EU8" s="10">
        <v>1.4E-2</v>
      </c>
      <c r="EV8" s="10">
        <v>1.2E-2</v>
      </c>
      <c r="EW8" s="11">
        <v>1.2999999999999999E-2</v>
      </c>
    </row>
    <row r="9" spans="1:153" x14ac:dyDescent="0.25">
      <c r="A9" s="8" t="s">
        <v>11</v>
      </c>
      <c r="B9" s="8">
        <v>6.4573000000000005E-2</v>
      </c>
      <c r="C9" s="8">
        <v>6.1344000000000003E-2</v>
      </c>
      <c r="D9" s="9">
        <v>6.2003000000000003E-2</v>
      </c>
      <c r="E9" s="9">
        <v>6.2003000000000003E-2</v>
      </c>
      <c r="F9" s="9">
        <v>6.2003000000000003E-2</v>
      </c>
      <c r="G9" s="9">
        <v>6.2003000000000003E-2</v>
      </c>
      <c r="H9" s="8">
        <v>6.2003000000000003E-2</v>
      </c>
      <c r="I9" s="9">
        <v>6.5999000000000002E-2</v>
      </c>
      <c r="J9" s="9">
        <v>6.5999000000000002E-2</v>
      </c>
      <c r="K9" s="9">
        <v>6.5999000000000002E-2</v>
      </c>
      <c r="L9" s="9">
        <v>6.5999000000000002E-2</v>
      </c>
      <c r="M9" s="8">
        <v>6.5999000000000002E-2</v>
      </c>
      <c r="N9" s="9">
        <v>6.4152000000000001E-2</v>
      </c>
      <c r="O9" s="9">
        <v>6.4152000000000001E-2</v>
      </c>
      <c r="P9" s="9">
        <v>6.4152000000000001E-2</v>
      </c>
      <c r="Q9" s="9">
        <v>6.4152000000000001E-2</v>
      </c>
      <c r="R9" s="8">
        <v>6.4152000000000001E-2</v>
      </c>
      <c r="S9" s="9">
        <v>6.4152000000000001E-2</v>
      </c>
      <c r="T9" s="9">
        <v>6.4152000000000001E-2</v>
      </c>
      <c r="U9" s="9">
        <v>6.4152000000000001E-2</v>
      </c>
      <c r="V9" s="9">
        <v>6.4152000000000001E-2</v>
      </c>
      <c r="W9" s="8">
        <v>6.4152000000000001E-2</v>
      </c>
      <c r="X9" s="9">
        <v>6.4152000000000001E-2</v>
      </c>
      <c r="Y9" s="9">
        <v>6.4152000000000001E-2</v>
      </c>
      <c r="Z9" s="9">
        <v>6.4152000000000001E-2</v>
      </c>
      <c r="AA9" s="9">
        <v>6.4152000000000001E-2</v>
      </c>
      <c r="AB9" s="8">
        <v>6.4152000000000001E-2</v>
      </c>
      <c r="AC9" s="9">
        <v>6.4152000000000001E-2</v>
      </c>
      <c r="AD9" s="9">
        <v>6.4152000000000001E-2</v>
      </c>
      <c r="AE9" s="9">
        <v>6.4152000000000001E-2</v>
      </c>
      <c r="AF9" s="9">
        <v>6.4152000000000001E-2</v>
      </c>
      <c r="AG9" s="8">
        <v>6.4152000000000001E-2</v>
      </c>
      <c r="AH9" s="9">
        <v>6.4152000000000001E-2</v>
      </c>
      <c r="AI9" s="9">
        <v>6.4152000000000001E-2</v>
      </c>
      <c r="AJ9" s="9">
        <v>6.4152000000000001E-2</v>
      </c>
      <c r="AK9" s="9">
        <v>6.4152000000000001E-2</v>
      </c>
      <c r="AL9" s="8">
        <v>6.4152000000000001E-2</v>
      </c>
      <c r="AM9" s="9">
        <v>6.4152000000000001E-2</v>
      </c>
      <c r="AN9" s="9">
        <v>6.4152000000000001E-2</v>
      </c>
      <c r="AO9" s="9">
        <v>6.4152000000000001E-2</v>
      </c>
      <c r="AP9" s="9">
        <v>6.4152000000000001E-2</v>
      </c>
      <c r="AQ9" s="8">
        <v>6.4152000000000001E-2</v>
      </c>
      <c r="AR9" s="9">
        <v>6.4152000000000001E-2</v>
      </c>
      <c r="AS9" s="9">
        <v>6.4152000000000001E-2</v>
      </c>
      <c r="AT9" s="9">
        <v>6.4152000000000001E-2</v>
      </c>
      <c r="AU9" s="9">
        <v>6.4152000000000001E-2</v>
      </c>
      <c r="AV9" s="8">
        <v>6.4152000000000001E-2</v>
      </c>
      <c r="AW9" s="9">
        <v>6.4152000000000001E-2</v>
      </c>
      <c r="AX9" s="9">
        <v>6.4152000000000001E-2</v>
      </c>
      <c r="AY9" s="9">
        <v>6.4152000000000001E-2</v>
      </c>
      <c r="AZ9" s="9">
        <v>6.4152000000000001E-2</v>
      </c>
      <c r="BA9" s="8">
        <v>6.4152000000000001E-2</v>
      </c>
      <c r="BB9" s="9">
        <v>6.4152000000000001E-2</v>
      </c>
      <c r="BC9" s="9">
        <v>6.4152000000000001E-2</v>
      </c>
      <c r="BD9" s="9">
        <v>6.4152000000000001E-2</v>
      </c>
      <c r="BE9" s="9">
        <v>6.4152000000000001E-2</v>
      </c>
      <c r="BF9" s="8">
        <v>6.4152000000000001E-2</v>
      </c>
      <c r="BG9" s="9">
        <v>6.4152000000000001E-2</v>
      </c>
      <c r="BH9" s="9">
        <v>6.4152000000000001E-2</v>
      </c>
      <c r="BI9" s="9">
        <v>6.4152000000000001E-2</v>
      </c>
      <c r="BJ9" s="9">
        <v>6.4152000000000001E-2</v>
      </c>
      <c r="BK9" s="8">
        <v>6.4152000000000001E-2</v>
      </c>
      <c r="BL9" s="9">
        <v>6.4152000000000001E-2</v>
      </c>
      <c r="BM9" s="9">
        <v>6.4152000000000001E-2</v>
      </c>
      <c r="BN9" s="9">
        <v>6.4152000000000001E-2</v>
      </c>
      <c r="BO9" s="9">
        <v>6.4152000000000001E-2</v>
      </c>
      <c r="BP9" s="8">
        <v>6.4152000000000001E-2</v>
      </c>
      <c r="BQ9" s="9">
        <v>6.4152000000000001E-2</v>
      </c>
      <c r="BR9" s="9">
        <v>6.4152000000000001E-2</v>
      </c>
      <c r="BS9" s="9">
        <v>6.4152000000000001E-2</v>
      </c>
      <c r="BT9" s="9">
        <v>6.4152000000000001E-2</v>
      </c>
      <c r="BU9" s="8">
        <v>6.4152000000000001E-2</v>
      </c>
      <c r="BV9" s="9">
        <v>6.4152000000000001E-2</v>
      </c>
      <c r="BW9" s="9">
        <v>6.4152000000000001E-2</v>
      </c>
      <c r="BX9" s="9">
        <v>6.4152000000000001E-2</v>
      </c>
      <c r="BY9" s="9">
        <v>6.4152000000000001E-2</v>
      </c>
      <c r="BZ9" s="8">
        <v>6.4152000000000001E-2</v>
      </c>
      <c r="CA9" s="9">
        <v>6.4152000000000001E-2</v>
      </c>
      <c r="CB9" s="9">
        <v>6.4152000000000001E-2</v>
      </c>
      <c r="CC9" s="9">
        <v>6.4152000000000001E-2</v>
      </c>
      <c r="CD9" s="9">
        <v>6.4152000000000001E-2</v>
      </c>
      <c r="CE9" s="8">
        <v>6.4152000000000001E-2</v>
      </c>
      <c r="CF9" s="9">
        <v>6.4152000000000001E-2</v>
      </c>
      <c r="CG9" s="9">
        <v>6.4152000000000001E-2</v>
      </c>
      <c r="CH9" s="9">
        <v>6.4152000000000001E-2</v>
      </c>
      <c r="CI9" s="9">
        <v>6.4152000000000001E-2</v>
      </c>
      <c r="CJ9" s="8">
        <v>6.4152000000000001E-2</v>
      </c>
      <c r="CK9" s="9">
        <v>6.4152000000000001E-2</v>
      </c>
      <c r="CL9" s="9">
        <v>6.4152000000000001E-2</v>
      </c>
      <c r="CM9" s="9">
        <v>6.4152000000000001E-2</v>
      </c>
      <c r="CN9" s="9">
        <v>6.4152000000000001E-2</v>
      </c>
      <c r="CO9" s="8">
        <v>6.4152000000000001E-2</v>
      </c>
      <c r="CP9" s="9">
        <v>6.4152000000000001E-2</v>
      </c>
      <c r="CQ9" s="9">
        <v>6.4152000000000001E-2</v>
      </c>
      <c r="CR9" s="9">
        <v>6.4152000000000001E-2</v>
      </c>
      <c r="CS9" s="9">
        <v>6.4152000000000001E-2</v>
      </c>
      <c r="CT9" s="8">
        <v>6.4152000000000001E-2</v>
      </c>
      <c r="CU9" s="9">
        <v>6.4152000000000001E-2</v>
      </c>
      <c r="CV9" s="9">
        <v>6.4152000000000001E-2</v>
      </c>
      <c r="CW9" s="9">
        <v>6.4152000000000001E-2</v>
      </c>
      <c r="CX9" s="9">
        <v>6.4152000000000001E-2</v>
      </c>
      <c r="CY9" s="8">
        <v>6.4152000000000001E-2</v>
      </c>
      <c r="CZ9" s="9">
        <v>6.4152000000000001E-2</v>
      </c>
      <c r="DA9" s="9">
        <v>6.4152000000000001E-2</v>
      </c>
      <c r="DB9" s="9">
        <v>6.4152000000000001E-2</v>
      </c>
      <c r="DC9" s="9">
        <v>6.4152000000000001E-2</v>
      </c>
      <c r="DD9" s="8">
        <v>6.4152000000000001E-2</v>
      </c>
      <c r="DE9" s="9">
        <v>6.4152000000000001E-2</v>
      </c>
      <c r="DF9" s="9">
        <v>6.4152000000000001E-2</v>
      </c>
      <c r="DG9" s="9">
        <v>6.4152000000000001E-2</v>
      </c>
      <c r="DH9" s="9">
        <v>6.4152000000000001E-2</v>
      </c>
      <c r="DI9" s="8">
        <v>6.4152000000000001E-2</v>
      </c>
      <c r="DJ9" s="9">
        <v>6.4152000000000001E-2</v>
      </c>
      <c r="DK9" s="9">
        <v>6.4152000000000001E-2</v>
      </c>
      <c r="DL9" s="9">
        <v>6.4152000000000001E-2</v>
      </c>
      <c r="DM9" s="9">
        <v>6.4152000000000001E-2</v>
      </c>
      <c r="DN9" s="8">
        <v>6.4152000000000001E-2</v>
      </c>
      <c r="DO9" s="9">
        <v>6.4152000000000001E-2</v>
      </c>
      <c r="DP9" s="9">
        <v>6.4152000000000001E-2</v>
      </c>
      <c r="DQ9" s="9">
        <v>6.4152000000000001E-2</v>
      </c>
      <c r="DR9" s="9">
        <v>6.4152000000000001E-2</v>
      </c>
      <c r="DS9" s="8">
        <v>6.4152000000000001E-2</v>
      </c>
      <c r="DT9" s="9">
        <v>6.4152000000000001E-2</v>
      </c>
      <c r="DU9" s="9">
        <v>6.4152000000000001E-2</v>
      </c>
      <c r="DV9" s="9">
        <v>6.4152000000000001E-2</v>
      </c>
      <c r="DW9" s="9">
        <v>6.4152000000000001E-2</v>
      </c>
      <c r="DX9" s="8">
        <v>6.4152000000000001E-2</v>
      </c>
      <c r="DY9" s="9">
        <v>6.4152000000000001E-2</v>
      </c>
      <c r="DZ9" s="9">
        <v>6.4152000000000001E-2</v>
      </c>
      <c r="EA9" s="9">
        <v>6.4152000000000001E-2</v>
      </c>
      <c r="EB9" s="9">
        <v>6.4152000000000001E-2</v>
      </c>
      <c r="EC9" s="8">
        <v>6.4152000000000001E-2</v>
      </c>
      <c r="ED9" s="9">
        <v>6.4152000000000001E-2</v>
      </c>
      <c r="EE9" s="9">
        <v>6.4152000000000001E-2</v>
      </c>
      <c r="EF9" s="9">
        <v>6.4152000000000001E-2</v>
      </c>
      <c r="EG9" s="9">
        <v>6.4152000000000001E-2</v>
      </c>
      <c r="EH9" s="8">
        <v>6.4152000000000001E-2</v>
      </c>
      <c r="EI9" s="9">
        <v>6.4152000000000001E-2</v>
      </c>
      <c r="EJ9" s="9">
        <v>6.4152000000000001E-2</v>
      </c>
      <c r="EK9" s="9">
        <v>6.4152000000000001E-2</v>
      </c>
      <c r="EL9" s="9">
        <v>6.4152000000000001E-2</v>
      </c>
      <c r="EM9" s="8">
        <v>6.4152000000000001E-2</v>
      </c>
      <c r="EN9" s="9">
        <v>6.4152000000000001E-2</v>
      </c>
      <c r="EO9" s="9">
        <v>6.4152000000000001E-2</v>
      </c>
      <c r="EP9" s="9">
        <v>6.4152000000000001E-2</v>
      </c>
      <c r="EQ9" s="9">
        <v>6.4152000000000001E-2</v>
      </c>
      <c r="ER9" s="8">
        <v>6.4152000000000001E-2</v>
      </c>
      <c r="ES9" s="10">
        <v>2E-3</v>
      </c>
      <c r="ET9" s="10">
        <v>2E-3</v>
      </c>
      <c r="EU9" s="10">
        <v>2E-3</v>
      </c>
      <c r="EV9" s="10">
        <v>2E-3</v>
      </c>
      <c r="EW9" s="11">
        <v>2E-3</v>
      </c>
    </row>
    <row r="10" spans="1:153" x14ac:dyDescent="0.25">
      <c r="A10" s="8"/>
      <c r="B10" s="8"/>
      <c r="C10" s="8"/>
      <c r="D10" s="176"/>
      <c r="E10" s="174"/>
      <c r="F10" s="174"/>
      <c r="G10" s="174"/>
      <c r="H10" s="177"/>
      <c r="I10" s="176"/>
      <c r="J10" s="174"/>
      <c r="K10" s="174"/>
      <c r="L10" s="174"/>
      <c r="M10" s="177"/>
      <c r="N10" s="176"/>
      <c r="O10" s="174"/>
      <c r="P10" s="174"/>
      <c r="Q10" s="174"/>
      <c r="R10" s="177"/>
      <c r="S10" s="176"/>
      <c r="T10" s="174"/>
      <c r="U10" s="174"/>
      <c r="V10" s="174"/>
      <c r="W10" s="177"/>
      <c r="X10" s="176"/>
      <c r="Y10" s="174"/>
      <c r="Z10" s="174"/>
      <c r="AA10" s="174"/>
      <c r="AB10" s="177"/>
      <c r="AC10" s="176"/>
      <c r="AD10" s="174"/>
      <c r="AE10" s="174"/>
      <c r="AF10" s="174"/>
      <c r="AG10" s="177"/>
      <c r="AH10" s="176"/>
      <c r="AI10" s="174"/>
      <c r="AJ10" s="174"/>
      <c r="AK10" s="174"/>
      <c r="AL10" s="177"/>
      <c r="AM10" s="176"/>
      <c r="AN10" s="174"/>
      <c r="AO10" s="174"/>
      <c r="AP10" s="174"/>
      <c r="AQ10" s="177"/>
      <c r="AR10" s="176"/>
      <c r="AS10" s="174"/>
      <c r="AT10" s="174"/>
      <c r="AU10" s="174"/>
      <c r="AV10" s="177"/>
      <c r="AW10" s="176"/>
      <c r="AX10" s="174"/>
      <c r="AY10" s="174"/>
      <c r="AZ10" s="174"/>
      <c r="BA10" s="177"/>
      <c r="BB10" s="176"/>
      <c r="BC10" s="174"/>
      <c r="BD10" s="174"/>
      <c r="BE10" s="174"/>
      <c r="BF10" s="177"/>
      <c r="BG10" s="176"/>
      <c r="BH10" s="174"/>
      <c r="BI10" s="174"/>
      <c r="BJ10" s="174"/>
      <c r="BK10" s="177"/>
      <c r="BL10" s="176"/>
      <c r="BM10" s="174"/>
      <c r="BN10" s="174"/>
      <c r="BO10" s="174"/>
      <c r="BP10" s="177"/>
      <c r="BQ10" s="176"/>
      <c r="BR10" s="174"/>
      <c r="BS10" s="174"/>
      <c r="BT10" s="174"/>
      <c r="BU10" s="177"/>
      <c r="BV10" s="176"/>
      <c r="BW10" s="174"/>
      <c r="BX10" s="174"/>
      <c r="BY10" s="174"/>
      <c r="BZ10" s="177"/>
      <c r="CA10" s="176"/>
      <c r="CB10" s="174"/>
      <c r="CC10" s="174"/>
      <c r="CD10" s="174"/>
      <c r="CE10" s="177"/>
      <c r="CF10" s="176"/>
      <c r="CG10" s="174"/>
      <c r="CH10" s="174"/>
      <c r="CI10" s="174"/>
      <c r="CJ10" s="177"/>
      <c r="CK10" s="176"/>
      <c r="CL10" s="174"/>
      <c r="CM10" s="174"/>
      <c r="CN10" s="174"/>
      <c r="CO10" s="177"/>
      <c r="CP10" s="176"/>
      <c r="CQ10" s="174"/>
      <c r="CR10" s="174"/>
      <c r="CS10" s="174"/>
      <c r="CT10" s="177"/>
      <c r="CU10" s="176"/>
      <c r="CV10" s="174"/>
      <c r="CW10" s="174"/>
      <c r="CX10" s="174"/>
      <c r="CY10" s="177"/>
      <c r="CZ10" s="176"/>
      <c r="DA10" s="174"/>
      <c r="DB10" s="174"/>
      <c r="DC10" s="174"/>
      <c r="DD10" s="177"/>
      <c r="DE10" s="176"/>
      <c r="DF10" s="174"/>
      <c r="DG10" s="174"/>
      <c r="DH10" s="174"/>
      <c r="DI10" s="177"/>
      <c r="DJ10" s="176"/>
      <c r="DK10" s="174"/>
      <c r="DL10" s="174"/>
      <c r="DM10" s="174"/>
      <c r="DN10" s="177"/>
      <c r="DO10" s="176"/>
      <c r="DP10" s="174"/>
      <c r="DQ10" s="174"/>
      <c r="DR10" s="174"/>
      <c r="DS10" s="177"/>
      <c r="DT10" s="176"/>
      <c r="DU10" s="174"/>
      <c r="DV10" s="174"/>
      <c r="DW10" s="174"/>
      <c r="DX10" s="177"/>
      <c r="DY10" s="176"/>
      <c r="DZ10" s="174"/>
      <c r="EA10" s="174"/>
      <c r="EB10" s="174"/>
      <c r="EC10" s="177"/>
      <c r="ED10" s="176"/>
      <c r="EE10" s="174"/>
      <c r="EF10" s="174"/>
      <c r="EG10" s="174"/>
      <c r="EH10" s="177"/>
      <c r="EI10" s="176"/>
      <c r="EJ10" s="174"/>
      <c r="EK10" s="174"/>
      <c r="EL10" s="174"/>
      <c r="EM10" s="177"/>
      <c r="EN10" s="176"/>
      <c r="EO10" s="174"/>
      <c r="EP10" s="174"/>
      <c r="EQ10" s="174"/>
      <c r="ER10" s="177"/>
      <c r="ES10" s="176"/>
      <c r="ET10" s="174"/>
      <c r="EU10" s="174"/>
      <c r="EV10" s="174"/>
      <c r="EW10" s="177"/>
    </row>
    <row r="11" spans="1:153" x14ac:dyDescent="0.25">
      <c r="A11" s="5" t="s">
        <v>12</v>
      </c>
      <c r="B11" s="5">
        <v>2.6040000000000001</v>
      </c>
      <c r="C11" s="5">
        <v>1.9488840000000001</v>
      </c>
      <c r="D11" s="12">
        <v>1.7144029999999999</v>
      </c>
      <c r="E11" s="12">
        <v>1.717762</v>
      </c>
      <c r="F11" s="12">
        <v>1.7182249999999999</v>
      </c>
      <c r="G11" s="12">
        <v>1.7175800000000001</v>
      </c>
      <c r="H11" s="5">
        <v>1.7118530000000001</v>
      </c>
      <c r="I11" s="12">
        <v>1.6921349999999999</v>
      </c>
      <c r="J11" s="12">
        <v>1.6894910000000001</v>
      </c>
      <c r="K11" s="12">
        <v>1.690302</v>
      </c>
      <c r="L11" s="12">
        <v>1.688766</v>
      </c>
      <c r="M11" s="5">
        <v>1.692833</v>
      </c>
      <c r="N11" s="12">
        <v>1.4381660000000001</v>
      </c>
      <c r="O11" s="12">
        <v>1.434059</v>
      </c>
      <c r="P11" s="12">
        <v>1.4461010000000001</v>
      </c>
      <c r="Q11" s="12">
        <v>1.4453549999999999</v>
      </c>
      <c r="R11" s="5">
        <v>1.447414</v>
      </c>
      <c r="S11" s="12">
        <v>1.410096</v>
      </c>
      <c r="T11" s="12">
        <v>1.3962669999999999</v>
      </c>
      <c r="U11" s="12">
        <v>1.43634</v>
      </c>
      <c r="V11" s="12">
        <v>1.4198660000000001</v>
      </c>
      <c r="W11" s="5">
        <v>1.4205000000000001</v>
      </c>
      <c r="X11" s="12">
        <v>1.243441</v>
      </c>
      <c r="Y11" s="12">
        <v>1.2311179999999999</v>
      </c>
      <c r="Z11" s="12">
        <v>1.260588</v>
      </c>
      <c r="AA11" s="12">
        <v>1.248993</v>
      </c>
      <c r="AB11" s="5">
        <v>1.2503820000000001</v>
      </c>
      <c r="AC11" s="12">
        <v>0.81652100000000005</v>
      </c>
      <c r="AD11" s="12">
        <v>0.80871099999999996</v>
      </c>
      <c r="AE11" s="12">
        <v>0.83093399999999995</v>
      </c>
      <c r="AF11" s="12">
        <v>0.82425000000000004</v>
      </c>
      <c r="AG11" s="5">
        <v>0.82799599999999995</v>
      </c>
      <c r="AH11" s="12">
        <v>0.467505</v>
      </c>
      <c r="AI11" s="12">
        <v>0.46304299999999998</v>
      </c>
      <c r="AJ11" s="12">
        <v>0.47640700000000002</v>
      </c>
      <c r="AK11" s="12">
        <v>0.463285</v>
      </c>
      <c r="AL11" s="5">
        <v>0.46743600000000002</v>
      </c>
      <c r="AM11" s="12">
        <v>0.10367700000000001</v>
      </c>
      <c r="AN11" s="12">
        <v>0.10287399999999999</v>
      </c>
      <c r="AO11" s="12">
        <v>0.150865</v>
      </c>
      <c r="AP11" s="12">
        <v>0.13237699999999999</v>
      </c>
      <c r="AQ11" s="5">
        <v>0.138457</v>
      </c>
      <c r="AR11" s="12">
        <v>-0.17244300000000001</v>
      </c>
      <c r="AS11" s="12">
        <v>-0.16184000000000001</v>
      </c>
      <c r="AT11" s="12">
        <v>-0.12930800000000001</v>
      </c>
      <c r="AU11" s="12">
        <v>-0.14419599999999999</v>
      </c>
      <c r="AV11" s="5">
        <v>-0.13927800000000001</v>
      </c>
      <c r="AW11" s="12">
        <v>-0.46358199999999999</v>
      </c>
      <c r="AX11" s="12">
        <v>-0.44351299999999999</v>
      </c>
      <c r="AY11" s="12">
        <v>-0.39972000000000002</v>
      </c>
      <c r="AZ11" s="12">
        <v>-0.42165599999999998</v>
      </c>
      <c r="BA11" s="5">
        <v>-0.41195300000000001</v>
      </c>
      <c r="BB11" s="12">
        <v>-0.81516500000000003</v>
      </c>
      <c r="BC11" s="12">
        <v>-0.77875799999999995</v>
      </c>
      <c r="BD11" s="12">
        <v>-0.72820200000000002</v>
      </c>
      <c r="BE11" s="12">
        <v>-0.76106099999999999</v>
      </c>
      <c r="BF11" s="5">
        <v>-0.74892999999999998</v>
      </c>
      <c r="BG11" s="12">
        <v>-1.110393</v>
      </c>
      <c r="BH11" s="12">
        <v>-1.062171</v>
      </c>
      <c r="BI11" s="12">
        <v>-1.003304</v>
      </c>
      <c r="BJ11" s="12">
        <v>-1.052065</v>
      </c>
      <c r="BK11" s="5">
        <v>-1.027085</v>
      </c>
      <c r="BL11" s="12">
        <v>-1.4019299999999999</v>
      </c>
      <c r="BM11" s="12">
        <v>-1.3367929999999999</v>
      </c>
      <c r="BN11" s="12">
        <v>-1.2610079999999999</v>
      </c>
      <c r="BO11" s="12">
        <v>-1.3129200000000001</v>
      </c>
      <c r="BP11" s="5">
        <v>-1.2924279999999999</v>
      </c>
      <c r="BQ11" s="12">
        <v>-1.7055400000000001</v>
      </c>
      <c r="BR11" s="12">
        <v>-1.6332899999999999</v>
      </c>
      <c r="BS11" s="12">
        <v>-1.5546709999999999</v>
      </c>
      <c r="BT11" s="12">
        <v>-1.6129929999999999</v>
      </c>
      <c r="BU11" s="5">
        <v>-1.5838369999999999</v>
      </c>
      <c r="BV11" s="12">
        <v>-1.9387799999999999</v>
      </c>
      <c r="BW11" s="12">
        <v>-1.8610979999999999</v>
      </c>
      <c r="BX11" s="12">
        <v>-1.77593</v>
      </c>
      <c r="BY11" s="12">
        <v>-1.834449</v>
      </c>
      <c r="BZ11" s="5">
        <v>-1.8078959999999999</v>
      </c>
      <c r="CA11" s="12">
        <v>-2.189416</v>
      </c>
      <c r="CB11" s="12">
        <v>-2.1059860000000001</v>
      </c>
      <c r="CC11" s="12">
        <v>-1.9988680000000001</v>
      </c>
      <c r="CD11" s="12">
        <v>-2.074703</v>
      </c>
      <c r="CE11" s="5">
        <v>-2.0362529999999999</v>
      </c>
      <c r="CF11" s="12">
        <v>-2.2277420000000001</v>
      </c>
      <c r="CG11" s="12">
        <v>-2.1234989999999998</v>
      </c>
      <c r="CH11" s="12">
        <v>-2.006008</v>
      </c>
      <c r="CI11" s="12">
        <v>-2.0875750000000002</v>
      </c>
      <c r="CJ11" s="5">
        <v>-2.0427209999999998</v>
      </c>
      <c r="CK11" s="12">
        <v>-2.2659189999999998</v>
      </c>
      <c r="CL11" s="12">
        <v>-2.1503160000000001</v>
      </c>
      <c r="CM11" s="12">
        <v>-2.0251049999999999</v>
      </c>
      <c r="CN11" s="12">
        <v>-2.103237</v>
      </c>
      <c r="CO11" s="5">
        <v>-2.062818</v>
      </c>
      <c r="CP11" s="12">
        <v>-2.3185929999999999</v>
      </c>
      <c r="CQ11" s="12">
        <v>-2.1903739999999998</v>
      </c>
      <c r="CR11" s="12">
        <v>-2.0503420000000001</v>
      </c>
      <c r="CS11" s="12">
        <v>-2.1425399999999999</v>
      </c>
      <c r="CT11" s="5">
        <v>-2.0972179999999998</v>
      </c>
      <c r="CU11" s="12">
        <v>-2.3482989999999999</v>
      </c>
      <c r="CV11" s="12">
        <v>-2.2157040000000001</v>
      </c>
      <c r="CW11" s="12">
        <v>-2.062306</v>
      </c>
      <c r="CX11" s="12">
        <v>-2.168091</v>
      </c>
      <c r="CY11" s="5">
        <v>-2.116914</v>
      </c>
      <c r="CZ11" s="12">
        <v>-2.4386510000000001</v>
      </c>
      <c r="DA11" s="12">
        <v>-2.3032620000000001</v>
      </c>
      <c r="DB11" s="12">
        <v>-2.1382270000000001</v>
      </c>
      <c r="DC11" s="12">
        <v>-2.2545009999999999</v>
      </c>
      <c r="DD11" s="5">
        <v>-2.1965080000000001</v>
      </c>
      <c r="DE11" s="12">
        <v>-2.5355349999999999</v>
      </c>
      <c r="DF11" s="12">
        <v>-2.4018389999999998</v>
      </c>
      <c r="DG11" s="12">
        <v>-2.2236090000000002</v>
      </c>
      <c r="DH11" s="12">
        <v>-2.3407900000000001</v>
      </c>
      <c r="DI11" s="5">
        <v>-2.2840090000000002</v>
      </c>
      <c r="DJ11" s="12">
        <v>-2.65977</v>
      </c>
      <c r="DK11" s="12">
        <v>-2.5191059999999998</v>
      </c>
      <c r="DL11" s="12">
        <v>-2.3138209999999999</v>
      </c>
      <c r="DM11" s="12">
        <v>-2.4510640000000001</v>
      </c>
      <c r="DN11" s="5">
        <v>-2.3962490000000001</v>
      </c>
      <c r="DO11" s="12">
        <v>-2.8217979999999998</v>
      </c>
      <c r="DP11" s="12">
        <v>-2.6874609999999999</v>
      </c>
      <c r="DQ11" s="12">
        <v>-2.43011</v>
      </c>
      <c r="DR11" s="12">
        <v>-2.6065260000000001</v>
      </c>
      <c r="DS11" s="5">
        <v>-2.5466190000000002</v>
      </c>
      <c r="DT11" s="12">
        <v>-2.9846430000000002</v>
      </c>
      <c r="DU11" s="12">
        <v>-2.8382049999999999</v>
      </c>
      <c r="DV11" s="12">
        <v>-2.5871520000000001</v>
      </c>
      <c r="DW11" s="12">
        <v>-2.7594189999999998</v>
      </c>
      <c r="DX11" s="5">
        <v>-2.702731</v>
      </c>
      <c r="DY11" s="12">
        <v>-3.1654059999999999</v>
      </c>
      <c r="DZ11" s="12">
        <v>-3.0195470000000002</v>
      </c>
      <c r="EA11" s="12">
        <v>-2.7514630000000002</v>
      </c>
      <c r="EB11" s="12">
        <v>-2.9402590000000002</v>
      </c>
      <c r="EC11" s="5">
        <v>-2.889383</v>
      </c>
      <c r="ED11" s="12">
        <v>-3.3757220000000001</v>
      </c>
      <c r="EE11" s="12">
        <v>-3.232329</v>
      </c>
      <c r="EF11" s="12">
        <v>-2.9426990000000002</v>
      </c>
      <c r="EG11" s="12">
        <v>-3.1403620000000001</v>
      </c>
      <c r="EH11" s="5">
        <v>-3.0929250000000001</v>
      </c>
      <c r="EI11" s="12">
        <v>-3.6060780000000001</v>
      </c>
      <c r="EJ11" s="12">
        <v>-3.4770660000000002</v>
      </c>
      <c r="EK11" s="12">
        <v>-3.157311</v>
      </c>
      <c r="EL11" s="12">
        <v>-3.3742700000000001</v>
      </c>
      <c r="EM11" s="5">
        <v>-3.3239770000000002</v>
      </c>
      <c r="EN11" s="12">
        <v>-4.0284659999999999</v>
      </c>
      <c r="EO11" s="12">
        <v>-3.9077769999999998</v>
      </c>
      <c r="EP11" s="12">
        <v>-3.5447660000000001</v>
      </c>
      <c r="EQ11" s="12">
        <v>-3.7863850000000001</v>
      </c>
      <c r="ER11" s="5">
        <v>-3.7191740000000002</v>
      </c>
      <c r="ES11" s="12" t="s">
        <v>13</v>
      </c>
      <c r="ET11" s="12" t="s">
        <v>13</v>
      </c>
      <c r="EU11" s="12" t="s">
        <v>13</v>
      </c>
      <c r="EV11" s="12" t="s">
        <v>13</v>
      </c>
      <c r="EW11" s="5" t="s">
        <v>13</v>
      </c>
    </row>
    <row r="12" spans="1:153" x14ac:dyDescent="0.25">
      <c r="A12" s="8" t="s">
        <v>14</v>
      </c>
      <c r="B12" s="8">
        <v>2.2375759999999998</v>
      </c>
      <c r="C12" s="8">
        <v>1.6697120000000001</v>
      </c>
      <c r="D12" s="9">
        <v>1.581893</v>
      </c>
      <c r="E12" s="9">
        <v>1.5852520000000001</v>
      </c>
      <c r="F12" s="9">
        <v>1.585715</v>
      </c>
      <c r="G12" s="9">
        <v>1.58507</v>
      </c>
      <c r="H12" s="8">
        <v>1.5793429999999999</v>
      </c>
      <c r="I12" s="9">
        <v>1.557895</v>
      </c>
      <c r="J12" s="9">
        <v>1.5552509999999999</v>
      </c>
      <c r="K12" s="9">
        <v>1.5560620000000001</v>
      </c>
      <c r="L12" s="9">
        <v>1.5545260000000001</v>
      </c>
      <c r="M12" s="8">
        <v>1.5585929999999999</v>
      </c>
      <c r="N12" s="9">
        <v>1.2717860000000001</v>
      </c>
      <c r="O12" s="9">
        <v>1.2677020000000001</v>
      </c>
      <c r="P12" s="9">
        <v>1.279587</v>
      </c>
      <c r="Q12" s="9">
        <v>1.278878</v>
      </c>
      <c r="R12" s="8">
        <v>1.2808440000000001</v>
      </c>
      <c r="S12" s="9">
        <v>1.2542599999999999</v>
      </c>
      <c r="T12" s="9">
        <v>1.240545</v>
      </c>
      <c r="U12" s="9">
        <v>1.2799450000000001</v>
      </c>
      <c r="V12" s="9">
        <v>1.263801</v>
      </c>
      <c r="W12" s="8">
        <v>1.2643690000000001</v>
      </c>
      <c r="X12" s="9">
        <v>1.3041910000000001</v>
      </c>
      <c r="Y12" s="9">
        <v>1.291868</v>
      </c>
      <c r="Z12" s="9">
        <v>1.3213379999999999</v>
      </c>
      <c r="AA12" s="9">
        <v>1.3097430000000001</v>
      </c>
      <c r="AB12" s="8">
        <v>1.311132</v>
      </c>
      <c r="AC12" s="9">
        <v>1.07802</v>
      </c>
      <c r="AD12" s="9">
        <v>1.070211</v>
      </c>
      <c r="AE12" s="9">
        <v>1.0924339999999999</v>
      </c>
      <c r="AF12" s="9">
        <v>1.08575</v>
      </c>
      <c r="AG12" s="8">
        <v>1.0894950000000001</v>
      </c>
      <c r="AH12" s="9">
        <v>0.72900500000000001</v>
      </c>
      <c r="AI12" s="9">
        <v>0.72454300000000005</v>
      </c>
      <c r="AJ12" s="9">
        <v>0.73790699999999998</v>
      </c>
      <c r="AK12" s="9">
        <v>0.72478500000000001</v>
      </c>
      <c r="AL12" s="8">
        <v>0.72893600000000003</v>
      </c>
      <c r="AM12" s="9">
        <v>0.36517699999999997</v>
      </c>
      <c r="AN12" s="9">
        <v>0.36437399999999998</v>
      </c>
      <c r="AO12" s="9">
        <v>0.41236499999999998</v>
      </c>
      <c r="AP12" s="9">
        <v>0.39387699999999998</v>
      </c>
      <c r="AQ12" s="8">
        <v>0.39995700000000001</v>
      </c>
      <c r="AR12" s="9">
        <v>8.9056999999999997E-2</v>
      </c>
      <c r="AS12" s="9">
        <v>9.9659999999999999E-2</v>
      </c>
      <c r="AT12" s="9">
        <v>0.132192</v>
      </c>
      <c r="AU12" s="9">
        <v>0.11730400000000001</v>
      </c>
      <c r="AV12" s="8">
        <v>0.122222</v>
      </c>
      <c r="AW12" s="9">
        <v>-0.20208200000000001</v>
      </c>
      <c r="AX12" s="9">
        <v>-0.18201300000000001</v>
      </c>
      <c r="AY12" s="9">
        <v>-0.13822000000000001</v>
      </c>
      <c r="AZ12" s="9">
        <v>-0.16015599999999999</v>
      </c>
      <c r="BA12" s="8">
        <v>-0.150453</v>
      </c>
      <c r="BB12" s="9">
        <v>-0.35366399999999998</v>
      </c>
      <c r="BC12" s="9">
        <v>-0.31725799999999998</v>
      </c>
      <c r="BD12" s="9">
        <v>-0.26670199999999999</v>
      </c>
      <c r="BE12" s="9">
        <v>-0.29956100000000002</v>
      </c>
      <c r="BF12" s="8">
        <v>-0.28743099999999999</v>
      </c>
      <c r="BG12" s="9">
        <v>-0.44889299999999999</v>
      </c>
      <c r="BH12" s="9">
        <v>-0.400671</v>
      </c>
      <c r="BI12" s="9">
        <v>-0.341804</v>
      </c>
      <c r="BJ12" s="9">
        <v>-0.390565</v>
      </c>
      <c r="BK12" s="8">
        <v>-0.36558499999999999</v>
      </c>
      <c r="BL12" s="9">
        <v>-0.54043099999999999</v>
      </c>
      <c r="BM12" s="9">
        <v>-0.47529300000000002</v>
      </c>
      <c r="BN12" s="9">
        <v>-0.39950799999999997</v>
      </c>
      <c r="BO12" s="9">
        <v>-0.45141999999999999</v>
      </c>
      <c r="BP12" s="8">
        <v>-0.43092799999999998</v>
      </c>
      <c r="BQ12" s="9">
        <v>-0.64403999999999995</v>
      </c>
      <c r="BR12" s="9">
        <v>-0.57179000000000002</v>
      </c>
      <c r="BS12" s="9">
        <v>-0.49317100000000003</v>
      </c>
      <c r="BT12" s="9">
        <v>-0.55149300000000001</v>
      </c>
      <c r="BU12" s="8">
        <v>-0.52233700000000005</v>
      </c>
      <c r="BV12" s="9">
        <v>-0.67727999999999999</v>
      </c>
      <c r="BW12" s="9">
        <v>-0.59959799999999996</v>
      </c>
      <c r="BX12" s="9">
        <v>-0.51443000000000005</v>
      </c>
      <c r="BY12" s="9">
        <v>-0.57294900000000004</v>
      </c>
      <c r="BZ12" s="8">
        <v>-0.54639599999999999</v>
      </c>
      <c r="CA12" s="9">
        <v>-0.72791600000000001</v>
      </c>
      <c r="CB12" s="9">
        <v>-0.644486</v>
      </c>
      <c r="CC12" s="9">
        <v>-0.55121200000000004</v>
      </c>
      <c r="CD12" s="9">
        <v>-0.61471200000000004</v>
      </c>
      <c r="CE12" s="8">
        <v>-0.58272999999999997</v>
      </c>
      <c r="CF12" s="9">
        <v>-0.76624199999999998</v>
      </c>
      <c r="CG12" s="9">
        <v>-0.66922700000000002</v>
      </c>
      <c r="CH12" s="9">
        <v>-0.56907600000000003</v>
      </c>
      <c r="CI12" s="9">
        <v>-0.63875899999999997</v>
      </c>
      <c r="CJ12" s="8">
        <v>-0.59981600000000002</v>
      </c>
      <c r="CK12" s="9">
        <v>-0.804419</v>
      </c>
      <c r="CL12" s="9">
        <v>-0.69543100000000002</v>
      </c>
      <c r="CM12" s="9">
        <v>-0.58981600000000001</v>
      </c>
      <c r="CN12" s="9">
        <v>-0.65529800000000005</v>
      </c>
      <c r="CO12" s="8">
        <v>-0.61980400000000002</v>
      </c>
      <c r="CP12" s="9">
        <v>-0.85709299999999999</v>
      </c>
      <c r="CQ12" s="9">
        <v>-0.74665300000000001</v>
      </c>
      <c r="CR12" s="9">
        <v>-0.62762899999999999</v>
      </c>
      <c r="CS12" s="9">
        <v>-0.70432700000000004</v>
      </c>
      <c r="CT12" s="8">
        <v>-0.66714799999999996</v>
      </c>
      <c r="CU12" s="9">
        <v>-0.88679799999999998</v>
      </c>
      <c r="CV12" s="9">
        <v>-0.76504899999999998</v>
      </c>
      <c r="CW12" s="9">
        <v>-0.63837900000000003</v>
      </c>
      <c r="CX12" s="9">
        <v>-0.72610200000000003</v>
      </c>
      <c r="CY12" s="8">
        <v>-0.68388400000000005</v>
      </c>
      <c r="CZ12" s="9">
        <v>-0.97715099999999999</v>
      </c>
      <c r="DA12" s="9">
        <v>-0.84176200000000001</v>
      </c>
      <c r="DB12" s="9">
        <v>-0.69810499999999998</v>
      </c>
      <c r="DC12" s="9">
        <v>-0.793489</v>
      </c>
      <c r="DD12" s="8">
        <v>-0.74412999999999996</v>
      </c>
      <c r="DE12" s="9">
        <v>-1.0740350000000001</v>
      </c>
      <c r="DF12" s="9">
        <v>-0.94033900000000004</v>
      </c>
      <c r="DG12" s="9">
        <v>-0.76210900000000004</v>
      </c>
      <c r="DH12" s="9">
        <v>-0.87929000000000002</v>
      </c>
      <c r="DI12" s="8">
        <v>-0.82250800000000002</v>
      </c>
      <c r="DJ12" s="9">
        <v>-1.1982699999999999</v>
      </c>
      <c r="DK12" s="9">
        <v>-1.0576049999999999</v>
      </c>
      <c r="DL12" s="9">
        <v>-0.852321</v>
      </c>
      <c r="DM12" s="9">
        <v>-0.989564</v>
      </c>
      <c r="DN12" s="8">
        <v>-0.93474900000000005</v>
      </c>
      <c r="DO12" s="9">
        <v>-1.3602970000000001</v>
      </c>
      <c r="DP12" s="9">
        <v>-1.2259610000000001</v>
      </c>
      <c r="DQ12" s="9">
        <v>-0.96860999999999997</v>
      </c>
      <c r="DR12" s="9">
        <v>-1.145027</v>
      </c>
      <c r="DS12" s="8">
        <v>-1.0851189999999999</v>
      </c>
      <c r="DT12" s="9">
        <v>-1.5231429999999999</v>
      </c>
      <c r="DU12" s="9">
        <v>-1.3767050000000001</v>
      </c>
      <c r="DV12" s="9">
        <v>-1.125651</v>
      </c>
      <c r="DW12" s="9">
        <v>-1.297919</v>
      </c>
      <c r="DX12" s="8">
        <v>-1.241231</v>
      </c>
      <c r="DY12" s="9">
        <v>-1.7039059999999999</v>
      </c>
      <c r="DZ12" s="9">
        <v>-1.558047</v>
      </c>
      <c r="EA12" s="9">
        <v>-1.289963</v>
      </c>
      <c r="EB12" s="9">
        <v>-1.4787589999999999</v>
      </c>
      <c r="EC12" s="8">
        <v>-1.427883</v>
      </c>
      <c r="ED12" s="9">
        <v>-1.9142220000000001</v>
      </c>
      <c r="EE12" s="9">
        <v>-1.770829</v>
      </c>
      <c r="EF12" s="9">
        <v>-1.4812000000000001</v>
      </c>
      <c r="EG12" s="9">
        <v>-1.6788620000000001</v>
      </c>
      <c r="EH12" s="8">
        <v>-1.631424</v>
      </c>
      <c r="EI12" s="9">
        <v>-2.1445780000000001</v>
      </c>
      <c r="EJ12" s="9">
        <v>-2.0155650000000001</v>
      </c>
      <c r="EK12" s="9">
        <v>-1.695811</v>
      </c>
      <c r="EL12" s="9">
        <v>-1.9127700000000001</v>
      </c>
      <c r="EM12" s="8">
        <v>-1.8624769999999999</v>
      </c>
      <c r="EN12" s="9">
        <v>-2.3669660000000001</v>
      </c>
      <c r="EO12" s="9">
        <v>-2.2462770000000001</v>
      </c>
      <c r="EP12" s="9">
        <v>-1.8947099999999999</v>
      </c>
      <c r="EQ12" s="9">
        <v>-2.1248849999999999</v>
      </c>
      <c r="ER12" s="8">
        <v>-2.057674</v>
      </c>
      <c r="ES12" s="9" t="s">
        <v>15</v>
      </c>
      <c r="ET12" s="9" t="s">
        <v>15</v>
      </c>
      <c r="EU12" s="9" t="s">
        <v>15</v>
      </c>
      <c r="EV12" s="9" t="s">
        <v>15</v>
      </c>
      <c r="EW12" s="8" t="s">
        <v>15</v>
      </c>
    </row>
    <row r="13" spans="1:153" x14ac:dyDescent="0.25">
      <c r="A13" s="8" t="s">
        <v>16</v>
      </c>
      <c r="B13" s="8">
        <v>0.366423</v>
      </c>
      <c r="C13" s="8">
        <v>0.279173</v>
      </c>
      <c r="D13" s="9">
        <v>0.13250999999999999</v>
      </c>
      <c r="E13" s="9">
        <v>0.13250999999999999</v>
      </c>
      <c r="F13" s="9">
        <v>0.13250999999999999</v>
      </c>
      <c r="G13" s="9">
        <v>0.13250999999999999</v>
      </c>
      <c r="H13" s="8">
        <v>0.13250999999999999</v>
      </c>
      <c r="I13" s="9">
        <v>0.13424</v>
      </c>
      <c r="J13" s="9">
        <v>0.13424</v>
      </c>
      <c r="K13" s="9">
        <v>0.13424</v>
      </c>
      <c r="L13" s="9">
        <v>0.13424</v>
      </c>
      <c r="M13" s="8">
        <v>0.13424</v>
      </c>
      <c r="N13" s="9">
        <v>0.166379</v>
      </c>
      <c r="O13" s="9">
        <v>0.166357</v>
      </c>
      <c r="P13" s="9">
        <v>0.166514</v>
      </c>
      <c r="Q13" s="9">
        <v>0.16647700000000001</v>
      </c>
      <c r="R13" s="8">
        <v>0.16657</v>
      </c>
      <c r="S13" s="9">
        <v>0.155836</v>
      </c>
      <c r="T13" s="9">
        <v>0.155722</v>
      </c>
      <c r="U13" s="9">
        <v>0.15639600000000001</v>
      </c>
      <c r="V13" s="9">
        <v>0.15606500000000001</v>
      </c>
      <c r="W13" s="8">
        <v>0.15613099999999999</v>
      </c>
      <c r="X13" s="9">
        <v>-6.0749999999999998E-2</v>
      </c>
      <c r="Y13" s="9">
        <v>-6.0749999999999998E-2</v>
      </c>
      <c r="Z13" s="9">
        <v>-6.0749999999999998E-2</v>
      </c>
      <c r="AA13" s="9">
        <v>-6.0749999999999998E-2</v>
      </c>
      <c r="AB13" s="8">
        <v>-6.0749999999999998E-2</v>
      </c>
      <c r="AC13" s="9">
        <v>-0.26150000000000001</v>
      </c>
      <c r="AD13" s="9">
        <v>-0.26150000000000001</v>
      </c>
      <c r="AE13" s="9">
        <v>-0.26150000000000001</v>
      </c>
      <c r="AF13" s="9">
        <v>-0.26150000000000001</v>
      </c>
      <c r="AG13" s="8">
        <v>-0.26150000000000001</v>
      </c>
      <c r="AH13" s="9">
        <v>-0.26150000000000001</v>
      </c>
      <c r="AI13" s="9">
        <v>-0.26150000000000001</v>
      </c>
      <c r="AJ13" s="9">
        <v>-0.26150000000000001</v>
      </c>
      <c r="AK13" s="9">
        <v>-0.26150000000000001</v>
      </c>
      <c r="AL13" s="8">
        <v>-0.26150000000000001</v>
      </c>
      <c r="AM13" s="9">
        <v>-0.26150000000000001</v>
      </c>
      <c r="AN13" s="9">
        <v>-0.26150000000000001</v>
      </c>
      <c r="AO13" s="9">
        <v>-0.26150000000000001</v>
      </c>
      <c r="AP13" s="9">
        <v>-0.26150000000000001</v>
      </c>
      <c r="AQ13" s="8">
        <v>-0.26150000000000001</v>
      </c>
      <c r="AR13" s="9">
        <v>-0.26150000000000001</v>
      </c>
      <c r="AS13" s="9">
        <v>-0.26150000000000001</v>
      </c>
      <c r="AT13" s="9">
        <v>-0.26150000000000001</v>
      </c>
      <c r="AU13" s="9">
        <v>-0.26150000000000001</v>
      </c>
      <c r="AV13" s="8">
        <v>-0.26150000000000001</v>
      </c>
      <c r="AW13" s="9">
        <v>-0.26150000000000001</v>
      </c>
      <c r="AX13" s="9">
        <v>-0.26150000000000001</v>
      </c>
      <c r="AY13" s="9">
        <v>-0.26150000000000001</v>
      </c>
      <c r="AZ13" s="9">
        <v>-0.26150000000000001</v>
      </c>
      <c r="BA13" s="8">
        <v>-0.26150000000000001</v>
      </c>
      <c r="BB13" s="9">
        <v>-0.46150000000000002</v>
      </c>
      <c r="BC13" s="9">
        <v>-0.46150000000000002</v>
      </c>
      <c r="BD13" s="9">
        <v>-0.46150000000000002</v>
      </c>
      <c r="BE13" s="9">
        <v>-0.46150000000000002</v>
      </c>
      <c r="BF13" s="8">
        <v>-0.46150000000000002</v>
      </c>
      <c r="BG13" s="9">
        <v>-0.66149999999999998</v>
      </c>
      <c r="BH13" s="9">
        <v>-0.66149999999999998</v>
      </c>
      <c r="BI13" s="9">
        <v>-0.66149999999999998</v>
      </c>
      <c r="BJ13" s="9">
        <v>-0.66149999999999998</v>
      </c>
      <c r="BK13" s="8">
        <v>-0.66149999999999998</v>
      </c>
      <c r="BL13" s="9">
        <v>-0.86150000000000004</v>
      </c>
      <c r="BM13" s="9">
        <v>-0.86150000000000004</v>
      </c>
      <c r="BN13" s="9">
        <v>-0.86150000000000004</v>
      </c>
      <c r="BO13" s="9">
        <v>-0.86150000000000004</v>
      </c>
      <c r="BP13" s="8">
        <v>-0.86150000000000004</v>
      </c>
      <c r="BQ13" s="9">
        <v>-1.0615000000000001</v>
      </c>
      <c r="BR13" s="9">
        <v>-1.0615000000000001</v>
      </c>
      <c r="BS13" s="9">
        <v>-1.0615000000000001</v>
      </c>
      <c r="BT13" s="9">
        <v>-1.0615000000000001</v>
      </c>
      <c r="BU13" s="8">
        <v>-1.0615000000000001</v>
      </c>
      <c r="BV13" s="9">
        <v>-1.2615000000000001</v>
      </c>
      <c r="BW13" s="9">
        <v>-1.2615000000000001</v>
      </c>
      <c r="BX13" s="9">
        <v>-1.2615000000000001</v>
      </c>
      <c r="BY13" s="9">
        <v>-1.2615000000000001</v>
      </c>
      <c r="BZ13" s="8">
        <v>-1.2615000000000001</v>
      </c>
      <c r="CA13" s="9">
        <v>-1.4615</v>
      </c>
      <c r="CB13" s="9">
        <v>-1.4615</v>
      </c>
      <c r="CC13" s="9">
        <v>-1.4476560000000001</v>
      </c>
      <c r="CD13" s="9">
        <v>-1.4599899999999999</v>
      </c>
      <c r="CE13" s="8">
        <v>-1.4535229999999999</v>
      </c>
      <c r="CF13" s="9">
        <v>-1.4615</v>
      </c>
      <c r="CG13" s="9">
        <v>-1.454272</v>
      </c>
      <c r="CH13" s="9">
        <v>-1.4369320000000001</v>
      </c>
      <c r="CI13" s="9">
        <v>-1.448817</v>
      </c>
      <c r="CJ13" s="8">
        <v>-1.4429050000000001</v>
      </c>
      <c r="CK13" s="9">
        <v>-1.4615</v>
      </c>
      <c r="CL13" s="9">
        <v>-1.454885</v>
      </c>
      <c r="CM13" s="9">
        <v>-1.43529</v>
      </c>
      <c r="CN13" s="9">
        <v>-1.4479390000000001</v>
      </c>
      <c r="CO13" s="8">
        <v>-1.443014</v>
      </c>
      <c r="CP13" s="9">
        <v>-1.4615</v>
      </c>
      <c r="CQ13" s="9">
        <v>-1.443721</v>
      </c>
      <c r="CR13" s="9">
        <v>-1.422714</v>
      </c>
      <c r="CS13" s="9">
        <v>-1.438212</v>
      </c>
      <c r="CT13" s="8">
        <v>-1.4300710000000001</v>
      </c>
      <c r="CU13" s="9">
        <v>-1.4615</v>
      </c>
      <c r="CV13" s="9">
        <v>-1.4506559999999999</v>
      </c>
      <c r="CW13" s="9">
        <v>-1.4239269999999999</v>
      </c>
      <c r="CX13" s="9">
        <v>-1.441988</v>
      </c>
      <c r="CY13" s="8">
        <v>-1.43303</v>
      </c>
      <c r="CZ13" s="9">
        <v>-1.4615</v>
      </c>
      <c r="DA13" s="9">
        <v>-1.4615</v>
      </c>
      <c r="DB13" s="9">
        <v>-1.4401219999999999</v>
      </c>
      <c r="DC13" s="9">
        <v>-1.461012</v>
      </c>
      <c r="DD13" s="8">
        <v>-1.4523779999999999</v>
      </c>
      <c r="DE13" s="9">
        <v>-1.4615</v>
      </c>
      <c r="DF13" s="9">
        <v>-1.4615</v>
      </c>
      <c r="DG13" s="9">
        <v>-1.4615</v>
      </c>
      <c r="DH13" s="9">
        <v>-1.4615</v>
      </c>
      <c r="DI13" s="8">
        <v>-1.4615</v>
      </c>
      <c r="DJ13" s="9">
        <v>-1.4615</v>
      </c>
      <c r="DK13" s="9">
        <v>-1.4615</v>
      </c>
      <c r="DL13" s="9">
        <v>-1.4615</v>
      </c>
      <c r="DM13" s="9">
        <v>-1.4615</v>
      </c>
      <c r="DN13" s="8">
        <v>-1.4615</v>
      </c>
      <c r="DO13" s="9">
        <v>-1.4615</v>
      </c>
      <c r="DP13" s="9">
        <v>-1.4615</v>
      </c>
      <c r="DQ13" s="9">
        <v>-1.4615</v>
      </c>
      <c r="DR13" s="9">
        <v>-1.4615</v>
      </c>
      <c r="DS13" s="8">
        <v>-1.4615</v>
      </c>
      <c r="DT13" s="9">
        <v>-1.4615</v>
      </c>
      <c r="DU13" s="9">
        <v>-1.4615</v>
      </c>
      <c r="DV13" s="9">
        <v>-1.4615</v>
      </c>
      <c r="DW13" s="9">
        <v>-1.4615</v>
      </c>
      <c r="DX13" s="8">
        <v>-1.4615</v>
      </c>
      <c r="DY13" s="9">
        <v>-1.4615</v>
      </c>
      <c r="DZ13" s="9">
        <v>-1.4615</v>
      </c>
      <c r="EA13" s="9">
        <v>-1.4615</v>
      </c>
      <c r="EB13" s="9">
        <v>-1.4615</v>
      </c>
      <c r="EC13" s="8">
        <v>-1.4615</v>
      </c>
      <c r="ED13" s="9">
        <v>-1.4615</v>
      </c>
      <c r="EE13" s="9">
        <v>-1.4615</v>
      </c>
      <c r="EF13" s="9">
        <v>-1.4615</v>
      </c>
      <c r="EG13" s="9">
        <v>-1.4615</v>
      </c>
      <c r="EH13" s="8">
        <v>-1.4615</v>
      </c>
      <c r="EI13" s="9">
        <v>-1.4615</v>
      </c>
      <c r="EJ13" s="9">
        <v>-1.4615</v>
      </c>
      <c r="EK13" s="9">
        <v>-1.4615</v>
      </c>
      <c r="EL13" s="9">
        <v>-1.4615</v>
      </c>
      <c r="EM13" s="8">
        <v>-1.4615</v>
      </c>
      <c r="EN13" s="9">
        <v>-1.6615</v>
      </c>
      <c r="EO13" s="9">
        <v>-1.6615</v>
      </c>
      <c r="EP13" s="9">
        <v>-1.650056</v>
      </c>
      <c r="EQ13" s="9">
        <v>-1.6615</v>
      </c>
      <c r="ER13" s="8">
        <v>-1.6615</v>
      </c>
      <c r="ES13" s="9" t="s">
        <v>15</v>
      </c>
      <c r="ET13" s="9" t="s">
        <v>15</v>
      </c>
      <c r="EU13" s="9" t="s">
        <v>15</v>
      </c>
      <c r="EV13" s="9" t="s">
        <v>15</v>
      </c>
      <c r="EW13" s="8" t="s">
        <v>15</v>
      </c>
    </row>
    <row r="14" spans="1:153" x14ac:dyDescent="0.25">
      <c r="A14" s="8"/>
      <c r="B14" s="8"/>
      <c r="C14" s="8"/>
      <c r="D14" s="176"/>
      <c r="E14" s="174"/>
      <c r="F14" s="174"/>
      <c r="G14" s="174"/>
      <c r="H14" s="177"/>
      <c r="I14" s="176"/>
      <c r="J14" s="174"/>
      <c r="K14" s="174"/>
      <c r="L14" s="174"/>
      <c r="M14" s="177"/>
      <c r="N14" s="176"/>
      <c r="O14" s="174"/>
      <c r="P14" s="174"/>
      <c r="Q14" s="174"/>
      <c r="R14" s="177"/>
      <c r="S14" s="176"/>
      <c r="T14" s="174"/>
      <c r="U14" s="174"/>
      <c r="V14" s="174"/>
      <c r="W14" s="177"/>
      <c r="X14" s="176"/>
      <c r="Y14" s="174"/>
      <c r="Z14" s="174"/>
      <c r="AA14" s="174"/>
      <c r="AB14" s="177"/>
      <c r="AC14" s="176"/>
      <c r="AD14" s="174"/>
      <c r="AE14" s="174"/>
      <c r="AF14" s="174"/>
      <c r="AG14" s="177"/>
      <c r="AH14" s="176"/>
      <c r="AI14" s="174"/>
      <c r="AJ14" s="174"/>
      <c r="AK14" s="174"/>
      <c r="AL14" s="177"/>
      <c r="AM14" s="176"/>
      <c r="AN14" s="174"/>
      <c r="AO14" s="174"/>
      <c r="AP14" s="174"/>
      <c r="AQ14" s="177"/>
      <c r="AR14" s="176"/>
      <c r="AS14" s="174"/>
      <c r="AT14" s="174"/>
      <c r="AU14" s="174"/>
      <c r="AV14" s="177"/>
      <c r="AW14" s="176"/>
      <c r="AX14" s="174"/>
      <c r="AY14" s="174"/>
      <c r="AZ14" s="174"/>
      <c r="BA14" s="177"/>
      <c r="BB14" s="176"/>
      <c r="BC14" s="174"/>
      <c r="BD14" s="174"/>
      <c r="BE14" s="174"/>
      <c r="BF14" s="177"/>
      <c r="BG14" s="176"/>
      <c r="BH14" s="174"/>
      <c r="BI14" s="174"/>
      <c r="BJ14" s="174"/>
      <c r="BK14" s="177"/>
      <c r="BL14" s="176"/>
      <c r="BM14" s="174"/>
      <c r="BN14" s="174"/>
      <c r="BO14" s="174"/>
      <c r="BP14" s="177"/>
      <c r="BQ14" s="176"/>
      <c r="BR14" s="174"/>
      <c r="BS14" s="174"/>
      <c r="BT14" s="174"/>
      <c r="BU14" s="177"/>
      <c r="BV14" s="176"/>
      <c r="BW14" s="174"/>
      <c r="BX14" s="174"/>
      <c r="BY14" s="174"/>
      <c r="BZ14" s="177"/>
      <c r="CA14" s="176"/>
      <c r="CB14" s="174"/>
      <c r="CC14" s="174"/>
      <c r="CD14" s="174"/>
      <c r="CE14" s="177"/>
      <c r="CF14" s="176"/>
      <c r="CG14" s="174"/>
      <c r="CH14" s="174"/>
      <c r="CI14" s="174"/>
      <c r="CJ14" s="177"/>
      <c r="CK14" s="176"/>
      <c r="CL14" s="174"/>
      <c r="CM14" s="174"/>
      <c r="CN14" s="174"/>
      <c r="CO14" s="177"/>
      <c r="CP14" s="176"/>
      <c r="CQ14" s="174"/>
      <c r="CR14" s="174"/>
      <c r="CS14" s="174"/>
      <c r="CT14" s="177"/>
      <c r="CU14" s="176"/>
      <c r="CV14" s="174"/>
      <c r="CW14" s="174"/>
      <c r="CX14" s="174"/>
      <c r="CY14" s="177"/>
      <c r="CZ14" s="176"/>
      <c r="DA14" s="174"/>
      <c r="DB14" s="174"/>
      <c r="DC14" s="174"/>
      <c r="DD14" s="177"/>
      <c r="DE14" s="176"/>
      <c r="DF14" s="174"/>
      <c r="DG14" s="174"/>
      <c r="DH14" s="174"/>
      <c r="DI14" s="177"/>
      <c r="DJ14" s="176"/>
      <c r="DK14" s="174"/>
      <c r="DL14" s="174"/>
      <c r="DM14" s="174"/>
      <c r="DN14" s="177"/>
      <c r="DO14" s="176"/>
      <c r="DP14" s="174"/>
      <c r="DQ14" s="174"/>
      <c r="DR14" s="174"/>
      <c r="DS14" s="177"/>
      <c r="DT14" s="176"/>
      <c r="DU14" s="174"/>
      <c r="DV14" s="174"/>
      <c r="DW14" s="174"/>
      <c r="DX14" s="177"/>
      <c r="DY14" s="176"/>
      <c r="DZ14" s="174"/>
      <c r="EA14" s="174"/>
      <c r="EB14" s="174"/>
      <c r="EC14" s="177"/>
      <c r="ED14" s="176"/>
      <c r="EE14" s="174"/>
      <c r="EF14" s="174"/>
      <c r="EG14" s="174"/>
      <c r="EH14" s="177"/>
      <c r="EI14" s="176"/>
      <c r="EJ14" s="174"/>
      <c r="EK14" s="174"/>
      <c r="EL14" s="174"/>
      <c r="EM14" s="177"/>
      <c r="EN14" s="176"/>
      <c r="EO14" s="174"/>
      <c r="EP14" s="174"/>
      <c r="EQ14" s="174"/>
      <c r="ER14" s="177"/>
      <c r="ES14" s="176"/>
      <c r="ET14" s="174"/>
      <c r="EU14" s="174"/>
      <c r="EV14" s="174"/>
      <c r="EW14" s="177"/>
    </row>
    <row r="15" spans="1:153" x14ac:dyDescent="0.25">
      <c r="A15" s="5" t="s">
        <v>17</v>
      </c>
      <c r="B15" s="5">
        <v>24.000992</v>
      </c>
      <c r="C15" s="5">
        <v>25.010232999999999</v>
      </c>
      <c r="D15" s="12">
        <v>25.693701000000001</v>
      </c>
      <c r="E15" s="12">
        <v>25.693396</v>
      </c>
      <c r="F15" s="12">
        <v>25.694489999999998</v>
      </c>
      <c r="G15" s="12">
        <v>25.694469000000002</v>
      </c>
      <c r="H15" s="5">
        <v>25.693940999999999</v>
      </c>
      <c r="I15" s="12">
        <v>25.750976999999999</v>
      </c>
      <c r="J15" s="12">
        <v>25.747416000000001</v>
      </c>
      <c r="K15" s="12">
        <v>25.753374000000001</v>
      </c>
      <c r="L15" s="12">
        <v>25.743251999999998</v>
      </c>
      <c r="M15" s="5">
        <v>25.742965999999999</v>
      </c>
      <c r="N15" s="12">
        <v>25.311914000000002</v>
      </c>
      <c r="O15" s="12">
        <v>25.301110999999999</v>
      </c>
      <c r="P15" s="12">
        <v>25.360673999999999</v>
      </c>
      <c r="Q15" s="12">
        <v>25.355903999999999</v>
      </c>
      <c r="R15" s="5">
        <v>25.365939999999998</v>
      </c>
      <c r="S15" s="12">
        <v>25.458309</v>
      </c>
      <c r="T15" s="12">
        <v>25.412317000000002</v>
      </c>
      <c r="U15" s="12">
        <v>25.584758999999998</v>
      </c>
      <c r="V15" s="12">
        <v>25.509920000000001</v>
      </c>
      <c r="W15" s="5">
        <v>25.520351000000002</v>
      </c>
      <c r="X15" s="12">
        <v>26.41029</v>
      </c>
      <c r="Y15" s="12">
        <v>26.336088</v>
      </c>
      <c r="Z15" s="12">
        <v>26.489094000000001</v>
      </c>
      <c r="AA15" s="12">
        <v>26.435986</v>
      </c>
      <c r="AB15" s="5">
        <v>26.447424000000002</v>
      </c>
      <c r="AC15" s="12">
        <v>26.256014</v>
      </c>
      <c r="AD15" s="12">
        <v>26.184287999999999</v>
      </c>
      <c r="AE15" s="12">
        <v>26.352305999999999</v>
      </c>
      <c r="AF15" s="12">
        <v>26.290316000000001</v>
      </c>
      <c r="AG15" s="5">
        <v>26.309370000000001</v>
      </c>
      <c r="AH15" s="12">
        <v>26.376196</v>
      </c>
      <c r="AI15" s="12">
        <v>26.341823999999999</v>
      </c>
      <c r="AJ15" s="12">
        <v>26.527498000000001</v>
      </c>
      <c r="AK15" s="12">
        <v>26.438846999999999</v>
      </c>
      <c r="AL15" s="5">
        <v>26.464191</v>
      </c>
      <c r="AM15" s="12">
        <v>26.377801999999999</v>
      </c>
      <c r="AN15" s="12">
        <v>26.410043999999999</v>
      </c>
      <c r="AO15" s="12">
        <v>26.605059000000001</v>
      </c>
      <c r="AP15" s="12">
        <v>26.495394000000001</v>
      </c>
      <c r="AQ15" s="5">
        <v>26.520932999999999</v>
      </c>
      <c r="AR15" s="12">
        <v>26.369619</v>
      </c>
      <c r="AS15" s="12">
        <v>26.484635999999998</v>
      </c>
      <c r="AT15" s="12">
        <v>26.614014000000001</v>
      </c>
      <c r="AU15" s="12">
        <v>26.532253000000001</v>
      </c>
      <c r="AV15" s="5">
        <v>26.538401</v>
      </c>
      <c r="AW15" s="12">
        <v>26.350629999999999</v>
      </c>
      <c r="AX15" s="12">
        <v>26.537110999999999</v>
      </c>
      <c r="AY15" s="12">
        <v>26.709575999999998</v>
      </c>
      <c r="AZ15" s="12">
        <v>26.58548</v>
      </c>
      <c r="BA15" s="5">
        <v>26.605494</v>
      </c>
      <c r="BB15" s="12">
        <v>26.344379</v>
      </c>
      <c r="BC15" s="12">
        <v>26.619339</v>
      </c>
      <c r="BD15" s="12">
        <v>26.847372</v>
      </c>
      <c r="BE15" s="12">
        <v>26.608495999999999</v>
      </c>
      <c r="BF15" s="5">
        <v>26.699653999999999</v>
      </c>
      <c r="BG15" s="12">
        <v>26.328351999999999</v>
      </c>
      <c r="BH15" s="12">
        <v>26.681263000000001</v>
      </c>
      <c r="BI15" s="12">
        <v>26.962340999999999</v>
      </c>
      <c r="BJ15" s="12">
        <v>26.591894</v>
      </c>
      <c r="BK15" s="5">
        <v>26.782021</v>
      </c>
      <c r="BL15" s="12">
        <v>26.327905999999999</v>
      </c>
      <c r="BM15" s="12">
        <v>26.791321</v>
      </c>
      <c r="BN15" s="12">
        <v>27.124438999999999</v>
      </c>
      <c r="BO15" s="12">
        <v>26.709492000000001</v>
      </c>
      <c r="BP15" s="5">
        <v>26.916439</v>
      </c>
      <c r="BQ15" s="12">
        <v>26.406416</v>
      </c>
      <c r="BR15" s="12">
        <v>26.876328999999998</v>
      </c>
      <c r="BS15" s="12">
        <v>27.293692</v>
      </c>
      <c r="BT15" s="12">
        <v>26.857306000000001</v>
      </c>
      <c r="BU15" s="5">
        <v>27.085806000000002</v>
      </c>
      <c r="BV15" s="12">
        <v>26.45186</v>
      </c>
      <c r="BW15" s="12">
        <v>26.967876</v>
      </c>
      <c r="BX15" s="12">
        <v>27.423645</v>
      </c>
      <c r="BY15" s="12">
        <v>26.984200000000001</v>
      </c>
      <c r="BZ15" s="5">
        <v>27.210713999999999</v>
      </c>
      <c r="CA15" s="12">
        <v>26.563299000000001</v>
      </c>
      <c r="CB15" s="12">
        <v>27.112061000000001</v>
      </c>
      <c r="CC15" s="12">
        <v>27.608436999999999</v>
      </c>
      <c r="CD15" s="12">
        <v>27.146052999999998</v>
      </c>
      <c r="CE15" s="5">
        <v>27.376761999999999</v>
      </c>
      <c r="CF15" s="12">
        <v>26.561464000000001</v>
      </c>
      <c r="CG15" s="12">
        <v>27.201996000000001</v>
      </c>
      <c r="CH15" s="12">
        <v>27.729966999999998</v>
      </c>
      <c r="CI15" s="12">
        <v>27.259658999999999</v>
      </c>
      <c r="CJ15" s="5">
        <v>27.496963999999998</v>
      </c>
      <c r="CK15" s="12">
        <v>26.580639000000001</v>
      </c>
      <c r="CL15" s="12">
        <v>27.278437</v>
      </c>
      <c r="CM15" s="12">
        <v>27.872077999999998</v>
      </c>
      <c r="CN15" s="12">
        <v>27.403952</v>
      </c>
      <c r="CO15" s="5">
        <v>27.625433000000001</v>
      </c>
      <c r="CP15" s="12">
        <v>26.645147000000001</v>
      </c>
      <c r="CQ15" s="12">
        <v>27.406825999999999</v>
      </c>
      <c r="CR15" s="12">
        <v>28.068306</v>
      </c>
      <c r="CS15" s="12">
        <v>27.522379000000001</v>
      </c>
      <c r="CT15" s="5">
        <v>27.780097999999999</v>
      </c>
      <c r="CU15" s="12">
        <v>26.717027999999999</v>
      </c>
      <c r="CV15" s="12">
        <v>27.570489999999999</v>
      </c>
      <c r="CW15" s="12">
        <v>28.326384000000001</v>
      </c>
      <c r="CX15" s="12">
        <v>27.731432000000002</v>
      </c>
      <c r="CY15" s="5">
        <v>27.999008</v>
      </c>
      <c r="CZ15" s="12">
        <v>26.838294999999999</v>
      </c>
      <c r="DA15" s="12">
        <v>27.750686999999999</v>
      </c>
      <c r="DB15" s="12">
        <v>28.628413999999999</v>
      </c>
      <c r="DC15" s="12">
        <v>27.948595000000001</v>
      </c>
      <c r="DD15" s="5">
        <v>28.254584999999999</v>
      </c>
      <c r="DE15" s="12">
        <v>26.978179999999998</v>
      </c>
      <c r="DF15" s="12">
        <v>27.885431000000001</v>
      </c>
      <c r="DG15" s="12">
        <v>28.983597</v>
      </c>
      <c r="DH15" s="12">
        <v>28.144714</v>
      </c>
      <c r="DI15" s="5">
        <v>28.470015</v>
      </c>
      <c r="DJ15" s="12">
        <v>27.023261999999999</v>
      </c>
      <c r="DK15" s="12">
        <v>27.976925000000001</v>
      </c>
      <c r="DL15" s="12">
        <v>29.328673999999999</v>
      </c>
      <c r="DM15" s="12">
        <v>28.294263999999998</v>
      </c>
      <c r="DN15" s="5">
        <v>28.652934999999999</v>
      </c>
      <c r="DO15" s="12">
        <v>27.104374</v>
      </c>
      <c r="DP15" s="12">
        <v>28.100048000000001</v>
      </c>
      <c r="DQ15" s="12">
        <v>29.922018000000001</v>
      </c>
      <c r="DR15" s="12">
        <v>28.465468999999999</v>
      </c>
      <c r="DS15" s="5">
        <v>28.844156000000002</v>
      </c>
      <c r="DT15" s="12">
        <v>27.208458</v>
      </c>
      <c r="DU15" s="12">
        <v>28.209444000000001</v>
      </c>
      <c r="DV15" s="12">
        <v>30.025547</v>
      </c>
      <c r="DW15" s="12">
        <v>28.607378000000001</v>
      </c>
      <c r="DX15" s="5">
        <v>29.003585999999999</v>
      </c>
      <c r="DY15" s="12">
        <v>27.249421999999999</v>
      </c>
      <c r="DZ15" s="12">
        <v>28.259737000000001</v>
      </c>
      <c r="EA15" s="12">
        <v>30.387732</v>
      </c>
      <c r="EB15" s="12">
        <v>28.766102</v>
      </c>
      <c r="EC15" s="5">
        <v>29.127908999999999</v>
      </c>
      <c r="ED15" s="12">
        <v>27.276990999999999</v>
      </c>
      <c r="EE15" s="12">
        <v>28.310452000000002</v>
      </c>
      <c r="EF15" s="12">
        <v>30.686069</v>
      </c>
      <c r="EG15" s="12">
        <v>28.918583000000002</v>
      </c>
      <c r="EH15" s="5">
        <v>29.323464999999999</v>
      </c>
      <c r="EI15" s="12">
        <v>27.348044999999999</v>
      </c>
      <c r="EJ15" s="12">
        <v>28.422440999999999</v>
      </c>
      <c r="EK15" s="12">
        <v>30.938564</v>
      </c>
      <c r="EL15" s="12">
        <v>29.101469000000002</v>
      </c>
      <c r="EM15" s="5">
        <v>29.494897999999999</v>
      </c>
      <c r="EN15" s="12">
        <v>27.437125999999999</v>
      </c>
      <c r="EO15" s="12">
        <v>28.466162000000001</v>
      </c>
      <c r="EP15" s="12">
        <v>31.080372000000001</v>
      </c>
      <c r="EQ15" s="12">
        <v>29.240680999999999</v>
      </c>
      <c r="ER15" s="5">
        <v>29.616066</v>
      </c>
      <c r="ES15" s="13">
        <v>3.0000000000000001E-3</v>
      </c>
      <c r="ET15" s="13">
        <v>4.0000000000000001E-3</v>
      </c>
      <c r="EU15" s="13">
        <v>8.0000000000000002E-3</v>
      </c>
      <c r="EV15" s="13">
        <v>5.0000000000000001E-3</v>
      </c>
      <c r="EW15" s="14">
        <v>6.0000000000000001E-3</v>
      </c>
    </row>
    <row r="16" spans="1:153" x14ac:dyDescent="0.25">
      <c r="A16" s="8"/>
      <c r="B16" s="8"/>
      <c r="C16" s="8"/>
      <c r="D16" s="176"/>
      <c r="E16" s="174"/>
      <c r="F16" s="174"/>
      <c r="G16" s="174"/>
      <c r="H16" s="177"/>
      <c r="I16" s="176"/>
      <c r="J16" s="174"/>
      <c r="K16" s="174"/>
      <c r="L16" s="174"/>
      <c r="M16" s="177"/>
      <c r="N16" s="176"/>
      <c r="O16" s="174"/>
      <c r="P16" s="174"/>
      <c r="Q16" s="174"/>
      <c r="R16" s="177"/>
      <c r="S16" s="176"/>
      <c r="T16" s="174"/>
      <c r="U16" s="174"/>
      <c r="V16" s="174"/>
      <c r="W16" s="177"/>
      <c r="X16" s="176"/>
      <c r="Y16" s="174"/>
      <c r="Z16" s="174"/>
      <c r="AA16" s="174"/>
      <c r="AB16" s="177"/>
      <c r="AC16" s="176"/>
      <c r="AD16" s="174"/>
      <c r="AE16" s="174"/>
      <c r="AF16" s="174"/>
      <c r="AG16" s="177"/>
      <c r="AH16" s="176"/>
      <c r="AI16" s="174"/>
      <c r="AJ16" s="174"/>
      <c r="AK16" s="174"/>
      <c r="AL16" s="177"/>
      <c r="AM16" s="176"/>
      <c r="AN16" s="174"/>
      <c r="AO16" s="174"/>
      <c r="AP16" s="174"/>
      <c r="AQ16" s="177"/>
      <c r="AR16" s="176"/>
      <c r="AS16" s="174"/>
      <c r="AT16" s="174"/>
      <c r="AU16" s="174"/>
      <c r="AV16" s="177"/>
      <c r="AW16" s="176"/>
      <c r="AX16" s="174"/>
      <c r="AY16" s="174"/>
      <c r="AZ16" s="174"/>
      <c r="BA16" s="177"/>
      <c r="BB16" s="176"/>
      <c r="BC16" s="174"/>
      <c r="BD16" s="174"/>
      <c r="BE16" s="174"/>
      <c r="BF16" s="177"/>
      <c r="BG16" s="176"/>
      <c r="BH16" s="174"/>
      <c r="BI16" s="174"/>
      <c r="BJ16" s="174"/>
      <c r="BK16" s="177"/>
      <c r="BL16" s="176"/>
      <c r="BM16" s="174"/>
      <c r="BN16" s="174"/>
      <c r="BO16" s="174"/>
      <c r="BP16" s="177"/>
      <c r="BQ16" s="176"/>
      <c r="BR16" s="174"/>
      <c r="BS16" s="174"/>
      <c r="BT16" s="174"/>
      <c r="BU16" s="177"/>
      <c r="BV16" s="176"/>
      <c r="BW16" s="174"/>
      <c r="BX16" s="174"/>
      <c r="BY16" s="174"/>
      <c r="BZ16" s="177"/>
      <c r="CA16" s="176"/>
      <c r="CB16" s="174"/>
      <c r="CC16" s="174"/>
      <c r="CD16" s="174"/>
      <c r="CE16" s="177"/>
      <c r="CF16" s="176"/>
      <c r="CG16" s="174"/>
      <c r="CH16" s="174"/>
      <c r="CI16" s="174"/>
      <c r="CJ16" s="177"/>
      <c r="CK16" s="176"/>
      <c r="CL16" s="174"/>
      <c r="CM16" s="174"/>
      <c r="CN16" s="174"/>
      <c r="CO16" s="177"/>
      <c r="CP16" s="176"/>
      <c r="CQ16" s="174"/>
      <c r="CR16" s="174"/>
      <c r="CS16" s="174"/>
      <c r="CT16" s="177"/>
      <c r="CU16" s="176"/>
      <c r="CV16" s="174"/>
      <c r="CW16" s="174"/>
      <c r="CX16" s="174"/>
      <c r="CY16" s="177"/>
      <c r="CZ16" s="176"/>
      <c r="DA16" s="174"/>
      <c r="DB16" s="174"/>
      <c r="DC16" s="174"/>
      <c r="DD16" s="177"/>
      <c r="DE16" s="176"/>
      <c r="DF16" s="174"/>
      <c r="DG16" s="174"/>
      <c r="DH16" s="174"/>
      <c r="DI16" s="177"/>
      <c r="DJ16" s="176"/>
      <c r="DK16" s="174"/>
      <c r="DL16" s="174"/>
      <c r="DM16" s="174"/>
      <c r="DN16" s="177"/>
      <c r="DO16" s="176"/>
      <c r="DP16" s="174"/>
      <c r="DQ16" s="174"/>
      <c r="DR16" s="174"/>
      <c r="DS16" s="177"/>
      <c r="DT16" s="176"/>
      <c r="DU16" s="174"/>
      <c r="DV16" s="174"/>
      <c r="DW16" s="174"/>
      <c r="DX16" s="177"/>
      <c r="DY16" s="176"/>
      <c r="DZ16" s="174"/>
      <c r="EA16" s="174"/>
      <c r="EB16" s="174"/>
      <c r="EC16" s="177"/>
      <c r="ED16" s="176"/>
      <c r="EE16" s="174"/>
      <c r="EF16" s="174"/>
      <c r="EG16" s="174"/>
      <c r="EH16" s="177"/>
      <c r="EI16" s="176"/>
      <c r="EJ16" s="174"/>
      <c r="EK16" s="174"/>
      <c r="EL16" s="174"/>
      <c r="EM16" s="177"/>
      <c r="EN16" s="176"/>
      <c r="EO16" s="174"/>
      <c r="EP16" s="174"/>
      <c r="EQ16" s="174"/>
      <c r="ER16" s="177"/>
      <c r="ES16" s="176"/>
      <c r="ET16" s="174"/>
      <c r="EU16" s="174"/>
      <c r="EV16" s="174"/>
      <c r="EW16" s="177"/>
    </row>
    <row r="17" spans="1:153" x14ac:dyDescent="0.25">
      <c r="A17" s="5" t="s">
        <v>18</v>
      </c>
      <c r="B17" s="8"/>
      <c r="C17" s="8"/>
      <c r="D17" s="176"/>
      <c r="E17" s="174"/>
      <c r="F17" s="174"/>
      <c r="G17" s="174"/>
      <c r="H17" s="177"/>
      <c r="I17" s="176"/>
      <c r="J17" s="174"/>
      <c r="K17" s="174"/>
      <c r="L17" s="174"/>
      <c r="M17" s="177"/>
      <c r="N17" s="176"/>
      <c r="O17" s="174"/>
      <c r="P17" s="174"/>
      <c r="Q17" s="174"/>
      <c r="R17" s="177"/>
      <c r="S17" s="176"/>
      <c r="T17" s="174"/>
      <c r="U17" s="174"/>
      <c r="V17" s="174"/>
      <c r="W17" s="177"/>
      <c r="X17" s="176"/>
      <c r="Y17" s="174"/>
      <c r="Z17" s="174"/>
      <c r="AA17" s="174"/>
      <c r="AB17" s="177"/>
      <c r="AC17" s="176"/>
      <c r="AD17" s="174"/>
      <c r="AE17" s="174"/>
      <c r="AF17" s="174"/>
      <c r="AG17" s="177"/>
      <c r="AH17" s="176"/>
      <c r="AI17" s="174"/>
      <c r="AJ17" s="174"/>
      <c r="AK17" s="174"/>
      <c r="AL17" s="177"/>
      <c r="AM17" s="176"/>
      <c r="AN17" s="174"/>
      <c r="AO17" s="174"/>
      <c r="AP17" s="174"/>
      <c r="AQ17" s="177"/>
      <c r="AR17" s="176"/>
      <c r="AS17" s="174"/>
      <c r="AT17" s="174"/>
      <c r="AU17" s="174"/>
      <c r="AV17" s="177"/>
      <c r="AW17" s="176"/>
      <c r="AX17" s="174"/>
      <c r="AY17" s="174"/>
      <c r="AZ17" s="174"/>
      <c r="BA17" s="177"/>
      <c r="BB17" s="176"/>
      <c r="BC17" s="174"/>
      <c r="BD17" s="174"/>
      <c r="BE17" s="174"/>
      <c r="BF17" s="177"/>
      <c r="BG17" s="176"/>
      <c r="BH17" s="174"/>
      <c r="BI17" s="174"/>
      <c r="BJ17" s="174"/>
      <c r="BK17" s="177"/>
      <c r="BL17" s="176"/>
      <c r="BM17" s="174"/>
      <c r="BN17" s="174"/>
      <c r="BO17" s="174"/>
      <c r="BP17" s="177"/>
      <c r="BQ17" s="176"/>
      <c r="BR17" s="174"/>
      <c r="BS17" s="174"/>
      <c r="BT17" s="174"/>
      <c r="BU17" s="177"/>
      <c r="BV17" s="176"/>
      <c r="BW17" s="174"/>
      <c r="BX17" s="174"/>
      <c r="BY17" s="174"/>
      <c r="BZ17" s="177"/>
      <c r="CA17" s="176"/>
      <c r="CB17" s="174"/>
      <c r="CC17" s="174"/>
      <c r="CD17" s="174"/>
      <c r="CE17" s="177"/>
      <c r="CF17" s="176"/>
      <c r="CG17" s="174"/>
      <c r="CH17" s="174"/>
      <c r="CI17" s="174"/>
      <c r="CJ17" s="177"/>
      <c r="CK17" s="176"/>
      <c r="CL17" s="174"/>
      <c r="CM17" s="174"/>
      <c r="CN17" s="174"/>
      <c r="CO17" s="177"/>
      <c r="CP17" s="176"/>
      <c r="CQ17" s="174"/>
      <c r="CR17" s="174"/>
      <c r="CS17" s="174"/>
      <c r="CT17" s="177"/>
      <c r="CU17" s="176"/>
      <c r="CV17" s="174"/>
      <c r="CW17" s="174"/>
      <c r="CX17" s="174"/>
      <c r="CY17" s="177"/>
      <c r="CZ17" s="176"/>
      <c r="DA17" s="174"/>
      <c r="DB17" s="174"/>
      <c r="DC17" s="174"/>
      <c r="DD17" s="177"/>
      <c r="DE17" s="176"/>
      <c r="DF17" s="174"/>
      <c r="DG17" s="174"/>
      <c r="DH17" s="174"/>
      <c r="DI17" s="177"/>
      <c r="DJ17" s="176"/>
      <c r="DK17" s="174"/>
      <c r="DL17" s="174"/>
      <c r="DM17" s="174"/>
      <c r="DN17" s="177"/>
      <c r="DO17" s="176"/>
      <c r="DP17" s="174"/>
      <c r="DQ17" s="174"/>
      <c r="DR17" s="174"/>
      <c r="DS17" s="177"/>
      <c r="DT17" s="176"/>
      <c r="DU17" s="174"/>
      <c r="DV17" s="174"/>
      <c r="DW17" s="174"/>
      <c r="DX17" s="177"/>
      <c r="DY17" s="176"/>
      <c r="DZ17" s="174"/>
      <c r="EA17" s="174"/>
      <c r="EB17" s="174"/>
      <c r="EC17" s="177"/>
      <c r="ED17" s="176"/>
      <c r="EE17" s="174"/>
      <c r="EF17" s="174"/>
      <c r="EG17" s="174"/>
      <c r="EH17" s="177"/>
      <c r="EI17" s="176"/>
      <c r="EJ17" s="174"/>
      <c r="EK17" s="174"/>
      <c r="EL17" s="174"/>
      <c r="EM17" s="177"/>
      <c r="EN17" s="176"/>
      <c r="EO17" s="174"/>
      <c r="EP17" s="174"/>
      <c r="EQ17" s="174"/>
      <c r="ER17" s="177"/>
      <c r="ES17" s="176"/>
      <c r="ET17" s="174"/>
      <c r="EU17" s="174"/>
      <c r="EV17" s="174"/>
      <c r="EW17" s="177"/>
    </row>
    <row r="18" spans="1:153" x14ac:dyDescent="0.25">
      <c r="A18" s="8" t="s">
        <v>19</v>
      </c>
      <c r="B18" s="8">
        <v>4.7825220000000002</v>
      </c>
      <c r="C18" s="8">
        <v>4.7215600000000002</v>
      </c>
      <c r="D18" s="9">
        <v>4.3928589999999996</v>
      </c>
      <c r="E18" s="9">
        <v>4.3928589999999996</v>
      </c>
      <c r="F18" s="9">
        <v>4.3928589999999996</v>
      </c>
      <c r="G18" s="9">
        <v>4.3928589999999996</v>
      </c>
      <c r="H18" s="8">
        <v>4.3928589999999996</v>
      </c>
      <c r="I18" s="9">
        <v>4.8169740000000001</v>
      </c>
      <c r="J18" s="9">
        <v>4.8169950000000004</v>
      </c>
      <c r="K18" s="9">
        <v>4.8168749999999996</v>
      </c>
      <c r="L18" s="9">
        <v>4.8170599999999997</v>
      </c>
      <c r="M18" s="8">
        <v>4.8171780000000002</v>
      </c>
      <c r="N18" s="9">
        <v>4.6701430000000004</v>
      </c>
      <c r="O18" s="9">
        <v>4.6704600000000003</v>
      </c>
      <c r="P18" s="9">
        <v>4.6689280000000002</v>
      </c>
      <c r="Q18" s="9">
        <v>4.6691989999999999</v>
      </c>
      <c r="R18" s="8">
        <v>4.6690829999999997</v>
      </c>
      <c r="S18" s="9">
        <v>4.654795</v>
      </c>
      <c r="T18" s="9">
        <v>4.6562700000000001</v>
      </c>
      <c r="U18" s="9">
        <v>4.651135</v>
      </c>
      <c r="V18" s="9">
        <v>4.6528340000000004</v>
      </c>
      <c r="W18" s="8">
        <v>4.6524039999999998</v>
      </c>
      <c r="X18" s="9">
        <v>4.6292939999999998</v>
      </c>
      <c r="Y18" s="9">
        <v>4.6323590000000001</v>
      </c>
      <c r="Z18" s="9">
        <v>4.6242039999999998</v>
      </c>
      <c r="AA18" s="9">
        <v>4.6270509999999998</v>
      </c>
      <c r="AB18" s="8">
        <v>4.6263569999999996</v>
      </c>
      <c r="AC18" s="9">
        <v>4.593191</v>
      </c>
      <c r="AD18" s="9">
        <v>4.6004800000000001</v>
      </c>
      <c r="AE18" s="9">
        <v>4.5923949999999998</v>
      </c>
      <c r="AF18" s="9">
        <v>4.595307</v>
      </c>
      <c r="AG18" s="8">
        <v>4.5943849999999999</v>
      </c>
      <c r="AH18" s="9">
        <v>4.5552390000000003</v>
      </c>
      <c r="AI18" s="9">
        <v>4.5645959999999999</v>
      </c>
      <c r="AJ18" s="9">
        <v>4.5577829999999997</v>
      </c>
      <c r="AK18" s="9">
        <v>4.560867</v>
      </c>
      <c r="AL18" s="8">
        <v>4.5597009999999996</v>
      </c>
      <c r="AM18" s="9">
        <v>4.5241579999999999</v>
      </c>
      <c r="AN18" s="9">
        <v>4.5381340000000003</v>
      </c>
      <c r="AO18" s="9">
        <v>4.5334729999999999</v>
      </c>
      <c r="AP18" s="9">
        <v>4.5369460000000004</v>
      </c>
      <c r="AQ18" s="8">
        <v>4.5357099999999999</v>
      </c>
      <c r="AR18" s="9">
        <v>4.4988939999999999</v>
      </c>
      <c r="AS18" s="9">
        <v>4.5190729999999997</v>
      </c>
      <c r="AT18" s="9">
        <v>4.5177949999999996</v>
      </c>
      <c r="AU18" s="9">
        <v>4.520899</v>
      </c>
      <c r="AV18" s="8">
        <v>4.5201370000000001</v>
      </c>
      <c r="AW18" s="9">
        <v>4.4735129999999996</v>
      </c>
      <c r="AX18" s="9">
        <v>4.5007859999999997</v>
      </c>
      <c r="AY18" s="9">
        <v>4.5016730000000003</v>
      </c>
      <c r="AZ18" s="9">
        <v>4.5051019999999999</v>
      </c>
      <c r="BA18" s="8">
        <v>4.5045549999999999</v>
      </c>
      <c r="BB18" s="9">
        <v>4.4462130000000002</v>
      </c>
      <c r="BC18" s="9">
        <v>4.4801010000000003</v>
      </c>
      <c r="BD18" s="9">
        <v>4.4821980000000003</v>
      </c>
      <c r="BE18" s="9">
        <v>4.4878549999999997</v>
      </c>
      <c r="BF18" s="8">
        <v>4.4860540000000002</v>
      </c>
      <c r="BG18" s="9">
        <v>4.4073130000000003</v>
      </c>
      <c r="BH18" s="9">
        <v>4.4581270000000002</v>
      </c>
      <c r="BI18" s="9">
        <v>4.4610669999999999</v>
      </c>
      <c r="BJ18" s="9">
        <v>4.4704579999999998</v>
      </c>
      <c r="BK18" s="8">
        <v>4.4659659999999999</v>
      </c>
      <c r="BL18" s="9">
        <v>4.3688880000000001</v>
      </c>
      <c r="BM18" s="9">
        <v>4.4390729999999996</v>
      </c>
      <c r="BN18" s="9">
        <v>4.4436970000000002</v>
      </c>
      <c r="BO18" s="9">
        <v>4.455635</v>
      </c>
      <c r="BP18" s="8">
        <v>4.4492950000000002</v>
      </c>
      <c r="BQ18" s="9">
        <v>4.3297299999999996</v>
      </c>
      <c r="BR18" s="9">
        <v>4.4237919999999997</v>
      </c>
      <c r="BS18" s="9">
        <v>4.4303540000000003</v>
      </c>
      <c r="BT18" s="9">
        <v>4.442577</v>
      </c>
      <c r="BU18" s="8">
        <v>4.4359469999999996</v>
      </c>
      <c r="BV18" s="9">
        <v>4.2902440000000004</v>
      </c>
      <c r="BW18" s="9">
        <v>4.4079379999999997</v>
      </c>
      <c r="BX18" s="9">
        <v>4.4166829999999999</v>
      </c>
      <c r="BY18" s="9">
        <v>4.4282950000000003</v>
      </c>
      <c r="BZ18" s="8">
        <v>4.4219679999999997</v>
      </c>
      <c r="CA18" s="9">
        <v>4.250705</v>
      </c>
      <c r="CB18" s="9">
        <v>4.3919800000000002</v>
      </c>
      <c r="CC18" s="9">
        <v>4.4031729999999998</v>
      </c>
      <c r="CD18" s="9">
        <v>4.4137519999999997</v>
      </c>
      <c r="CE18" s="8">
        <v>4.4080490000000001</v>
      </c>
      <c r="CF18" s="9">
        <v>4.2113589999999999</v>
      </c>
      <c r="CG18" s="9">
        <v>4.3730630000000001</v>
      </c>
      <c r="CH18" s="9">
        <v>4.3870240000000003</v>
      </c>
      <c r="CI18" s="9">
        <v>4.3967580000000002</v>
      </c>
      <c r="CJ18" s="8">
        <v>4.3915819999999997</v>
      </c>
      <c r="CK18" s="9">
        <v>4.164784</v>
      </c>
      <c r="CL18" s="9">
        <v>4.3523350000000001</v>
      </c>
      <c r="CM18" s="9">
        <v>4.3684399999999997</v>
      </c>
      <c r="CN18" s="9">
        <v>4.3778449999999998</v>
      </c>
      <c r="CO18" s="8">
        <v>4.3734500000000001</v>
      </c>
      <c r="CP18" s="9">
        <v>4.1141550000000002</v>
      </c>
      <c r="CQ18" s="9">
        <v>4.3311109999999999</v>
      </c>
      <c r="CR18" s="9">
        <v>4.3489089999999999</v>
      </c>
      <c r="CS18" s="9">
        <v>4.359699</v>
      </c>
      <c r="CT18" s="8">
        <v>4.3545470000000002</v>
      </c>
      <c r="CU18" s="9">
        <v>4.0647700000000002</v>
      </c>
      <c r="CV18" s="9">
        <v>4.3106799999999996</v>
      </c>
      <c r="CW18" s="9">
        <v>4.329148</v>
      </c>
      <c r="CX18" s="9">
        <v>4.3414580000000003</v>
      </c>
      <c r="CY18" s="8">
        <v>4.3354359999999996</v>
      </c>
      <c r="CZ18" s="9">
        <v>4.0166950000000003</v>
      </c>
      <c r="DA18" s="9">
        <v>4.2882259999999999</v>
      </c>
      <c r="DB18" s="9">
        <v>4.3067440000000001</v>
      </c>
      <c r="DC18" s="9">
        <v>4.3205229999999997</v>
      </c>
      <c r="DD18" s="8">
        <v>4.3140010000000002</v>
      </c>
      <c r="DE18" s="9">
        <v>3.9701460000000002</v>
      </c>
      <c r="DF18" s="9">
        <v>4.2647069999999996</v>
      </c>
      <c r="DG18" s="9">
        <v>4.2813169999999996</v>
      </c>
      <c r="DH18" s="9">
        <v>4.2984059999999999</v>
      </c>
      <c r="DI18" s="8">
        <v>4.2914009999999996</v>
      </c>
      <c r="DJ18" s="9">
        <v>3.924598</v>
      </c>
      <c r="DK18" s="9">
        <v>4.2397330000000002</v>
      </c>
      <c r="DL18" s="9">
        <v>4.2533529999999997</v>
      </c>
      <c r="DM18" s="9">
        <v>4.2752020000000002</v>
      </c>
      <c r="DN18" s="8">
        <v>4.2675179999999999</v>
      </c>
      <c r="DO18" s="9">
        <v>3.8794719999999998</v>
      </c>
      <c r="DP18" s="9">
        <v>4.2140610000000001</v>
      </c>
      <c r="DQ18" s="9">
        <v>4.2218679999999997</v>
      </c>
      <c r="DR18" s="9">
        <v>4.2515029999999996</v>
      </c>
      <c r="DS18" s="8">
        <v>4.2434450000000004</v>
      </c>
      <c r="DT18" s="9">
        <v>3.8353920000000001</v>
      </c>
      <c r="DU18" s="9">
        <v>4.1868730000000003</v>
      </c>
      <c r="DV18" s="9">
        <v>4.1952249999999998</v>
      </c>
      <c r="DW18" s="9">
        <v>4.2274039999999999</v>
      </c>
      <c r="DX18" s="8">
        <v>4.2189899999999998</v>
      </c>
      <c r="DY18" s="9">
        <v>3.7920419999999999</v>
      </c>
      <c r="DZ18" s="9">
        <v>4.1592710000000004</v>
      </c>
      <c r="EA18" s="9">
        <v>4.1681150000000002</v>
      </c>
      <c r="EB18" s="9">
        <v>4.2032049999999996</v>
      </c>
      <c r="EC18" s="8">
        <v>4.1955770000000001</v>
      </c>
      <c r="ED18" s="9">
        <v>3.7509260000000002</v>
      </c>
      <c r="EE18" s="9">
        <v>4.1340760000000003</v>
      </c>
      <c r="EF18" s="9">
        <v>4.1442350000000001</v>
      </c>
      <c r="EG18" s="9">
        <v>4.180161</v>
      </c>
      <c r="EH18" s="8">
        <v>4.1725700000000003</v>
      </c>
      <c r="EI18" s="9">
        <v>3.716113</v>
      </c>
      <c r="EJ18" s="9">
        <v>4.115164</v>
      </c>
      <c r="EK18" s="9">
        <v>4.123793</v>
      </c>
      <c r="EL18" s="9">
        <v>4.162293</v>
      </c>
      <c r="EM18" s="8">
        <v>4.1549959999999997</v>
      </c>
      <c r="EN18" s="9">
        <v>3.6824050000000002</v>
      </c>
      <c r="EO18" s="9">
        <v>4.095332</v>
      </c>
      <c r="EP18" s="9">
        <v>4.1026470000000002</v>
      </c>
      <c r="EQ18" s="9">
        <v>4.1414710000000001</v>
      </c>
      <c r="ER18" s="8">
        <v>4.134544</v>
      </c>
      <c r="ES18" s="10">
        <v>-8.9999999999999993E-3</v>
      </c>
      <c r="ET18" s="10">
        <v>-5.0000000000000001E-3</v>
      </c>
      <c r="EU18" s="10">
        <v>-5.0000000000000001E-3</v>
      </c>
      <c r="EV18" s="10">
        <v>-5.0000000000000001E-3</v>
      </c>
      <c r="EW18" s="11">
        <v>-5.0000000000000001E-3</v>
      </c>
    </row>
    <row r="19" spans="1:153" x14ac:dyDescent="0.25">
      <c r="A19" s="8" t="s">
        <v>20</v>
      </c>
      <c r="B19" s="8">
        <v>3.1004689999999999</v>
      </c>
      <c r="C19" s="8">
        <v>3.1614080000000002</v>
      </c>
      <c r="D19" s="9">
        <v>2.9551219999999998</v>
      </c>
      <c r="E19" s="9">
        <v>2.9551219999999998</v>
      </c>
      <c r="F19" s="9">
        <v>2.9551219999999998</v>
      </c>
      <c r="G19" s="9">
        <v>2.9551219999999998</v>
      </c>
      <c r="H19" s="8">
        <v>2.9551219999999998</v>
      </c>
      <c r="I19" s="9">
        <v>3.2673390000000002</v>
      </c>
      <c r="J19" s="9">
        <v>3.2672729999999999</v>
      </c>
      <c r="K19" s="9">
        <v>3.2670919999999999</v>
      </c>
      <c r="L19" s="9">
        <v>3.2673749999999999</v>
      </c>
      <c r="M19" s="8">
        <v>3.267439</v>
      </c>
      <c r="N19" s="9">
        <v>3.2566290000000002</v>
      </c>
      <c r="O19" s="9">
        <v>3.2572749999999999</v>
      </c>
      <c r="P19" s="9">
        <v>3.255223</v>
      </c>
      <c r="Q19" s="9">
        <v>3.2556349999999998</v>
      </c>
      <c r="R19" s="8">
        <v>3.255468</v>
      </c>
      <c r="S19" s="9">
        <v>3.3239399999999999</v>
      </c>
      <c r="T19" s="9">
        <v>3.326603</v>
      </c>
      <c r="U19" s="9">
        <v>3.3195770000000002</v>
      </c>
      <c r="V19" s="9">
        <v>3.321901</v>
      </c>
      <c r="W19" s="8">
        <v>3.3213560000000002</v>
      </c>
      <c r="X19" s="9">
        <v>3.3285399999999998</v>
      </c>
      <c r="Y19" s="9">
        <v>3.3364340000000001</v>
      </c>
      <c r="Z19" s="9">
        <v>3.3250630000000001</v>
      </c>
      <c r="AA19" s="9">
        <v>3.3287529999999999</v>
      </c>
      <c r="AB19" s="8">
        <v>3.3279380000000001</v>
      </c>
      <c r="AC19" s="9">
        <v>3.3204639999999999</v>
      </c>
      <c r="AD19" s="9">
        <v>3.334552</v>
      </c>
      <c r="AE19" s="9">
        <v>3.3208479999999998</v>
      </c>
      <c r="AF19" s="9">
        <v>3.3246410000000002</v>
      </c>
      <c r="AG19" s="8">
        <v>3.3235169999999998</v>
      </c>
      <c r="AH19" s="9">
        <v>3.3053689999999998</v>
      </c>
      <c r="AI19" s="9">
        <v>3.3268049999999998</v>
      </c>
      <c r="AJ19" s="9">
        <v>3.3117999999999999</v>
      </c>
      <c r="AK19" s="9">
        <v>3.315753</v>
      </c>
      <c r="AL19" s="8">
        <v>3.3144260000000001</v>
      </c>
      <c r="AM19" s="9">
        <v>3.3004760000000002</v>
      </c>
      <c r="AN19" s="9">
        <v>3.328713</v>
      </c>
      <c r="AO19" s="9">
        <v>3.3130009999999999</v>
      </c>
      <c r="AP19" s="9">
        <v>3.3175859999999999</v>
      </c>
      <c r="AQ19" s="8">
        <v>3.3162500000000001</v>
      </c>
      <c r="AR19" s="9">
        <v>3.2978610000000002</v>
      </c>
      <c r="AS19" s="9">
        <v>3.3320240000000001</v>
      </c>
      <c r="AT19" s="9">
        <v>3.3164150000000001</v>
      </c>
      <c r="AU19" s="9">
        <v>3.3207339999999999</v>
      </c>
      <c r="AV19" s="8">
        <v>3.320058</v>
      </c>
      <c r="AW19" s="9">
        <v>3.2985169999999999</v>
      </c>
      <c r="AX19" s="9">
        <v>3.339264</v>
      </c>
      <c r="AY19" s="9">
        <v>3.3229120000000001</v>
      </c>
      <c r="AZ19" s="9">
        <v>3.3274659999999998</v>
      </c>
      <c r="BA19" s="8">
        <v>3.3271440000000001</v>
      </c>
      <c r="BB19" s="9">
        <v>3.2948710000000001</v>
      </c>
      <c r="BC19" s="9">
        <v>3.3451119999999999</v>
      </c>
      <c r="BD19" s="9">
        <v>3.3265060000000002</v>
      </c>
      <c r="BE19" s="9">
        <v>3.3341530000000001</v>
      </c>
      <c r="BF19" s="8">
        <v>3.3320500000000002</v>
      </c>
      <c r="BG19" s="9">
        <v>3.2892109999999999</v>
      </c>
      <c r="BH19" s="9">
        <v>3.3501720000000001</v>
      </c>
      <c r="BI19" s="9">
        <v>3.3277899999999998</v>
      </c>
      <c r="BJ19" s="9">
        <v>3.3410419999999998</v>
      </c>
      <c r="BK19" s="8">
        <v>3.3349129999999998</v>
      </c>
      <c r="BL19" s="9">
        <v>3.2870409999999999</v>
      </c>
      <c r="BM19" s="9">
        <v>3.3590909999999998</v>
      </c>
      <c r="BN19" s="9">
        <v>3.3340580000000002</v>
      </c>
      <c r="BO19" s="9">
        <v>3.350997</v>
      </c>
      <c r="BP19" s="8">
        <v>3.341936</v>
      </c>
      <c r="BQ19" s="9">
        <v>3.2874919999999999</v>
      </c>
      <c r="BR19" s="9">
        <v>3.3738929999999998</v>
      </c>
      <c r="BS19" s="9">
        <v>3.3461340000000002</v>
      </c>
      <c r="BT19" s="9">
        <v>3.3631980000000001</v>
      </c>
      <c r="BU19" s="8">
        <v>3.3536630000000001</v>
      </c>
      <c r="BV19" s="9">
        <v>3.2862830000000001</v>
      </c>
      <c r="BW19" s="9">
        <v>3.3885679999999998</v>
      </c>
      <c r="BX19" s="9">
        <v>3.3582749999999999</v>
      </c>
      <c r="BY19" s="9">
        <v>3.3741729999999999</v>
      </c>
      <c r="BZ19" s="8">
        <v>3.3650259999999999</v>
      </c>
      <c r="CA19" s="9">
        <v>3.287083</v>
      </c>
      <c r="CB19" s="9">
        <v>3.4059879999999998</v>
      </c>
      <c r="CC19" s="9">
        <v>3.373659</v>
      </c>
      <c r="CD19" s="9">
        <v>3.387413</v>
      </c>
      <c r="CE19" s="8">
        <v>3.3797380000000001</v>
      </c>
      <c r="CF19" s="9">
        <v>3.2899319999999999</v>
      </c>
      <c r="CG19" s="9">
        <v>3.422272</v>
      </c>
      <c r="CH19" s="9">
        <v>3.3885679999999998</v>
      </c>
      <c r="CI19" s="9">
        <v>3.40083</v>
      </c>
      <c r="CJ19" s="8">
        <v>3.394212</v>
      </c>
      <c r="CK19" s="9">
        <v>3.2945929999999999</v>
      </c>
      <c r="CL19" s="9">
        <v>3.438536</v>
      </c>
      <c r="CM19" s="9">
        <v>3.402539</v>
      </c>
      <c r="CN19" s="9">
        <v>3.4140570000000001</v>
      </c>
      <c r="CO19" s="8">
        <v>3.4086650000000001</v>
      </c>
      <c r="CP19" s="9">
        <v>3.2998850000000002</v>
      </c>
      <c r="CQ19" s="9">
        <v>3.4554670000000001</v>
      </c>
      <c r="CR19" s="9">
        <v>3.4170470000000002</v>
      </c>
      <c r="CS19" s="9">
        <v>3.43038</v>
      </c>
      <c r="CT19" s="8">
        <v>3.423807</v>
      </c>
      <c r="CU19" s="9">
        <v>3.3069120000000001</v>
      </c>
      <c r="CV19" s="9">
        <v>3.476702</v>
      </c>
      <c r="CW19" s="9">
        <v>3.4339819999999999</v>
      </c>
      <c r="CX19" s="9">
        <v>3.4494039999999999</v>
      </c>
      <c r="CY19" s="8">
        <v>3.441443</v>
      </c>
      <c r="CZ19" s="9">
        <v>3.317987</v>
      </c>
      <c r="DA19" s="9">
        <v>3.500175</v>
      </c>
      <c r="DB19" s="9">
        <v>3.4524210000000002</v>
      </c>
      <c r="DC19" s="9">
        <v>3.469652</v>
      </c>
      <c r="DD19" s="8">
        <v>3.461284</v>
      </c>
      <c r="DE19" s="9">
        <v>3.330419</v>
      </c>
      <c r="DF19" s="9">
        <v>3.5239349999999998</v>
      </c>
      <c r="DG19" s="9">
        <v>3.4677760000000002</v>
      </c>
      <c r="DH19" s="9">
        <v>3.490113</v>
      </c>
      <c r="DI19" s="8">
        <v>3.4811109999999998</v>
      </c>
      <c r="DJ19" s="9">
        <v>3.3413059999999999</v>
      </c>
      <c r="DK19" s="9">
        <v>3.544867</v>
      </c>
      <c r="DL19" s="9">
        <v>3.4777459999999998</v>
      </c>
      <c r="DM19" s="9">
        <v>3.507679</v>
      </c>
      <c r="DN19" s="8">
        <v>3.4975869999999998</v>
      </c>
      <c r="DO19" s="9">
        <v>3.3496510000000002</v>
      </c>
      <c r="DP19" s="9">
        <v>3.5632250000000001</v>
      </c>
      <c r="DQ19" s="9">
        <v>3.4797920000000002</v>
      </c>
      <c r="DR19" s="9">
        <v>3.5226570000000001</v>
      </c>
      <c r="DS19" s="8">
        <v>3.512079</v>
      </c>
      <c r="DT19" s="9">
        <v>3.3562609999999999</v>
      </c>
      <c r="DU19" s="9">
        <v>3.578252</v>
      </c>
      <c r="DV19" s="9">
        <v>3.4901369999999998</v>
      </c>
      <c r="DW19" s="9">
        <v>3.5354619999999999</v>
      </c>
      <c r="DX19" s="8">
        <v>3.5245139999999999</v>
      </c>
      <c r="DY19" s="9">
        <v>3.3606240000000001</v>
      </c>
      <c r="DZ19" s="9">
        <v>3.5906989999999999</v>
      </c>
      <c r="EA19" s="9">
        <v>3.4989059999999998</v>
      </c>
      <c r="EB19" s="9">
        <v>3.547202</v>
      </c>
      <c r="EC19" s="8">
        <v>3.5381339999999999</v>
      </c>
      <c r="ED19" s="9">
        <v>3.366187</v>
      </c>
      <c r="EE19" s="9">
        <v>3.6065239999999998</v>
      </c>
      <c r="EF19" s="9">
        <v>3.5140150000000001</v>
      </c>
      <c r="EG19" s="9">
        <v>3.5607340000000001</v>
      </c>
      <c r="EH19" s="8">
        <v>3.5526439999999999</v>
      </c>
      <c r="EI19" s="9">
        <v>3.3807149999999999</v>
      </c>
      <c r="EJ19" s="9">
        <v>3.6325379999999998</v>
      </c>
      <c r="EK19" s="9">
        <v>3.5351319999999999</v>
      </c>
      <c r="EL19" s="9">
        <v>3.5836839999999999</v>
      </c>
      <c r="EM19" s="8">
        <v>3.576724</v>
      </c>
      <c r="EN19" s="9">
        <v>3.3952490000000002</v>
      </c>
      <c r="EO19" s="9">
        <v>3.6572429999999998</v>
      </c>
      <c r="EP19" s="9">
        <v>3.5564300000000002</v>
      </c>
      <c r="EQ19" s="9">
        <v>3.6028530000000001</v>
      </c>
      <c r="ER19" s="8">
        <v>3.5973090000000001</v>
      </c>
      <c r="ES19" s="10">
        <v>2E-3</v>
      </c>
      <c r="ET19" s="10">
        <v>5.0000000000000001E-3</v>
      </c>
      <c r="EU19" s="10">
        <v>4.0000000000000001E-3</v>
      </c>
      <c r="EV19" s="10">
        <v>5.0000000000000001E-3</v>
      </c>
      <c r="EW19" s="11">
        <v>4.0000000000000001E-3</v>
      </c>
    </row>
    <row r="20" spans="1:153" x14ac:dyDescent="0.25">
      <c r="A20" s="8" t="s">
        <v>21</v>
      </c>
      <c r="B20" s="8">
        <v>6.5195119999999998</v>
      </c>
      <c r="C20" s="8">
        <v>6.7694039999999998</v>
      </c>
      <c r="D20" s="9">
        <v>6.8309800000000003</v>
      </c>
      <c r="E20" s="9">
        <v>6.8309810000000004</v>
      </c>
      <c r="F20" s="9">
        <v>6.8319720000000004</v>
      </c>
      <c r="G20" s="9">
        <v>6.8319720000000004</v>
      </c>
      <c r="H20" s="8">
        <v>6.8309810000000004</v>
      </c>
      <c r="I20" s="9">
        <v>6.8056169999999998</v>
      </c>
      <c r="J20" s="9">
        <v>6.8045080000000002</v>
      </c>
      <c r="K20" s="9">
        <v>6.8045679999999997</v>
      </c>
      <c r="L20" s="9">
        <v>6.8043699999999996</v>
      </c>
      <c r="M20" s="8">
        <v>6.804087</v>
      </c>
      <c r="N20" s="9">
        <v>6.8197559999999999</v>
      </c>
      <c r="O20" s="9">
        <v>6.8181200000000004</v>
      </c>
      <c r="P20" s="9">
        <v>6.8150209999999998</v>
      </c>
      <c r="Q20" s="9">
        <v>6.812297</v>
      </c>
      <c r="R20" s="8">
        <v>6.8131940000000002</v>
      </c>
      <c r="S20" s="9">
        <v>7.1095920000000001</v>
      </c>
      <c r="T20" s="9">
        <v>7.1096630000000003</v>
      </c>
      <c r="U20" s="9">
        <v>7.0933710000000003</v>
      </c>
      <c r="V20" s="9">
        <v>7.0982589999999997</v>
      </c>
      <c r="W20" s="8">
        <v>7.0979869999999998</v>
      </c>
      <c r="X20" s="9">
        <v>7.2943210000000001</v>
      </c>
      <c r="Y20" s="9">
        <v>7.2963069999999997</v>
      </c>
      <c r="Z20" s="9">
        <v>7.2775049999999997</v>
      </c>
      <c r="AA20" s="9">
        <v>7.2837990000000001</v>
      </c>
      <c r="AB20" s="8">
        <v>7.2830820000000003</v>
      </c>
      <c r="AC20" s="9">
        <v>7.4842089999999999</v>
      </c>
      <c r="AD20" s="9">
        <v>7.486326</v>
      </c>
      <c r="AE20" s="9">
        <v>7.4619559999999998</v>
      </c>
      <c r="AF20" s="9">
        <v>7.468699</v>
      </c>
      <c r="AG20" s="8">
        <v>7.4667339999999998</v>
      </c>
      <c r="AH20" s="9">
        <v>7.5661129999999996</v>
      </c>
      <c r="AI20" s="9">
        <v>7.5712060000000001</v>
      </c>
      <c r="AJ20" s="9">
        <v>7.5345649999999997</v>
      </c>
      <c r="AK20" s="9">
        <v>7.5433120000000002</v>
      </c>
      <c r="AL20" s="8">
        <v>7.5402480000000001</v>
      </c>
      <c r="AM20" s="9">
        <v>7.6545139999999998</v>
      </c>
      <c r="AN20" s="9">
        <v>7.6585039999999998</v>
      </c>
      <c r="AO20" s="9">
        <v>7.615996</v>
      </c>
      <c r="AP20" s="9">
        <v>7.6255709999999999</v>
      </c>
      <c r="AQ20" s="8">
        <v>7.62263</v>
      </c>
      <c r="AR20" s="9">
        <v>7.7198140000000004</v>
      </c>
      <c r="AS20" s="9">
        <v>7.7165369999999998</v>
      </c>
      <c r="AT20" s="9">
        <v>7.6735790000000001</v>
      </c>
      <c r="AU20" s="9">
        <v>7.6837759999999999</v>
      </c>
      <c r="AV20" s="8">
        <v>7.6811699999999998</v>
      </c>
      <c r="AW20" s="9">
        <v>7.7775499999999997</v>
      </c>
      <c r="AX20" s="9">
        <v>7.7682549999999999</v>
      </c>
      <c r="AY20" s="9">
        <v>7.7179250000000001</v>
      </c>
      <c r="AZ20" s="9">
        <v>7.7303290000000002</v>
      </c>
      <c r="BA20" s="8">
        <v>7.7276150000000001</v>
      </c>
      <c r="BB20" s="9">
        <v>7.852843</v>
      </c>
      <c r="BC20" s="9">
        <v>7.8372450000000002</v>
      </c>
      <c r="BD20" s="9">
        <v>7.7758529999999997</v>
      </c>
      <c r="BE20" s="9">
        <v>7.7990449999999996</v>
      </c>
      <c r="BF20" s="8">
        <v>7.7886119999999996</v>
      </c>
      <c r="BG20" s="9">
        <v>7.8856739999999999</v>
      </c>
      <c r="BH20" s="9">
        <v>7.8613559999999998</v>
      </c>
      <c r="BI20" s="9">
        <v>7.7910209999999998</v>
      </c>
      <c r="BJ20" s="9">
        <v>7.8264760000000004</v>
      </c>
      <c r="BK20" s="8">
        <v>7.8057610000000004</v>
      </c>
      <c r="BL20" s="9">
        <v>7.9118130000000004</v>
      </c>
      <c r="BM20" s="9">
        <v>7.8841279999999996</v>
      </c>
      <c r="BN20" s="9">
        <v>7.8042590000000001</v>
      </c>
      <c r="BO20" s="9">
        <v>7.8460739999999998</v>
      </c>
      <c r="BP20" s="8">
        <v>7.8205580000000001</v>
      </c>
      <c r="BQ20" s="9">
        <v>7.9241929999999998</v>
      </c>
      <c r="BR20" s="9">
        <v>7.891991</v>
      </c>
      <c r="BS20" s="9">
        <v>7.7994690000000002</v>
      </c>
      <c r="BT20" s="9">
        <v>7.8494770000000003</v>
      </c>
      <c r="BU20" s="8">
        <v>7.8193299999999999</v>
      </c>
      <c r="BV20" s="9">
        <v>7.9243110000000003</v>
      </c>
      <c r="BW20" s="9">
        <v>7.8896959999999998</v>
      </c>
      <c r="BX20" s="9">
        <v>7.7964079999999996</v>
      </c>
      <c r="BY20" s="9">
        <v>7.8390089999999999</v>
      </c>
      <c r="BZ20" s="8">
        <v>7.8134360000000003</v>
      </c>
      <c r="CA20" s="9">
        <v>7.9151949999999998</v>
      </c>
      <c r="CB20" s="9">
        <v>7.8878769999999996</v>
      </c>
      <c r="CC20" s="9">
        <v>7.7842960000000003</v>
      </c>
      <c r="CD20" s="9">
        <v>7.8208489999999999</v>
      </c>
      <c r="CE20" s="8">
        <v>7.7983370000000001</v>
      </c>
      <c r="CF20" s="9">
        <v>7.9152440000000004</v>
      </c>
      <c r="CG20" s="9">
        <v>7.8903910000000002</v>
      </c>
      <c r="CH20" s="9">
        <v>7.7778150000000004</v>
      </c>
      <c r="CI20" s="9">
        <v>7.8097700000000003</v>
      </c>
      <c r="CJ20" s="8">
        <v>7.7892469999999996</v>
      </c>
      <c r="CK20" s="9">
        <v>7.9102370000000004</v>
      </c>
      <c r="CL20" s="9">
        <v>7.8945270000000001</v>
      </c>
      <c r="CM20" s="9">
        <v>7.7760340000000001</v>
      </c>
      <c r="CN20" s="9">
        <v>7.8026109999999997</v>
      </c>
      <c r="CO20" s="8">
        <v>7.786797</v>
      </c>
      <c r="CP20" s="9">
        <v>7.9232509999999996</v>
      </c>
      <c r="CQ20" s="9">
        <v>7.9102170000000003</v>
      </c>
      <c r="CR20" s="9">
        <v>7.780691</v>
      </c>
      <c r="CS20" s="9">
        <v>7.8078760000000003</v>
      </c>
      <c r="CT20" s="8">
        <v>7.7903279999999997</v>
      </c>
      <c r="CU20" s="9">
        <v>7.9327170000000002</v>
      </c>
      <c r="CV20" s="9">
        <v>7.9343640000000004</v>
      </c>
      <c r="CW20" s="9">
        <v>7.7914110000000001</v>
      </c>
      <c r="CX20" s="9">
        <v>7.8205090000000004</v>
      </c>
      <c r="CY20" s="8">
        <v>7.8018190000000001</v>
      </c>
      <c r="CZ20" s="9">
        <v>7.9469409999999998</v>
      </c>
      <c r="DA20" s="9">
        <v>7.957878</v>
      </c>
      <c r="DB20" s="9">
        <v>7.8031220000000001</v>
      </c>
      <c r="DC20" s="9">
        <v>7.8366709999999999</v>
      </c>
      <c r="DD20" s="8">
        <v>7.8108440000000003</v>
      </c>
      <c r="DE20" s="9">
        <v>7.9579940000000002</v>
      </c>
      <c r="DF20" s="9">
        <v>7.9693160000000001</v>
      </c>
      <c r="DG20" s="9">
        <v>7.8019049999999996</v>
      </c>
      <c r="DH20" s="9">
        <v>7.8381670000000003</v>
      </c>
      <c r="DI20" s="8">
        <v>7.8153240000000004</v>
      </c>
      <c r="DJ20" s="9">
        <v>7.9684819999999998</v>
      </c>
      <c r="DK20" s="9">
        <v>7.9869110000000001</v>
      </c>
      <c r="DL20" s="9">
        <v>7.8017880000000002</v>
      </c>
      <c r="DM20" s="9">
        <v>7.844659</v>
      </c>
      <c r="DN20" s="8">
        <v>7.82362</v>
      </c>
      <c r="DO20" s="9">
        <v>7.9852280000000002</v>
      </c>
      <c r="DP20" s="9">
        <v>8.0110930000000007</v>
      </c>
      <c r="DQ20" s="9">
        <v>7.7930650000000004</v>
      </c>
      <c r="DR20" s="9">
        <v>7.859121</v>
      </c>
      <c r="DS20" s="8">
        <v>7.8388109999999998</v>
      </c>
      <c r="DT20" s="9">
        <v>8.0012310000000006</v>
      </c>
      <c r="DU20" s="9">
        <v>8.0274020000000004</v>
      </c>
      <c r="DV20" s="9">
        <v>7.7951730000000001</v>
      </c>
      <c r="DW20" s="9">
        <v>7.8719640000000002</v>
      </c>
      <c r="DX20" s="8">
        <v>7.8503769999999999</v>
      </c>
      <c r="DY20" s="9">
        <v>8.0084549999999997</v>
      </c>
      <c r="DZ20" s="9">
        <v>8.0463339999999999</v>
      </c>
      <c r="EA20" s="9">
        <v>7.7932709999999998</v>
      </c>
      <c r="EB20" s="9">
        <v>7.8790329999999997</v>
      </c>
      <c r="EC20" s="8">
        <v>7.8576980000000001</v>
      </c>
      <c r="ED20" s="9">
        <v>8.0057770000000001</v>
      </c>
      <c r="EE20" s="9">
        <v>8.0552890000000001</v>
      </c>
      <c r="EF20" s="9">
        <v>7.8056830000000001</v>
      </c>
      <c r="EG20" s="9">
        <v>7.883375</v>
      </c>
      <c r="EH20" s="8">
        <v>7.8661719999999997</v>
      </c>
      <c r="EI20" s="9">
        <v>8.0017619999999994</v>
      </c>
      <c r="EJ20" s="9">
        <v>8.0817569999999996</v>
      </c>
      <c r="EK20" s="9">
        <v>7.8149389999999999</v>
      </c>
      <c r="EL20" s="9">
        <v>7.8999920000000001</v>
      </c>
      <c r="EM20" s="8">
        <v>7.8881829999999997</v>
      </c>
      <c r="EN20" s="9">
        <v>8.0104500000000005</v>
      </c>
      <c r="EO20" s="9">
        <v>8.0998040000000007</v>
      </c>
      <c r="EP20" s="9">
        <v>7.8143440000000002</v>
      </c>
      <c r="EQ20" s="9">
        <v>7.8973930000000001</v>
      </c>
      <c r="ER20" s="8">
        <v>7.8888740000000004</v>
      </c>
      <c r="ES20" s="10">
        <v>6.0000000000000001E-3</v>
      </c>
      <c r="ET20" s="10">
        <v>6.0000000000000001E-3</v>
      </c>
      <c r="EU20" s="10">
        <v>5.0000000000000001E-3</v>
      </c>
      <c r="EV20" s="10">
        <v>5.0000000000000001E-3</v>
      </c>
      <c r="EW20" s="11">
        <v>5.0000000000000001E-3</v>
      </c>
    </row>
    <row r="21" spans="1:153" ht="30" x14ac:dyDescent="0.25">
      <c r="A21" s="8" t="s">
        <v>22</v>
      </c>
      <c r="B21" s="8">
        <v>0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8">
        <v>0</v>
      </c>
      <c r="I21" s="9">
        <v>0</v>
      </c>
      <c r="J21" s="9">
        <v>0</v>
      </c>
      <c r="K21" s="9">
        <v>0</v>
      </c>
      <c r="L21" s="9">
        <v>0</v>
      </c>
      <c r="M21" s="8">
        <v>0</v>
      </c>
      <c r="N21" s="9">
        <v>0</v>
      </c>
      <c r="O21" s="9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9">
        <v>0</v>
      </c>
      <c r="V21" s="9">
        <v>0</v>
      </c>
      <c r="W21" s="8">
        <v>0</v>
      </c>
      <c r="X21" s="9">
        <v>0</v>
      </c>
      <c r="Y21" s="9">
        <v>0</v>
      </c>
      <c r="Z21" s="9">
        <v>0</v>
      </c>
      <c r="AA21" s="9">
        <v>0</v>
      </c>
      <c r="AB21" s="8">
        <v>0</v>
      </c>
      <c r="AC21" s="9">
        <v>0</v>
      </c>
      <c r="AD21" s="9">
        <v>0</v>
      </c>
      <c r="AE21" s="9">
        <v>0</v>
      </c>
      <c r="AF21" s="9">
        <v>0</v>
      </c>
      <c r="AG21" s="8">
        <v>0</v>
      </c>
      <c r="AH21" s="9">
        <v>0.114435</v>
      </c>
      <c r="AI21" s="9">
        <v>0.114435</v>
      </c>
      <c r="AJ21" s="9">
        <v>0.114435</v>
      </c>
      <c r="AK21" s="9">
        <v>0.114435</v>
      </c>
      <c r="AL21" s="8">
        <v>0.114435</v>
      </c>
      <c r="AM21" s="9">
        <v>0.120156</v>
      </c>
      <c r="AN21" s="9">
        <v>0.120156</v>
      </c>
      <c r="AO21" s="9">
        <v>0.120156</v>
      </c>
      <c r="AP21" s="9">
        <v>0.120156</v>
      </c>
      <c r="AQ21" s="8">
        <v>0.120156</v>
      </c>
      <c r="AR21" s="9">
        <v>0.126164</v>
      </c>
      <c r="AS21" s="9">
        <v>0.126164</v>
      </c>
      <c r="AT21" s="9">
        <v>0.126164</v>
      </c>
      <c r="AU21" s="9">
        <v>0.126164</v>
      </c>
      <c r="AV21" s="8">
        <v>0.126164</v>
      </c>
      <c r="AW21" s="9">
        <v>0.13247200000000001</v>
      </c>
      <c r="AX21" s="9">
        <v>0.13247200000000001</v>
      </c>
      <c r="AY21" s="9">
        <v>0.13247200000000001</v>
      </c>
      <c r="AZ21" s="9">
        <v>0.13247200000000001</v>
      </c>
      <c r="BA21" s="8">
        <v>0.13247200000000001</v>
      </c>
      <c r="BB21" s="9">
        <v>0.139096</v>
      </c>
      <c r="BC21" s="9">
        <v>0.139096</v>
      </c>
      <c r="BD21" s="9">
        <v>0.139096</v>
      </c>
      <c r="BE21" s="9">
        <v>0.139096</v>
      </c>
      <c r="BF21" s="8">
        <v>0.139096</v>
      </c>
      <c r="BG21" s="9">
        <v>0.14605099999999999</v>
      </c>
      <c r="BH21" s="9">
        <v>0.14605099999999999</v>
      </c>
      <c r="BI21" s="9">
        <v>0.14605099999999999</v>
      </c>
      <c r="BJ21" s="9">
        <v>0.14605099999999999</v>
      </c>
      <c r="BK21" s="8">
        <v>0.14605099999999999</v>
      </c>
      <c r="BL21" s="9">
        <v>0.15335299999999999</v>
      </c>
      <c r="BM21" s="9">
        <v>0.15335299999999999</v>
      </c>
      <c r="BN21" s="9">
        <v>0.15335299999999999</v>
      </c>
      <c r="BO21" s="9">
        <v>0.15335299999999999</v>
      </c>
      <c r="BP21" s="8">
        <v>0.15335299999999999</v>
      </c>
      <c r="BQ21" s="9">
        <v>0.161021</v>
      </c>
      <c r="BR21" s="9">
        <v>0.161021</v>
      </c>
      <c r="BS21" s="9">
        <v>0.161021</v>
      </c>
      <c r="BT21" s="9">
        <v>0.161021</v>
      </c>
      <c r="BU21" s="8">
        <v>0.161021</v>
      </c>
      <c r="BV21" s="9">
        <v>0.169072</v>
      </c>
      <c r="BW21" s="9">
        <v>0.169072</v>
      </c>
      <c r="BX21" s="9">
        <v>0.169072</v>
      </c>
      <c r="BY21" s="9">
        <v>0.169072</v>
      </c>
      <c r="BZ21" s="8">
        <v>0.169072</v>
      </c>
      <c r="CA21" s="9">
        <v>0.17752599999999999</v>
      </c>
      <c r="CB21" s="9">
        <v>0.17752599999999999</v>
      </c>
      <c r="CC21" s="9">
        <v>0.17752599999999999</v>
      </c>
      <c r="CD21" s="9">
        <v>0.17752599999999999</v>
      </c>
      <c r="CE21" s="8">
        <v>0.17752599999999999</v>
      </c>
      <c r="CF21" s="9">
        <v>0.18640200000000001</v>
      </c>
      <c r="CG21" s="9">
        <v>0.18640200000000001</v>
      </c>
      <c r="CH21" s="9">
        <v>0.18640200000000001</v>
      </c>
      <c r="CI21" s="9">
        <v>0.18640200000000001</v>
      </c>
      <c r="CJ21" s="8">
        <v>0.18640200000000001</v>
      </c>
      <c r="CK21" s="9">
        <v>0.19572200000000001</v>
      </c>
      <c r="CL21" s="9">
        <v>0.19572200000000001</v>
      </c>
      <c r="CM21" s="9">
        <v>0.19572200000000001</v>
      </c>
      <c r="CN21" s="9">
        <v>0.19572200000000001</v>
      </c>
      <c r="CO21" s="8">
        <v>0.19572200000000001</v>
      </c>
      <c r="CP21" s="9">
        <v>0.205508</v>
      </c>
      <c r="CQ21" s="9">
        <v>0.205508</v>
      </c>
      <c r="CR21" s="9">
        <v>0.205508</v>
      </c>
      <c r="CS21" s="9">
        <v>0.205508</v>
      </c>
      <c r="CT21" s="8">
        <v>0.205508</v>
      </c>
      <c r="CU21" s="9">
        <v>0.215784</v>
      </c>
      <c r="CV21" s="9">
        <v>0.215784</v>
      </c>
      <c r="CW21" s="9">
        <v>0.215784</v>
      </c>
      <c r="CX21" s="9">
        <v>0.215784</v>
      </c>
      <c r="CY21" s="8">
        <v>0.215784</v>
      </c>
      <c r="CZ21" s="9">
        <v>0.226573</v>
      </c>
      <c r="DA21" s="9">
        <v>0.226573</v>
      </c>
      <c r="DB21" s="9">
        <v>0.226573</v>
      </c>
      <c r="DC21" s="9">
        <v>0.226573</v>
      </c>
      <c r="DD21" s="8">
        <v>0.226573</v>
      </c>
      <c r="DE21" s="9">
        <v>0.237901</v>
      </c>
      <c r="DF21" s="9">
        <v>0.237901</v>
      </c>
      <c r="DG21" s="9">
        <v>0.237901</v>
      </c>
      <c r="DH21" s="9">
        <v>0.237901</v>
      </c>
      <c r="DI21" s="8">
        <v>0.237901</v>
      </c>
      <c r="DJ21" s="9">
        <v>0.25336500000000001</v>
      </c>
      <c r="DK21" s="9">
        <v>0.25336500000000001</v>
      </c>
      <c r="DL21" s="9">
        <v>0.24979599999999999</v>
      </c>
      <c r="DM21" s="9">
        <v>0.25336500000000001</v>
      </c>
      <c r="DN21" s="8">
        <v>0.24979599999999999</v>
      </c>
      <c r="DO21" s="9">
        <v>0.26983400000000002</v>
      </c>
      <c r="DP21" s="9">
        <v>0.26983400000000002</v>
      </c>
      <c r="DQ21" s="9">
        <v>0.26228600000000002</v>
      </c>
      <c r="DR21" s="9">
        <v>0.26603300000000002</v>
      </c>
      <c r="DS21" s="8">
        <v>0.26228600000000002</v>
      </c>
      <c r="DT21" s="9">
        <v>0.28737299999999999</v>
      </c>
      <c r="DU21" s="9">
        <v>0.28332499999999999</v>
      </c>
      <c r="DV21" s="9">
        <v>0.27540100000000001</v>
      </c>
      <c r="DW21" s="9">
        <v>0.279335</v>
      </c>
      <c r="DX21" s="8">
        <v>0.27540100000000001</v>
      </c>
      <c r="DY21" s="9">
        <v>0.30174200000000001</v>
      </c>
      <c r="DZ21" s="9">
        <v>0.29749199999999998</v>
      </c>
      <c r="EA21" s="9">
        <v>0.28917100000000001</v>
      </c>
      <c r="EB21" s="9">
        <v>0.29330200000000001</v>
      </c>
      <c r="EC21" s="8">
        <v>0.28917100000000001</v>
      </c>
      <c r="ED21" s="9">
        <v>0.31682900000000003</v>
      </c>
      <c r="EE21" s="9">
        <v>0.31236599999999998</v>
      </c>
      <c r="EF21" s="9">
        <v>0.30362899999999998</v>
      </c>
      <c r="EG21" s="9">
        <v>0.30796699999999999</v>
      </c>
      <c r="EH21" s="8">
        <v>0.30362899999999998</v>
      </c>
      <c r="EI21" s="9">
        <v>0.33267000000000002</v>
      </c>
      <c r="EJ21" s="9">
        <v>0.327984</v>
      </c>
      <c r="EK21" s="9">
        <v>0.30362899999999998</v>
      </c>
      <c r="EL21" s="9">
        <v>0.32336500000000001</v>
      </c>
      <c r="EM21" s="8">
        <v>0.31881100000000001</v>
      </c>
      <c r="EN21" s="9">
        <v>0.349304</v>
      </c>
      <c r="EO21" s="9">
        <v>0.34438400000000002</v>
      </c>
      <c r="EP21" s="9">
        <v>0.30362899999999998</v>
      </c>
      <c r="EQ21" s="9">
        <v>0.33953299999999997</v>
      </c>
      <c r="ER21" s="8">
        <v>0.33475100000000002</v>
      </c>
      <c r="ES21" s="9" t="s">
        <v>15</v>
      </c>
      <c r="ET21" s="9" t="s">
        <v>15</v>
      </c>
      <c r="EU21" s="9" t="s">
        <v>15</v>
      </c>
      <c r="EV21" s="9" t="s">
        <v>15</v>
      </c>
      <c r="EW21" s="8" t="s">
        <v>15</v>
      </c>
    </row>
    <row r="22" spans="1:153" x14ac:dyDescent="0.25">
      <c r="A22" s="8" t="s">
        <v>23</v>
      </c>
      <c r="B22" s="8">
        <v>0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8">
        <v>0</v>
      </c>
      <c r="I22" s="9">
        <v>0</v>
      </c>
      <c r="J22" s="9">
        <v>0</v>
      </c>
      <c r="K22" s="9">
        <v>0</v>
      </c>
      <c r="L22" s="9">
        <v>0</v>
      </c>
      <c r="M22" s="8">
        <v>0</v>
      </c>
      <c r="N22" s="9">
        <v>0</v>
      </c>
      <c r="O22" s="9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9">
        <v>0</v>
      </c>
      <c r="V22" s="9">
        <v>0</v>
      </c>
      <c r="W22" s="8">
        <v>0</v>
      </c>
      <c r="X22" s="9">
        <v>0</v>
      </c>
      <c r="Y22" s="9">
        <v>0</v>
      </c>
      <c r="Z22" s="9">
        <v>0</v>
      </c>
      <c r="AA22" s="9">
        <v>0</v>
      </c>
      <c r="AB22" s="8">
        <v>0</v>
      </c>
      <c r="AC22" s="9">
        <v>0</v>
      </c>
      <c r="AD22" s="9">
        <v>0</v>
      </c>
      <c r="AE22" s="9">
        <v>0</v>
      </c>
      <c r="AF22" s="9">
        <v>0</v>
      </c>
      <c r="AG22" s="8">
        <v>0</v>
      </c>
      <c r="AH22" s="9">
        <v>0.12413200000000001</v>
      </c>
      <c r="AI22" s="9">
        <v>0.12413200000000001</v>
      </c>
      <c r="AJ22" s="9">
        <v>0.12413200000000001</v>
      </c>
      <c r="AK22" s="9">
        <v>0.12413200000000001</v>
      </c>
      <c r="AL22" s="8">
        <v>0.12413200000000001</v>
      </c>
      <c r="AM22" s="9">
        <v>0.13033800000000001</v>
      </c>
      <c r="AN22" s="9">
        <v>0.13033800000000001</v>
      </c>
      <c r="AO22" s="9">
        <v>0.13033800000000001</v>
      </c>
      <c r="AP22" s="9">
        <v>0.13033800000000001</v>
      </c>
      <c r="AQ22" s="8">
        <v>0.13033800000000001</v>
      </c>
      <c r="AR22" s="9">
        <v>0.136855</v>
      </c>
      <c r="AS22" s="9">
        <v>0.136855</v>
      </c>
      <c r="AT22" s="9">
        <v>0.136855</v>
      </c>
      <c r="AU22" s="9">
        <v>0.136855</v>
      </c>
      <c r="AV22" s="8">
        <v>0.136855</v>
      </c>
      <c r="AW22" s="9">
        <v>0.14369799999999999</v>
      </c>
      <c r="AX22" s="9">
        <v>0.14369799999999999</v>
      </c>
      <c r="AY22" s="9">
        <v>0.14369799999999999</v>
      </c>
      <c r="AZ22" s="9">
        <v>0.14369799999999999</v>
      </c>
      <c r="BA22" s="8">
        <v>0.14369799999999999</v>
      </c>
      <c r="BB22" s="9">
        <v>0.15088299999999999</v>
      </c>
      <c r="BC22" s="9">
        <v>0.15088299999999999</v>
      </c>
      <c r="BD22" s="9">
        <v>0.15088299999999999</v>
      </c>
      <c r="BE22" s="9">
        <v>0.15088299999999999</v>
      </c>
      <c r="BF22" s="8">
        <v>0.15088299999999999</v>
      </c>
      <c r="BG22" s="9">
        <v>0.15842700000000001</v>
      </c>
      <c r="BH22" s="9">
        <v>0.15842700000000001</v>
      </c>
      <c r="BI22" s="9">
        <v>0.15842700000000001</v>
      </c>
      <c r="BJ22" s="9">
        <v>0.15842700000000001</v>
      </c>
      <c r="BK22" s="8">
        <v>0.15842700000000001</v>
      </c>
      <c r="BL22" s="9">
        <v>0.166348</v>
      </c>
      <c r="BM22" s="9">
        <v>0.166348</v>
      </c>
      <c r="BN22" s="9">
        <v>0.166348</v>
      </c>
      <c r="BO22" s="9">
        <v>0.166348</v>
      </c>
      <c r="BP22" s="8">
        <v>0.166348</v>
      </c>
      <c r="BQ22" s="9">
        <v>0.17466599999999999</v>
      </c>
      <c r="BR22" s="9">
        <v>0.17466599999999999</v>
      </c>
      <c r="BS22" s="9">
        <v>0.17466599999999999</v>
      </c>
      <c r="BT22" s="9">
        <v>0.17466599999999999</v>
      </c>
      <c r="BU22" s="8">
        <v>0.17466599999999999</v>
      </c>
      <c r="BV22" s="9">
        <v>0.18339900000000001</v>
      </c>
      <c r="BW22" s="9">
        <v>0.18339900000000001</v>
      </c>
      <c r="BX22" s="9">
        <v>0.18339900000000001</v>
      </c>
      <c r="BY22" s="9">
        <v>0.18339900000000001</v>
      </c>
      <c r="BZ22" s="8">
        <v>0.18339900000000001</v>
      </c>
      <c r="CA22" s="9">
        <v>0.19256899999999999</v>
      </c>
      <c r="CB22" s="9">
        <v>0.19256899999999999</v>
      </c>
      <c r="CC22" s="9">
        <v>0.19256899999999999</v>
      </c>
      <c r="CD22" s="9">
        <v>0.19256899999999999</v>
      </c>
      <c r="CE22" s="8">
        <v>0.19256899999999999</v>
      </c>
      <c r="CF22" s="9">
        <v>0.20219799999999999</v>
      </c>
      <c r="CG22" s="9">
        <v>0.20219799999999999</v>
      </c>
      <c r="CH22" s="9">
        <v>0.20219799999999999</v>
      </c>
      <c r="CI22" s="9">
        <v>0.20219799999999999</v>
      </c>
      <c r="CJ22" s="8">
        <v>0.20219799999999999</v>
      </c>
      <c r="CK22" s="9">
        <v>0.212307</v>
      </c>
      <c r="CL22" s="9">
        <v>0.212307</v>
      </c>
      <c r="CM22" s="9">
        <v>0.212307</v>
      </c>
      <c r="CN22" s="9">
        <v>0.212307</v>
      </c>
      <c r="CO22" s="8">
        <v>0.212307</v>
      </c>
      <c r="CP22" s="9">
        <v>0.22292300000000001</v>
      </c>
      <c r="CQ22" s="9">
        <v>0.22292300000000001</v>
      </c>
      <c r="CR22" s="9">
        <v>0.22292300000000001</v>
      </c>
      <c r="CS22" s="9">
        <v>0.22292300000000001</v>
      </c>
      <c r="CT22" s="8">
        <v>0.22292300000000001</v>
      </c>
      <c r="CU22" s="9">
        <v>0.234069</v>
      </c>
      <c r="CV22" s="9">
        <v>0.234069</v>
      </c>
      <c r="CW22" s="9">
        <v>0.234069</v>
      </c>
      <c r="CX22" s="9">
        <v>0.234069</v>
      </c>
      <c r="CY22" s="8">
        <v>0.234069</v>
      </c>
      <c r="CZ22" s="9">
        <v>0.24577199999999999</v>
      </c>
      <c r="DA22" s="9">
        <v>0.24577199999999999</v>
      </c>
      <c r="DB22" s="9">
        <v>0.24577199999999999</v>
      </c>
      <c r="DC22" s="9">
        <v>0.24577199999999999</v>
      </c>
      <c r="DD22" s="8">
        <v>0.24577199999999999</v>
      </c>
      <c r="DE22" s="9">
        <v>0.25806099999999998</v>
      </c>
      <c r="DF22" s="9">
        <v>0.25806099999999998</v>
      </c>
      <c r="DG22" s="9">
        <v>0.25806099999999998</v>
      </c>
      <c r="DH22" s="9">
        <v>0.25806099999999998</v>
      </c>
      <c r="DI22" s="8">
        <v>0.25806099999999998</v>
      </c>
      <c r="DJ22" s="9">
        <v>0.274835</v>
      </c>
      <c r="DK22" s="9">
        <v>0.274835</v>
      </c>
      <c r="DL22" s="9">
        <v>0.27096399999999998</v>
      </c>
      <c r="DM22" s="9">
        <v>0.274835</v>
      </c>
      <c r="DN22" s="8">
        <v>0.27096399999999998</v>
      </c>
      <c r="DO22" s="9">
        <v>0.29269899999999999</v>
      </c>
      <c r="DP22" s="9">
        <v>0.29269899999999999</v>
      </c>
      <c r="DQ22" s="9">
        <v>0.28451199999999999</v>
      </c>
      <c r="DR22" s="9">
        <v>0.28857699999999997</v>
      </c>
      <c r="DS22" s="8">
        <v>0.28451199999999999</v>
      </c>
      <c r="DT22" s="9">
        <v>0.31172499999999997</v>
      </c>
      <c r="DU22" s="9">
        <v>0.307334</v>
      </c>
      <c r="DV22" s="9">
        <v>0.298738</v>
      </c>
      <c r="DW22" s="9">
        <v>0.303006</v>
      </c>
      <c r="DX22" s="8">
        <v>0.298738</v>
      </c>
      <c r="DY22" s="9">
        <v>0.32731100000000002</v>
      </c>
      <c r="DZ22" s="9">
        <v>0.32270100000000002</v>
      </c>
      <c r="EA22" s="9">
        <v>0.31367499999999998</v>
      </c>
      <c r="EB22" s="9">
        <v>0.31815599999999999</v>
      </c>
      <c r="EC22" s="8">
        <v>0.31367499999999998</v>
      </c>
      <c r="ED22" s="9">
        <v>0.34367700000000001</v>
      </c>
      <c r="EE22" s="9">
        <v>0.33883600000000003</v>
      </c>
      <c r="EF22" s="9">
        <v>0.32935900000000001</v>
      </c>
      <c r="EG22" s="9">
        <v>0.33406400000000003</v>
      </c>
      <c r="EH22" s="8">
        <v>0.32935900000000001</v>
      </c>
      <c r="EI22" s="9">
        <v>0.36086000000000001</v>
      </c>
      <c r="EJ22" s="9">
        <v>0.35577799999999998</v>
      </c>
      <c r="EK22" s="9">
        <v>0.32935900000000001</v>
      </c>
      <c r="EL22" s="9">
        <v>0.350767</v>
      </c>
      <c r="EM22" s="8">
        <v>0.345827</v>
      </c>
      <c r="EN22" s="9">
        <v>0.37890299999999999</v>
      </c>
      <c r="EO22" s="9">
        <v>0.37356699999999998</v>
      </c>
      <c r="EP22" s="9">
        <v>0.32935900000000001</v>
      </c>
      <c r="EQ22" s="9">
        <v>0.36830499999999999</v>
      </c>
      <c r="ER22" s="8">
        <v>0.363118</v>
      </c>
      <c r="ES22" s="9" t="s">
        <v>15</v>
      </c>
      <c r="ET22" s="9" t="s">
        <v>15</v>
      </c>
      <c r="EU22" s="9" t="s">
        <v>15</v>
      </c>
      <c r="EV22" s="9" t="s">
        <v>15</v>
      </c>
      <c r="EW22" s="8" t="s">
        <v>15</v>
      </c>
    </row>
    <row r="23" spans="1:153" x14ac:dyDescent="0.25">
      <c r="A23" s="8" t="s">
        <v>24</v>
      </c>
      <c r="B23" s="8">
        <v>7.3877600000000001</v>
      </c>
      <c r="C23" s="8">
        <v>7.6035360000000001</v>
      </c>
      <c r="D23" s="9">
        <v>9.2665520000000008</v>
      </c>
      <c r="E23" s="9">
        <v>9.2665550000000003</v>
      </c>
      <c r="F23" s="9">
        <v>9.2665559999999996</v>
      </c>
      <c r="G23" s="9">
        <v>9.2665550000000003</v>
      </c>
      <c r="H23" s="8">
        <v>9.2665500000000005</v>
      </c>
      <c r="I23" s="9">
        <v>8.2027520000000003</v>
      </c>
      <c r="J23" s="9">
        <v>8.2004049999999999</v>
      </c>
      <c r="K23" s="9">
        <v>8.2063860000000002</v>
      </c>
      <c r="L23" s="9">
        <v>8.1963919999999995</v>
      </c>
      <c r="M23" s="8">
        <v>8.1965839999999996</v>
      </c>
      <c r="N23" s="9">
        <v>8.0506700000000002</v>
      </c>
      <c r="O23" s="9">
        <v>8.0410339999999998</v>
      </c>
      <c r="P23" s="9">
        <v>8.1036590000000004</v>
      </c>
      <c r="Q23" s="9">
        <v>8.1011710000000008</v>
      </c>
      <c r="R23" s="8">
        <v>8.110201</v>
      </c>
      <c r="S23" s="9">
        <v>8.0060439999999993</v>
      </c>
      <c r="T23" s="9">
        <v>7.9580840000000004</v>
      </c>
      <c r="U23" s="9">
        <v>8.1492909999999998</v>
      </c>
      <c r="V23" s="9">
        <v>8.0699260000000006</v>
      </c>
      <c r="W23" s="8">
        <v>8.0811089999999997</v>
      </c>
      <c r="X23" s="9">
        <v>8.7063790000000001</v>
      </c>
      <c r="Y23" s="9">
        <v>8.6230720000000005</v>
      </c>
      <c r="Z23" s="9">
        <v>8.8104279999999999</v>
      </c>
      <c r="AA23" s="9">
        <v>8.7426399999999997</v>
      </c>
      <c r="AB23" s="8">
        <v>8.7559729999999991</v>
      </c>
      <c r="AC23" s="9">
        <v>8.3820739999999994</v>
      </c>
      <c r="AD23" s="9">
        <v>8.2905879999999996</v>
      </c>
      <c r="AE23" s="9">
        <v>8.4936059999999998</v>
      </c>
      <c r="AF23" s="9">
        <v>8.4231069999999999</v>
      </c>
      <c r="AG23" s="8">
        <v>8.4454440000000002</v>
      </c>
      <c r="AH23" s="9">
        <v>8.2193210000000008</v>
      </c>
      <c r="AI23" s="9">
        <v>8.1496519999999997</v>
      </c>
      <c r="AJ23" s="9">
        <v>8.3818239999999999</v>
      </c>
      <c r="AK23" s="9">
        <v>8.2825399999999991</v>
      </c>
      <c r="AL23" s="8">
        <v>8.3124129999999994</v>
      </c>
      <c r="AM23" s="9">
        <v>8.1438679999999994</v>
      </c>
      <c r="AN23" s="9">
        <v>8.1266079999999992</v>
      </c>
      <c r="AO23" s="9">
        <v>8.3735040000000005</v>
      </c>
      <c r="AP23" s="9">
        <v>8.2526910000000004</v>
      </c>
      <c r="AQ23" s="8">
        <v>8.2824639999999992</v>
      </c>
      <c r="AR23" s="9">
        <v>8.077261</v>
      </c>
      <c r="AS23" s="9">
        <v>8.1318330000000003</v>
      </c>
      <c r="AT23" s="9">
        <v>8.3156879999999997</v>
      </c>
      <c r="AU23" s="9">
        <v>8.2207509999999999</v>
      </c>
      <c r="AV23" s="8">
        <v>8.2309459999999994</v>
      </c>
      <c r="AW23" s="9">
        <v>8.0019779999999994</v>
      </c>
      <c r="AX23" s="9">
        <v>8.1161239999999992</v>
      </c>
      <c r="AY23" s="9">
        <v>8.3480530000000002</v>
      </c>
      <c r="AZ23" s="9">
        <v>8.2107419999999998</v>
      </c>
      <c r="BA23" s="8">
        <v>8.2330729999999992</v>
      </c>
      <c r="BB23" s="9">
        <v>7.9007940000000003</v>
      </c>
      <c r="BC23" s="9">
        <v>8.0898710000000005</v>
      </c>
      <c r="BD23" s="9">
        <v>8.3849049999999998</v>
      </c>
      <c r="BE23" s="9">
        <v>8.1242560000000008</v>
      </c>
      <c r="BF23" s="8">
        <v>8.2238609999999994</v>
      </c>
      <c r="BG23" s="9">
        <v>7.8510330000000002</v>
      </c>
      <c r="BH23" s="9">
        <v>8.0941329999999994</v>
      </c>
      <c r="BI23" s="9">
        <v>8.4499759999999995</v>
      </c>
      <c r="BJ23" s="9">
        <v>8.0450730000000004</v>
      </c>
      <c r="BK23" s="8">
        <v>8.2545599999999997</v>
      </c>
      <c r="BL23" s="9">
        <v>7.8297429999999997</v>
      </c>
      <c r="BM23" s="9">
        <v>8.1514939999999996</v>
      </c>
      <c r="BN23" s="9">
        <v>8.5679580000000009</v>
      </c>
      <c r="BO23" s="9">
        <v>8.1051950000000001</v>
      </c>
      <c r="BP23" s="8">
        <v>8.3421819999999993</v>
      </c>
      <c r="BQ23" s="9">
        <v>7.883502</v>
      </c>
      <c r="BR23" s="9">
        <v>8.1816270000000006</v>
      </c>
      <c r="BS23" s="9">
        <v>8.6941559999999996</v>
      </c>
      <c r="BT23" s="9">
        <v>8.1978220000000004</v>
      </c>
      <c r="BU23" s="8">
        <v>8.4610920000000007</v>
      </c>
      <c r="BV23" s="9">
        <v>7.9184060000000001</v>
      </c>
      <c r="BW23" s="9">
        <v>8.2266270000000006</v>
      </c>
      <c r="BX23" s="9">
        <v>8.7762279999999997</v>
      </c>
      <c r="BY23" s="9">
        <v>8.2860490000000002</v>
      </c>
      <c r="BZ23" s="8">
        <v>8.5422530000000005</v>
      </c>
      <c r="CA23" s="9">
        <v>8.0215239999999994</v>
      </c>
      <c r="CB23" s="9">
        <v>8.3131520000000005</v>
      </c>
      <c r="CC23" s="9">
        <v>8.9104379999999992</v>
      </c>
      <c r="CD23" s="9">
        <v>8.4083729999999992</v>
      </c>
      <c r="CE23" s="8">
        <v>8.6639140000000001</v>
      </c>
      <c r="CF23" s="9">
        <v>8.0119830000000007</v>
      </c>
      <c r="CG23" s="9">
        <v>8.3556059999999999</v>
      </c>
      <c r="CH23" s="9">
        <v>8.9992719999999995</v>
      </c>
      <c r="CI23" s="9">
        <v>8.4875860000000003</v>
      </c>
      <c r="CJ23" s="8">
        <v>8.7496369999999999</v>
      </c>
      <c r="CK23" s="9">
        <v>8.0262379999999993</v>
      </c>
      <c r="CL23" s="9">
        <v>8.3813420000000001</v>
      </c>
      <c r="CM23" s="9">
        <v>9.0928290000000001</v>
      </c>
      <c r="CN23" s="9">
        <v>8.5898839999999996</v>
      </c>
      <c r="CO23" s="8">
        <v>8.8303840000000005</v>
      </c>
      <c r="CP23" s="9">
        <v>8.0528479999999991</v>
      </c>
      <c r="CQ23" s="9">
        <v>8.4317550000000008</v>
      </c>
      <c r="CR23" s="9">
        <v>9.2218400000000003</v>
      </c>
      <c r="CS23" s="9">
        <v>8.6431260000000005</v>
      </c>
      <c r="CT23" s="8">
        <v>8.9205030000000001</v>
      </c>
      <c r="CU23" s="9">
        <v>8.0699039999999993</v>
      </c>
      <c r="CV23" s="9">
        <v>8.4729580000000002</v>
      </c>
      <c r="CW23" s="9">
        <v>9.3842470000000002</v>
      </c>
      <c r="CX23" s="9">
        <v>8.7392839999999996</v>
      </c>
      <c r="CY23" s="8">
        <v>9.0451770000000007</v>
      </c>
      <c r="CZ23" s="9">
        <v>8.117502</v>
      </c>
      <c r="DA23" s="9">
        <v>8.5301799999999997</v>
      </c>
      <c r="DB23" s="9">
        <v>9.5736760000000007</v>
      </c>
      <c r="DC23" s="9">
        <v>8.8422400000000003</v>
      </c>
      <c r="DD23" s="8">
        <v>9.1929149999999993</v>
      </c>
      <c r="DE23" s="9">
        <v>8.1627980000000004</v>
      </c>
      <c r="DF23" s="9">
        <v>8.5348140000000008</v>
      </c>
      <c r="DG23" s="9">
        <v>9.8223719999999997</v>
      </c>
      <c r="DH23" s="9">
        <v>8.9355709999999995</v>
      </c>
      <c r="DI23" s="8">
        <v>9.3009229999999992</v>
      </c>
      <c r="DJ23" s="9">
        <v>8.1074640000000002</v>
      </c>
      <c r="DK23" s="9">
        <v>8.4831649999999996</v>
      </c>
      <c r="DL23" s="9">
        <v>10.07742</v>
      </c>
      <c r="DM23" s="9">
        <v>8.959778</v>
      </c>
      <c r="DN23" s="8">
        <v>9.3685050000000007</v>
      </c>
      <c r="DO23" s="9">
        <v>8.0731959999999994</v>
      </c>
      <c r="DP23" s="9">
        <v>8.4524270000000001</v>
      </c>
      <c r="DQ23" s="9">
        <v>10.568431</v>
      </c>
      <c r="DR23" s="9">
        <v>8.9926969999999997</v>
      </c>
      <c r="DS23" s="8">
        <v>9.4235520000000008</v>
      </c>
      <c r="DT23" s="9">
        <v>8.0522130000000001</v>
      </c>
      <c r="DU23" s="9">
        <v>8.4349939999999997</v>
      </c>
      <c r="DV23" s="9">
        <v>10.568279</v>
      </c>
      <c r="DW23" s="9">
        <v>9.0136330000000005</v>
      </c>
      <c r="DX23" s="8">
        <v>9.4587760000000003</v>
      </c>
      <c r="DY23" s="9">
        <v>7.9923849999999996</v>
      </c>
      <c r="DZ23" s="9">
        <v>8.3483280000000004</v>
      </c>
      <c r="EA23" s="9">
        <v>10.815436999999999</v>
      </c>
      <c r="EB23" s="9">
        <v>9.0359920000000002</v>
      </c>
      <c r="EC23" s="8">
        <v>9.4458549999999999</v>
      </c>
      <c r="ED23" s="9">
        <v>7.9284569999999999</v>
      </c>
      <c r="EE23" s="9">
        <v>8.2678329999999995</v>
      </c>
      <c r="EF23" s="9">
        <v>10.977570999999999</v>
      </c>
      <c r="EG23" s="9">
        <v>9.0507720000000003</v>
      </c>
      <c r="EH23" s="8">
        <v>9.4942820000000001</v>
      </c>
      <c r="EI23" s="9">
        <v>7.8780549999999998</v>
      </c>
      <c r="EJ23" s="9">
        <v>8.1932150000000004</v>
      </c>
      <c r="EK23" s="9">
        <v>11.103820000000001</v>
      </c>
      <c r="EL23" s="9">
        <v>9.0725189999999998</v>
      </c>
      <c r="EM23" s="8">
        <v>9.4941329999999997</v>
      </c>
      <c r="EN23" s="9">
        <v>7.7888820000000001</v>
      </c>
      <c r="EO23" s="9">
        <v>8.0329999999999995</v>
      </c>
      <c r="EP23" s="9">
        <v>11.111325000000001</v>
      </c>
      <c r="EQ23" s="9">
        <v>9.0355450000000008</v>
      </c>
      <c r="ER23" s="8">
        <v>9.4354949999999995</v>
      </c>
      <c r="ES23" s="10">
        <v>1E-3</v>
      </c>
      <c r="ET23" s="10">
        <v>2E-3</v>
      </c>
      <c r="EU23" s="10">
        <v>1.2999999999999999E-2</v>
      </c>
      <c r="EV23" s="10">
        <v>6.0000000000000001E-3</v>
      </c>
      <c r="EW23" s="11">
        <v>7.0000000000000001E-3</v>
      </c>
    </row>
    <row r="24" spans="1:153" x14ac:dyDescent="0.25">
      <c r="A24" s="8" t="s">
        <v>25</v>
      </c>
      <c r="B24" s="8">
        <v>3.6018000000000001E-2</v>
      </c>
      <c r="C24" s="8">
        <v>3.9969999999999999E-2</v>
      </c>
      <c r="D24" s="9">
        <v>4.2832000000000002E-2</v>
      </c>
      <c r="E24" s="9">
        <v>4.2832000000000002E-2</v>
      </c>
      <c r="F24" s="9">
        <v>4.2832000000000002E-2</v>
      </c>
      <c r="G24" s="9">
        <v>4.2832000000000002E-2</v>
      </c>
      <c r="H24" s="8">
        <v>4.2832000000000002E-2</v>
      </c>
      <c r="I24" s="9">
        <v>5.0067E-2</v>
      </c>
      <c r="J24" s="9">
        <v>5.0067E-2</v>
      </c>
      <c r="K24" s="9">
        <v>5.0068000000000001E-2</v>
      </c>
      <c r="L24" s="9">
        <v>5.0068000000000001E-2</v>
      </c>
      <c r="M24" s="8">
        <v>5.0070000000000003E-2</v>
      </c>
      <c r="N24" s="9">
        <v>5.3585000000000001E-2</v>
      </c>
      <c r="O24" s="9">
        <v>5.3587999999999997E-2</v>
      </c>
      <c r="P24" s="9">
        <v>5.3575999999999999E-2</v>
      </c>
      <c r="Q24" s="9">
        <v>5.3573000000000003E-2</v>
      </c>
      <c r="R24" s="8">
        <v>5.3575999999999999E-2</v>
      </c>
      <c r="S24" s="9">
        <v>5.6730999999999997E-2</v>
      </c>
      <c r="T24" s="9">
        <v>5.6744000000000003E-2</v>
      </c>
      <c r="U24" s="9">
        <v>5.6693E-2</v>
      </c>
      <c r="V24" s="9">
        <v>5.6709000000000002E-2</v>
      </c>
      <c r="W24" s="8">
        <v>5.6707E-2</v>
      </c>
      <c r="X24" s="9">
        <v>5.9566000000000001E-2</v>
      </c>
      <c r="Y24" s="9">
        <v>5.9609000000000002E-2</v>
      </c>
      <c r="Z24" s="9">
        <v>5.9333999999999998E-2</v>
      </c>
      <c r="AA24" s="9">
        <v>5.9367999999999997E-2</v>
      </c>
      <c r="AB24" s="8">
        <v>5.9360999999999997E-2</v>
      </c>
      <c r="AC24" s="9">
        <v>6.2964999999999993E-2</v>
      </c>
      <c r="AD24" s="9">
        <v>6.3031000000000004E-2</v>
      </c>
      <c r="AE24" s="9">
        <v>6.2723000000000001E-2</v>
      </c>
      <c r="AF24" s="9">
        <v>6.2761999999999998E-2</v>
      </c>
      <c r="AG24" s="8">
        <v>6.2755000000000005E-2</v>
      </c>
      <c r="AH24" s="9">
        <v>6.6738000000000006E-2</v>
      </c>
      <c r="AI24" s="9">
        <v>6.6821000000000005E-2</v>
      </c>
      <c r="AJ24" s="9">
        <v>6.6481999999999999E-2</v>
      </c>
      <c r="AK24" s="9">
        <v>6.6544000000000006E-2</v>
      </c>
      <c r="AL24" s="8">
        <v>6.6528000000000004E-2</v>
      </c>
      <c r="AM24" s="9">
        <v>7.0986999999999995E-2</v>
      </c>
      <c r="AN24" s="9">
        <v>7.1072999999999997E-2</v>
      </c>
      <c r="AO24" s="9">
        <v>7.0374999999999993E-2</v>
      </c>
      <c r="AP24" s="9">
        <v>7.0465E-2</v>
      </c>
      <c r="AQ24" s="8">
        <v>7.0442000000000005E-2</v>
      </c>
      <c r="AR24" s="9">
        <v>7.5235999999999997E-2</v>
      </c>
      <c r="AS24" s="9">
        <v>7.5303999999999996E-2</v>
      </c>
      <c r="AT24" s="9">
        <v>7.4591000000000005E-2</v>
      </c>
      <c r="AU24" s="9">
        <v>7.4698000000000001E-2</v>
      </c>
      <c r="AV24" s="8">
        <v>7.4672000000000002E-2</v>
      </c>
      <c r="AW24" s="9">
        <v>8.0801999999999999E-2</v>
      </c>
      <c r="AX24" s="9">
        <v>8.0005999999999994E-2</v>
      </c>
      <c r="AY24" s="9">
        <v>7.9215999999999995E-2</v>
      </c>
      <c r="AZ24" s="9">
        <v>7.9406000000000004E-2</v>
      </c>
      <c r="BA24" s="8">
        <v>7.9376000000000002E-2</v>
      </c>
      <c r="BB24" s="9">
        <v>8.8200000000000001E-2</v>
      </c>
      <c r="BC24" s="9">
        <v>8.7320999999999996E-2</v>
      </c>
      <c r="BD24" s="9">
        <v>8.6488999999999996E-2</v>
      </c>
      <c r="BE24" s="9">
        <v>8.6761000000000005E-2</v>
      </c>
      <c r="BF24" s="8">
        <v>8.6689000000000002E-2</v>
      </c>
      <c r="BG24" s="9">
        <v>9.6576999999999996E-2</v>
      </c>
      <c r="BH24" s="9">
        <v>9.4700999999999994E-2</v>
      </c>
      <c r="BI24" s="9">
        <v>9.3822000000000003E-2</v>
      </c>
      <c r="BJ24" s="9">
        <v>9.4226000000000004E-2</v>
      </c>
      <c r="BK24" s="8">
        <v>9.4070000000000001E-2</v>
      </c>
      <c r="BL24" s="9">
        <v>0.107667</v>
      </c>
      <c r="BM24" s="9">
        <v>0.10416300000000001</v>
      </c>
      <c r="BN24" s="9">
        <v>0.10215299999999999</v>
      </c>
      <c r="BO24" s="9">
        <v>0.105334</v>
      </c>
      <c r="BP24" s="8">
        <v>0.103377</v>
      </c>
      <c r="BQ24" s="9">
        <v>0.12640299999999999</v>
      </c>
      <c r="BR24" s="9">
        <v>0.119284</v>
      </c>
      <c r="BS24" s="9">
        <v>0.113069</v>
      </c>
      <c r="BT24" s="9">
        <v>0.12056</v>
      </c>
      <c r="BU24" s="8">
        <v>0.11847199999999999</v>
      </c>
      <c r="BV24" s="9">
        <v>0.150064</v>
      </c>
      <c r="BW24" s="9">
        <v>0.138067</v>
      </c>
      <c r="BX24" s="9">
        <v>0.13161100000000001</v>
      </c>
      <c r="BY24" s="9">
        <v>0.13928199999999999</v>
      </c>
      <c r="BZ24" s="8">
        <v>0.13711899999999999</v>
      </c>
      <c r="CA24" s="9">
        <v>0.17364099999999999</v>
      </c>
      <c r="CB24" s="9">
        <v>0.16198100000000001</v>
      </c>
      <c r="CC24" s="9">
        <v>0.155195</v>
      </c>
      <c r="CD24" s="9">
        <v>0.16298399999999999</v>
      </c>
      <c r="CE24" s="8">
        <v>0.16084100000000001</v>
      </c>
      <c r="CF24" s="9">
        <v>0.20557</v>
      </c>
      <c r="CG24" s="9">
        <v>0.192381</v>
      </c>
      <c r="CH24" s="9">
        <v>0.17868000000000001</v>
      </c>
      <c r="CI24" s="9">
        <v>0.193046</v>
      </c>
      <c r="CJ24" s="8">
        <v>0.188165</v>
      </c>
      <c r="CK24" s="9">
        <v>0.24149699999999999</v>
      </c>
      <c r="CL24" s="9">
        <v>0.22470899999999999</v>
      </c>
      <c r="CM24" s="9">
        <v>0.21081900000000001</v>
      </c>
      <c r="CN24" s="9">
        <v>0.22500100000000001</v>
      </c>
      <c r="CO24" s="8">
        <v>0.21992500000000001</v>
      </c>
      <c r="CP24" s="9">
        <v>0.28965200000000002</v>
      </c>
      <c r="CQ24" s="9">
        <v>0.26270300000000002</v>
      </c>
      <c r="CR24" s="9">
        <v>0.247144</v>
      </c>
      <c r="CS24" s="9">
        <v>0.26048399999999999</v>
      </c>
      <c r="CT24" s="8">
        <v>0.25562200000000002</v>
      </c>
      <c r="CU24" s="9">
        <v>0.351385</v>
      </c>
      <c r="CV24" s="9">
        <v>0.32570399999999999</v>
      </c>
      <c r="CW24" s="9">
        <v>0.295649</v>
      </c>
      <c r="CX24" s="9">
        <v>0.32294299999999998</v>
      </c>
      <c r="CY24" s="8">
        <v>0.30341899999999999</v>
      </c>
      <c r="CZ24" s="9">
        <v>0.41153400000000001</v>
      </c>
      <c r="DA24" s="9">
        <v>0.387625</v>
      </c>
      <c r="DB24" s="9">
        <v>0.35710999999999998</v>
      </c>
      <c r="DC24" s="9">
        <v>0.38417600000000002</v>
      </c>
      <c r="DD24" s="8">
        <v>0.36421999999999999</v>
      </c>
      <c r="DE24" s="9">
        <v>0.48505300000000001</v>
      </c>
      <c r="DF24" s="9">
        <v>0.46279599999999999</v>
      </c>
      <c r="DG24" s="9">
        <v>0.416771</v>
      </c>
      <c r="DH24" s="9">
        <v>0.44283299999999998</v>
      </c>
      <c r="DI24" s="8">
        <v>0.42348000000000002</v>
      </c>
      <c r="DJ24" s="9">
        <v>0.57052499999999995</v>
      </c>
      <c r="DK24" s="9">
        <v>0.54935800000000001</v>
      </c>
      <c r="DL24" s="9">
        <v>0.47305000000000003</v>
      </c>
      <c r="DM24" s="9">
        <v>0.52221899999999999</v>
      </c>
      <c r="DN24" s="8">
        <v>0.49638700000000002</v>
      </c>
      <c r="DO24" s="9">
        <v>0.65298599999999996</v>
      </c>
      <c r="DP24" s="9">
        <v>0.63224599999999997</v>
      </c>
      <c r="DQ24" s="9">
        <v>0.54058600000000001</v>
      </c>
      <c r="DR24" s="9">
        <v>0.60535000000000005</v>
      </c>
      <c r="DS24" s="8">
        <v>0.58019799999999999</v>
      </c>
      <c r="DT24" s="9">
        <v>0.75132100000000002</v>
      </c>
      <c r="DU24" s="9">
        <v>0.71617600000000003</v>
      </c>
      <c r="DV24" s="9">
        <v>0.61824500000000004</v>
      </c>
      <c r="DW24" s="9">
        <v>0.68470200000000003</v>
      </c>
      <c r="DX24" s="8">
        <v>0.66090599999999999</v>
      </c>
      <c r="DY24" s="9">
        <v>0.84442899999999999</v>
      </c>
      <c r="DZ24" s="9">
        <v>0.81021399999999999</v>
      </c>
      <c r="EA24" s="9">
        <v>0.69328400000000001</v>
      </c>
      <c r="EB24" s="9">
        <v>0.78031700000000004</v>
      </c>
      <c r="EC24" s="8">
        <v>0.75626300000000002</v>
      </c>
      <c r="ED24" s="9">
        <v>0.93298300000000001</v>
      </c>
      <c r="EE24" s="9">
        <v>0.89997400000000005</v>
      </c>
      <c r="EF24" s="9">
        <v>0.76460700000000004</v>
      </c>
      <c r="EG24" s="9">
        <v>0.87115100000000001</v>
      </c>
      <c r="EH24" s="8">
        <v>0.84897999999999996</v>
      </c>
      <c r="EI24" s="9">
        <v>1.027987</v>
      </c>
      <c r="EJ24" s="9">
        <v>0.99790100000000004</v>
      </c>
      <c r="EK24" s="9">
        <v>0.85072199999999998</v>
      </c>
      <c r="EL24" s="9">
        <v>0.95741900000000002</v>
      </c>
      <c r="EM24" s="8">
        <v>0.93771099999999996</v>
      </c>
      <c r="EN24" s="9">
        <v>1.1305970000000001</v>
      </c>
      <c r="EO24" s="9">
        <v>1.094627</v>
      </c>
      <c r="EP24" s="9">
        <v>0.93456600000000001</v>
      </c>
      <c r="EQ24" s="9">
        <v>1.050586</v>
      </c>
      <c r="ER24" s="8">
        <v>1.032467</v>
      </c>
      <c r="ES24" s="10">
        <v>0.122</v>
      </c>
      <c r="ET24" s="10">
        <v>0.121</v>
      </c>
      <c r="EU24" s="10">
        <v>0.115</v>
      </c>
      <c r="EV24" s="10">
        <v>0.11899999999999999</v>
      </c>
      <c r="EW24" s="11">
        <v>0.11899999999999999</v>
      </c>
    </row>
    <row r="25" spans="1:153" x14ac:dyDescent="0.25">
      <c r="A25" s="8" t="s">
        <v>26</v>
      </c>
      <c r="B25" s="8">
        <v>0.66884500000000002</v>
      </c>
      <c r="C25" s="8">
        <v>0.68433999999999995</v>
      </c>
      <c r="D25" s="9">
        <v>0.70012300000000005</v>
      </c>
      <c r="E25" s="9">
        <v>0.700075</v>
      </c>
      <c r="F25" s="9">
        <v>0.70012700000000005</v>
      </c>
      <c r="G25" s="9">
        <v>0.700075</v>
      </c>
      <c r="H25" s="8">
        <v>0.70016100000000003</v>
      </c>
      <c r="I25" s="9">
        <v>0.70851799999999998</v>
      </c>
      <c r="J25" s="9">
        <v>0.70844200000000002</v>
      </c>
      <c r="K25" s="9">
        <v>0.70841600000000005</v>
      </c>
      <c r="L25" s="9">
        <v>0.70843500000000004</v>
      </c>
      <c r="M25" s="8">
        <v>0.70836900000000003</v>
      </c>
      <c r="N25" s="9">
        <v>0.68635999999999997</v>
      </c>
      <c r="O25" s="9">
        <v>0.68605899999999997</v>
      </c>
      <c r="P25" s="9">
        <v>0.68682399999999999</v>
      </c>
      <c r="Q25" s="9">
        <v>0.68689100000000003</v>
      </c>
      <c r="R25" s="8">
        <v>0.68696699999999999</v>
      </c>
      <c r="S25" s="9">
        <v>0.67675300000000005</v>
      </c>
      <c r="T25" s="9">
        <v>0.67595799999999995</v>
      </c>
      <c r="U25" s="9">
        <v>0.67915199999999998</v>
      </c>
      <c r="V25" s="9">
        <v>0.67770699999999995</v>
      </c>
      <c r="W25" s="8">
        <v>0.67774199999999996</v>
      </c>
      <c r="X25" s="9">
        <v>0.69296599999999997</v>
      </c>
      <c r="Y25" s="9">
        <v>0.69177200000000005</v>
      </c>
      <c r="Z25" s="9">
        <v>0.69475200000000004</v>
      </c>
      <c r="AA25" s="9">
        <v>0.69414399999999998</v>
      </c>
      <c r="AB25" s="8">
        <v>0.69397600000000004</v>
      </c>
      <c r="AC25" s="9">
        <v>0.69105000000000005</v>
      </c>
      <c r="AD25" s="9">
        <v>0.69028400000000001</v>
      </c>
      <c r="AE25" s="9">
        <v>0.69312600000000002</v>
      </c>
      <c r="AF25" s="9">
        <v>0.69275399999999998</v>
      </c>
      <c r="AG25" s="8">
        <v>0.69284800000000002</v>
      </c>
      <c r="AH25" s="9">
        <v>0.69118500000000005</v>
      </c>
      <c r="AI25" s="9">
        <v>0.69167299999999998</v>
      </c>
      <c r="AJ25" s="9">
        <v>0.69536900000000001</v>
      </c>
      <c r="AK25" s="9">
        <v>0.69446600000000003</v>
      </c>
      <c r="AL25" s="8">
        <v>0.69458600000000004</v>
      </c>
      <c r="AM25" s="9">
        <v>0.69175200000000003</v>
      </c>
      <c r="AN25" s="9">
        <v>0.693218</v>
      </c>
      <c r="AO25" s="9">
        <v>0.69776700000000003</v>
      </c>
      <c r="AP25" s="9">
        <v>0.69583300000000003</v>
      </c>
      <c r="AQ25" s="8">
        <v>0.69622200000000001</v>
      </c>
      <c r="AR25" s="9">
        <v>0.69175799999999998</v>
      </c>
      <c r="AS25" s="9">
        <v>0.69585900000000001</v>
      </c>
      <c r="AT25" s="9">
        <v>0.69811900000000005</v>
      </c>
      <c r="AU25" s="9">
        <v>0.69678499999999999</v>
      </c>
      <c r="AV25" s="8">
        <v>0.696743</v>
      </c>
      <c r="AW25" s="9">
        <v>0.69158200000000003</v>
      </c>
      <c r="AX25" s="9">
        <v>0.69733999999999996</v>
      </c>
      <c r="AY25" s="9">
        <v>0.69917600000000002</v>
      </c>
      <c r="AZ25" s="9">
        <v>0.69661499999999998</v>
      </c>
      <c r="BA25" s="8">
        <v>0.697376</v>
      </c>
      <c r="BB25" s="9">
        <v>0.69289299999999998</v>
      </c>
      <c r="BC25" s="9">
        <v>0.69993700000000003</v>
      </c>
      <c r="BD25" s="9">
        <v>0.70349899999999999</v>
      </c>
      <c r="BE25" s="9">
        <v>0.69822099999999998</v>
      </c>
      <c r="BF25" s="8">
        <v>0.70045199999999996</v>
      </c>
      <c r="BG25" s="9">
        <v>0.69254899999999997</v>
      </c>
      <c r="BH25" s="9">
        <v>0.70205600000000001</v>
      </c>
      <c r="BI25" s="9">
        <v>0.70726599999999995</v>
      </c>
      <c r="BJ25" s="9">
        <v>0.69864199999999999</v>
      </c>
      <c r="BK25" s="8">
        <v>0.70302900000000002</v>
      </c>
      <c r="BL25" s="9">
        <v>0.694855</v>
      </c>
      <c r="BM25" s="9">
        <v>0.70709699999999998</v>
      </c>
      <c r="BN25" s="9">
        <v>0.71344200000000002</v>
      </c>
      <c r="BO25" s="9">
        <v>0.70472999999999997</v>
      </c>
      <c r="BP25" s="8">
        <v>0.70901000000000003</v>
      </c>
      <c r="BQ25" s="9">
        <v>0.69923800000000003</v>
      </c>
      <c r="BR25" s="9">
        <v>0.71177400000000002</v>
      </c>
      <c r="BS25" s="9">
        <v>0.71951500000000002</v>
      </c>
      <c r="BT25" s="9">
        <v>0.71092299999999997</v>
      </c>
      <c r="BU25" s="8">
        <v>0.715391</v>
      </c>
      <c r="BV25" s="9">
        <v>0.702407</v>
      </c>
      <c r="BW25" s="9">
        <v>0.71630300000000002</v>
      </c>
      <c r="BX25" s="9">
        <v>0.72478299999999996</v>
      </c>
      <c r="BY25" s="9">
        <v>0.71619100000000002</v>
      </c>
      <c r="BZ25" s="8">
        <v>0.72028099999999995</v>
      </c>
      <c r="CA25" s="9">
        <v>0.70633699999999999</v>
      </c>
      <c r="CB25" s="9">
        <v>0.71974700000000003</v>
      </c>
      <c r="CC25" s="9">
        <v>0.73013600000000001</v>
      </c>
      <c r="CD25" s="9">
        <v>0.72040999999999999</v>
      </c>
      <c r="CE25" s="8">
        <v>0.72420099999999998</v>
      </c>
      <c r="CF25" s="9">
        <v>0.703457</v>
      </c>
      <c r="CG25" s="9">
        <v>0.71849200000000002</v>
      </c>
      <c r="CH25" s="9">
        <v>0.72922200000000004</v>
      </c>
      <c r="CI25" s="9">
        <v>0.72021400000000002</v>
      </c>
      <c r="CJ25" s="8">
        <v>0.7238</v>
      </c>
      <c r="CK25" s="9">
        <v>0.70201000000000002</v>
      </c>
      <c r="CL25" s="9">
        <v>0.71825399999999995</v>
      </c>
      <c r="CM25" s="9">
        <v>0.73038000000000003</v>
      </c>
      <c r="CN25" s="9">
        <v>0.72159899999999999</v>
      </c>
      <c r="CO25" s="8">
        <v>0.72472499999999995</v>
      </c>
      <c r="CP25" s="9">
        <v>0.70226999999999995</v>
      </c>
      <c r="CQ25" s="9">
        <v>0.72044399999999997</v>
      </c>
      <c r="CR25" s="9">
        <v>0.73328099999999996</v>
      </c>
      <c r="CS25" s="9">
        <v>0.72245499999999996</v>
      </c>
      <c r="CT25" s="8">
        <v>0.72669099999999998</v>
      </c>
      <c r="CU25" s="9">
        <v>0.70264499999999996</v>
      </c>
      <c r="CV25" s="9">
        <v>0.72264099999999998</v>
      </c>
      <c r="CW25" s="9">
        <v>0.73704700000000001</v>
      </c>
      <c r="CX25" s="9">
        <v>0.72483600000000004</v>
      </c>
      <c r="CY25" s="8">
        <v>0.72923400000000005</v>
      </c>
      <c r="CZ25" s="9">
        <v>0.70486499999999996</v>
      </c>
      <c r="DA25" s="9">
        <v>0.72697400000000001</v>
      </c>
      <c r="DB25" s="9">
        <v>0.74321599999999999</v>
      </c>
      <c r="DC25" s="9">
        <v>0.72859700000000005</v>
      </c>
      <c r="DD25" s="8">
        <v>0.73391700000000004</v>
      </c>
      <c r="DE25" s="9">
        <v>0.707866</v>
      </c>
      <c r="DF25" s="9">
        <v>0.72930099999999998</v>
      </c>
      <c r="DG25" s="9">
        <v>0.75125399999999998</v>
      </c>
      <c r="DH25" s="9">
        <v>0.73090500000000003</v>
      </c>
      <c r="DI25" s="8">
        <v>0.73723899999999998</v>
      </c>
      <c r="DJ25" s="9">
        <v>0.708955</v>
      </c>
      <c r="DK25" s="9">
        <v>0.73105699999999996</v>
      </c>
      <c r="DL25" s="9">
        <v>0.75951299999999999</v>
      </c>
      <c r="DM25" s="9">
        <v>0.73368500000000003</v>
      </c>
      <c r="DN25" s="8">
        <v>0.74011499999999997</v>
      </c>
      <c r="DO25" s="9">
        <v>0.70963100000000001</v>
      </c>
      <c r="DP25" s="9">
        <v>0.73269399999999996</v>
      </c>
      <c r="DQ25" s="9">
        <v>0.77337599999999995</v>
      </c>
      <c r="DR25" s="9">
        <v>0.73624299999999998</v>
      </c>
      <c r="DS25" s="8">
        <v>0.74368699999999999</v>
      </c>
      <c r="DT25" s="9">
        <v>0.71127300000000004</v>
      </c>
      <c r="DU25" s="9">
        <v>0.73482400000000003</v>
      </c>
      <c r="DV25" s="9">
        <v>0.77629199999999998</v>
      </c>
      <c r="DW25" s="9">
        <v>0.73882499999999995</v>
      </c>
      <c r="DX25" s="8">
        <v>0.74698399999999998</v>
      </c>
      <c r="DY25" s="9">
        <v>0.71088799999999996</v>
      </c>
      <c r="DZ25" s="9">
        <v>0.73475400000000002</v>
      </c>
      <c r="EA25" s="9">
        <v>0.78542100000000004</v>
      </c>
      <c r="EB25" s="9">
        <v>0.74131400000000003</v>
      </c>
      <c r="EC25" s="8">
        <v>0.74981699999999996</v>
      </c>
      <c r="ED25" s="9">
        <v>0.71090399999999998</v>
      </c>
      <c r="EE25" s="9">
        <v>0.73545700000000003</v>
      </c>
      <c r="EF25" s="9">
        <v>0.79155200000000003</v>
      </c>
      <c r="EG25" s="9">
        <v>0.74368500000000004</v>
      </c>
      <c r="EH25" s="8">
        <v>0.75342900000000002</v>
      </c>
      <c r="EI25" s="9">
        <v>0.71155500000000005</v>
      </c>
      <c r="EJ25" s="9">
        <v>0.73736000000000002</v>
      </c>
      <c r="EK25" s="9">
        <v>0.79654499999999995</v>
      </c>
      <c r="EL25" s="9">
        <v>0.74670700000000001</v>
      </c>
      <c r="EM25" s="8">
        <v>0.75584499999999999</v>
      </c>
      <c r="EN25" s="9">
        <v>0.71648199999999995</v>
      </c>
      <c r="EO25" s="9">
        <v>0.741228</v>
      </c>
      <c r="EP25" s="9">
        <v>0.80243900000000001</v>
      </c>
      <c r="EQ25" s="9">
        <v>0.752139</v>
      </c>
      <c r="ER25" s="8">
        <v>0.76046899999999995</v>
      </c>
      <c r="ES25" s="10">
        <v>2E-3</v>
      </c>
      <c r="ET25" s="10">
        <v>3.0000000000000001E-3</v>
      </c>
      <c r="EU25" s="10">
        <v>6.0000000000000001E-3</v>
      </c>
      <c r="EV25" s="10">
        <v>3.0000000000000001E-3</v>
      </c>
      <c r="EW25" s="11">
        <v>4.0000000000000001E-3</v>
      </c>
    </row>
    <row r="26" spans="1:153" x14ac:dyDescent="0.25">
      <c r="A26" s="8" t="s">
        <v>27</v>
      </c>
      <c r="B26" s="8">
        <v>1.2824420000000001</v>
      </c>
      <c r="C26" s="8">
        <v>1.389508</v>
      </c>
      <c r="D26" s="9">
        <v>1.438391</v>
      </c>
      <c r="E26" s="9">
        <v>1.438132</v>
      </c>
      <c r="F26" s="9">
        <v>1.4381790000000001</v>
      </c>
      <c r="G26" s="9">
        <v>1.43821</v>
      </c>
      <c r="H26" s="8">
        <v>1.4385920000000001</v>
      </c>
      <c r="I26" s="9">
        <v>1.4465330000000001</v>
      </c>
      <c r="J26" s="9">
        <v>1.4465509999999999</v>
      </c>
      <c r="K26" s="9">
        <v>1.446793</v>
      </c>
      <c r="L26" s="9">
        <v>1.4463779999999999</v>
      </c>
      <c r="M26" s="8">
        <v>1.4460679999999999</v>
      </c>
      <c r="N26" s="9">
        <v>1.416568</v>
      </c>
      <c r="O26" s="9">
        <v>1.416018</v>
      </c>
      <c r="P26" s="9">
        <v>1.418919</v>
      </c>
      <c r="Q26" s="9">
        <v>1.418757</v>
      </c>
      <c r="R26" s="8">
        <v>1.4191100000000001</v>
      </c>
      <c r="S26" s="9">
        <v>1.4060900000000001</v>
      </c>
      <c r="T26" s="9">
        <v>1.404649</v>
      </c>
      <c r="U26" s="9">
        <v>1.411189</v>
      </c>
      <c r="V26" s="9">
        <v>1.40822</v>
      </c>
      <c r="W26" s="8">
        <v>1.408685</v>
      </c>
      <c r="X26" s="9">
        <v>1.47655</v>
      </c>
      <c r="Y26" s="9">
        <v>1.4738469999999999</v>
      </c>
      <c r="Z26" s="9">
        <v>1.4750779999999999</v>
      </c>
      <c r="AA26" s="9">
        <v>1.477525</v>
      </c>
      <c r="AB26" s="8">
        <v>1.477975</v>
      </c>
      <c r="AC26" s="9">
        <v>1.5011570000000001</v>
      </c>
      <c r="AD26" s="9">
        <v>1.498094</v>
      </c>
      <c r="AE26" s="9">
        <v>1.5066660000000001</v>
      </c>
      <c r="AF26" s="9">
        <v>1.502005</v>
      </c>
      <c r="AG26" s="8">
        <v>1.5027219999999999</v>
      </c>
      <c r="AH26" s="9">
        <v>1.514513</v>
      </c>
      <c r="AI26" s="9">
        <v>1.513312</v>
      </c>
      <c r="AJ26" s="9">
        <v>1.521765</v>
      </c>
      <c r="AK26" s="9">
        <v>1.5174749999999999</v>
      </c>
      <c r="AL26" s="8">
        <v>1.518402</v>
      </c>
      <c r="AM26" s="9">
        <v>1.5242249999999999</v>
      </c>
      <c r="AN26" s="9">
        <v>1.5259670000000001</v>
      </c>
      <c r="AO26" s="9">
        <v>1.53301</v>
      </c>
      <c r="AP26" s="9">
        <v>1.5284089999999999</v>
      </c>
      <c r="AQ26" s="8">
        <v>1.529301</v>
      </c>
      <c r="AR26" s="9">
        <v>1.530529</v>
      </c>
      <c r="AS26" s="9">
        <v>1.535712</v>
      </c>
      <c r="AT26" s="9">
        <v>1.539382</v>
      </c>
      <c r="AU26" s="9">
        <v>1.5362039999999999</v>
      </c>
      <c r="AV26" s="8">
        <v>1.5362629999999999</v>
      </c>
      <c r="AW26" s="9">
        <v>1.5374859999999999</v>
      </c>
      <c r="AX26" s="9">
        <v>1.545399</v>
      </c>
      <c r="AY26" s="9">
        <v>1.551123</v>
      </c>
      <c r="AZ26" s="9">
        <v>1.546368</v>
      </c>
      <c r="BA26" s="8">
        <v>1.546889</v>
      </c>
      <c r="BB26" s="9">
        <v>1.5679700000000001</v>
      </c>
      <c r="BC26" s="9">
        <v>1.5789580000000001</v>
      </c>
      <c r="BD26" s="9">
        <v>1.5869420000000001</v>
      </c>
      <c r="BE26" s="9">
        <v>1.5773079999999999</v>
      </c>
      <c r="BF26" s="8">
        <v>1.581016</v>
      </c>
      <c r="BG26" s="9">
        <v>1.5940479999999999</v>
      </c>
      <c r="BH26" s="9">
        <v>1.6078730000000001</v>
      </c>
      <c r="BI26" s="9">
        <v>1.6183069999999999</v>
      </c>
      <c r="BJ26" s="9">
        <v>1.6029979999999999</v>
      </c>
      <c r="BK26" s="8">
        <v>1.610733</v>
      </c>
      <c r="BL26" s="9">
        <v>1.602895</v>
      </c>
      <c r="BM26" s="9">
        <v>1.6208260000000001</v>
      </c>
      <c r="BN26" s="9">
        <v>1.633103</v>
      </c>
      <c r="BO26" s="9">
        <v>1.6160350000000001</v>
      </c>
      <c r="BP26" s="8">
        <v>1.6244559999999999</v>
      </c>
      <c r="BQ26" s="9">
        <v>1.618276</v>
      </c>
      <c r="BR26" s="9">
        <v>1.6355569999999999</v>
      </c>
      <c r="BS26" s="9">
        <v>1.65195</v>
      </c>
      <c r="BT26" s="9">
        <v>1.634431</v>
      </c>
      <c r="BU26" s="8">
        <v>1.6433390000000001</v>
      </c>
      <c r="BV26" s="9">
        <v>1.62954</v>
      </c>
      <c r="BW26" s="9">
        <v>1.648862</v>
      </c>
      <c r="BX26" s="9">
        <v>1.667081</v>
      </c>
      <c r="BY26" s="9">
        <v>1.6493679999999999</v>
      </c>
      <c r="BZ26" s="8">
        <v>1.6586050000000001</v>
      </c>
      <c r="CA26" s="9">
        <v>1.6443989999999999</v>
      </c>
      <c r="CB26" s="9">
        <v>1.6656169999999999</v>
      </c>
      <c r="CC26" s="9">
        <v>1.685063</v>
      </c>
      <c r="CD26" s="9">
        <v>1.666555</v>
      </c>
      <c r="CE26" s="8">
        <v>1.6757299999999999</v>
      </c>
      <c r="CF26" s="9">
        <v>1.6452629999999999</v>
      </c>
      <c r="CG26" s="9">
        <v>1.6697299999999999</v>
      </c>
      <c r="CH26" s="9">
        <v>1.688115</v>
      </c>
      <c r="CI26" s="9">
        <v>1.6713260000000001</v>
      </c>
      <c r="CJ26" s="8">
        <v>1.6797299999999999</v>
      </c>
      <c r="CK26" s="9">
        <v>1.6476440000000001</v>
      </c>
      <c r="CL26" s="9">
        <v>1.673449</v>
      </c>
      <c r="CM26" s="9">
        <v>1.6944999999999999</v>
      </c>
      <c r="CN26" s="9">
        <v>1.677664</v>
      </c>
      <c r="CO26" s="8">
        <v>1.6856169999999999</v>
      </c>
      <c r="CP26" s="9">
        <v>1.6547430000000001</v>
      </c>
      <c r="CQ26" s="9">
        <v>1.6839580000000001</v>
      </c>
      <c r="CR26" s="9">
        <v>1.706769</v>
      </c>
      <c r="CS26" s="9">
        <v>1.6869209999999999</v>
      </c>
      <c r="CT26" s="8">
        <v>1.696645</v>
      </c>
      <c r="CU26" s="9">
        <v>1.6649929999999999</v>
      </c>
      <c r="CV26" s="9">
        <v>1.701074</v>
      </c>
      <c r="CW26" s="9">
        <v>1.7260740000000001</v>
      </c>
      <c r="CX26" s="9">
        <v>1.706323</v>
      </c>
      <c r="CY26" s="8">
        <v>1.7142569999999999</v>
      </c>
      <c r="CZ26" s="9">
        <v>1.6827449999999999</v>
      </c>
      <c r="DA26" s="9">
        <v>1.716923</v>
      </c>
      <c r="DB26" s="9">
        <v>1.746964</v>
      </c>
      <c r="DC26" s="9">
        <v>1.7237089999999999</v>
      </c>
      <c r="DD26" s="8">
        <v>1.7330179999999999</v>
      </c>
      <c r="DE26" s="9">
        <v>1.7069730000000001</v>
      </c>
      <c r="DF26" s="9">
        <v>1.740988</v>
      </c>
      <c r="DG26" s="9">
        <v>1.779482</v>
      </c>
      <c r="DH26" s="9">
        <v>1.7482219999999999</v>
      </c>
      <c r="DI26" s="8">
        <v>1.7585109999999999</v>
      </c>
      <c r="DJ26" s="9">
        <v>1.7201569999999999</v>
      </c>
      <c r="DK26" s="9">
        <v>1.75745</v>
      </c>
      <c r="DL26" s="9">
        <v>1.804152</v>
      </c>
      <c r="DM26" s="9">
        <v>1.765339</v>
      </c>
      <c r="DN26" s="8">
        <v>1.7788740000000001</v>
      </c>
      <c r="DO26" s="9">
        <v>1.745479</v>
      </c>
      <c r="DP26" s="9">
        <v>1.7827440000000001</v>
      </c>
      <c r="DQ26" s="9">
        <v>1.843275</v>
      </c>
      <c r="DR26" s="9">
        <v>1.7929870000000001</v>
      </c>
      <c r="DS26" s="8">
        <v>1.8032509999999999</v>
      </c>
      <c r="DT26" s="9">
        <v>1.7633000000000001</v>
      </c>
      <c r="DU26" s="9">
        <v>1.7986789999999999</v>
      </c>
      <c r="DV26" s="9">
        <v>1.859979</v>
      </c>
      <c r="DW26" s="9">
        <v>1.8097209999999999</v>
      </c>
      <c r="DX26" s="8">
        <v>1.8235889999999999</v>
      </c>
      <c r="DY26" s="9">
        <v>1.780532</v>
      </c>
      <c r="DZ26" s="9">
        <v>1.815663</v>
      </c>
      <c r="EA26" s="9">
        <v>1.888557</v>
      </c>
      <c r="EB26" s="9">
        <v>1.831707</v>
      </c>
      <c r="EC26" s="8">
        <v>1.8438239999999999</v>
      </c>
      <c r="ED26" s="9">
        <v>1.7973490000000001</v>
      </c>
      <c r="EE26" s="9">
        <v>1.8328610000000001</v>
      </c>
      <c r="EF26" s="9">
        <v>1.9196789999999999</v>
      </c>
      <c r="EG26" s="9">
        <v>1.8578809999999999</v>
      </c>
      <c r="EH26" s="8">
        <v>1.871691</v>
      </c>
      <c r="EI26" s="9">
        <v>1.8216019999999999</v>
      </c>
      <c r="EJ26" s="9">
        <v>1.860217</v>
      </c>
      <c r="EK26" s="9">
        <v>1.951519</v>
      </c>
      <c r="EL26" s="9">
        <v>1.8827469999999999</v>
      </c>
      <c r="EM26" s="8">
        <v>1.899813</v>
      </c>
      <c r="EN26" s="9">
        <v>1.8758410000000001</v>
      </c>
      <c r="EO26" s="9">
        <v>1.912366</v>
      </c>
      <c r="EP26" s="9">
        <v>2.0030929999999998</v>
      </c>
      <c r="EQ26" s="9">
        <v>1.938569</v>
      </c>
      <c r="ER26" s="8">
        <v>1.9523489999999999</v>
      </c>
      <c r="ES26" s="10">
        <v>0.01</v>
      </c>
      <c r="ET26" s="10">
        <v>1.0999999999999999E-2</v>
      </c>
      <c r="EU26" s="10">
        <v>1.2999999999999999E-2</v>
      </c>
      <c r="EV26" s="10">
        <v>1.2E-2</v>
      </c>
      <c r="EW26" s="11">
        <v>1.2E-2</v>
      </c>
    </row>
    <row r="27" spans="1:153" x14ac:dyDescent="0.25">
      <c r="A27" s="5" t="s">
        <v>28</v>
      </c>
      <c r="B27" s="5">
        <v>23.777567000000001</v>
      </c>
      <c r="C27" s="5">
        <v>24.369726</v>
      </c>
      <c r="D27" s="12">
        <v>25.626857999999999</v>
      </c>
      <c r="E27" s="12">
        <v>25.626556000000001</v>
      </c>
      <c r="F27" s="12">
        <v>25.627645000000001</v>
      </c>
      <c r="G27" s="12">
        <v>25.627625999999999</v>
      </c>
      <c r="H27" s="5">
        <v>25.627094</v>
      </c>
      <c r="I27" s="12">
        <v>25.297799999999999</v>
      </c>
      <c r="J27" s="12">
        <v>25.294239000000001</v>
      </c>
      <c r="K27" s="12">
        <v>25.300198000000002</v>
      </c>
      <c r="L27" s="12">
        <v>25.290077</v>
      </c>
      <c r="M27" s="5">
        <v>25.289795000000002</v>
      </c>
      <c r="N27" s="12">
        <v>24.953711999999999</v>
      </c>
      <c r="O27" s="12">
        <v>24.942553</v>
      </c>
      <c r="P27" s="12">
        <v>25.00215</v>
      </c>
      <c r="Q27" s="12">
        <v>24.997522</v>
      </c>
      <c r="R27" s="5">
        <v>25.007598999999999</v>
      </c>
      <c r="S27" s="12">
        <v>25.233946</v>
      </c>
      <c r="T27" s="12">
        <v>25.187971000000001</v>
      </c>
      <c r="U27" s="12">
        <v>25.360409000000001</v>
      </c>
      <c r="V27" s="12">
        <v>25.285558999999999</v>
      </c>
      <c r="W27" s="5">
        <v>25.29599</v>
      </c>
      <c r="X27" s="12">
        <v>26.187618000000001</v>
      </c>
      <c r="Y27" s="12">
        <v>26.113399999999999</v>
      </c>
      <c r="Z27" s="12">
        <v>26.266365</v>
      </c>
      <c r="AA27" s="12">
        <v>26.213280000000001</v>
      </c>
      <c r="AB27" s="5">
        <v>26.224661000000001</v>
      </c>
      <c r="AC27" s="12">
        <v>26.03511</v>
      </c>
      <c r="AD27" s="12">
        <v>25.963356000000001</v>
      </c>
      <c r="AE27" s="12">
        <v>26.131319000000001</v>
      </c>
      <c r="AF27" s="12">
        <v>26.069277</v>
      </c>
      <c r="AG27" s="5">
        <v>26.088405999999999</v>
      </c>
      <c r="AH27" s="12">
        <v>26.157045</v>
      </c>
      <c r="AI27" s="12">
        <v>26.122630999999998</v>
      </c>
      <c r="AJ27" s="12">
        <v>26.308157000000001</v>
      </c>
      <c r="AK27" s="12">
        <v>26.219524</v>
      </c>
      <c r="AL27" s="5">
        <v>26.244871</v>
      </c>
      <c r="AM27" s="12">
        <v>26.160478999999999</v>
      </c>
      <c r="AN27" s="12">
        <v>26.192715</v>
      </c>
      <c r="AO27" s="12">
        <v>26.387623000000001</v>
      </c>
      <c r="AP27" s="12">
        <v>26.277998</v>
      </c>
      <c r="AQ27" s="5">
        <v>26.303514</v>
      </c>
      <c r="AR27" s="12">
        <v>26.154373</v>
      </c>
      <c r="AS27" s="12">
        <v>26.269361</v>
      </c>
      <c r="AT27" s="12">
        <v>26.398586000000002</v>
      </c>
      <c r="AU27" s="12">
        <v>26.316863999999999</v>
      </c>
      <c r="AV27" s="5">
        <v>26.323008000000002</v>
      </c>
      <c r="AW27" s="12">
        <v>26.137595999999998</v>
      </c>
      <c r="AX27" s="12">
        <v>26.323345</v>
      </c>
      <c r="AY27" s="12">
        <v>26.49625</v>
      </c>
      <c r="AZ27" s="12">
        <v>26.372198000000001</v>
      </c>
      <c r="BA27" s="5">
        <v>26.392199999999999</v>
      </c>
      <c r="BB27" s="12">
        <v>26.133762000000001</v>
      </c>
      <c r="BC27" s="12">
        <v>26.408524</v>
      </c>
      <c r="BD27" s="12">
        <v>26.636369999999999</v>
      </c>
      <c r="BE27" s="12">
        <v>26.397576999999998</v>
      </c>
      <c r="BF27" s="5">
        <v>26.488712</v>
      </c>
      <c r="BG27" s="12">
        <v>26.12088</v>
      </c>
      <c r="BH27" s="12">
        <v>26.472895000000001</v>
      </c>
      <c r="BI27" s="12">
        <v>26.753727000000001</v>
      </c>
      <c r="BJ27" s="12">
        <v>26.383392000000001</v>
      </c>
      <c r="BK27" s="5">
        <v>26.573509000000001</v>
      </c>
      <c r="BL27" s="12">
        <v>26.122603999999999</v>
      </c>
      <c r="BM27" s="12">
        <v>26.585571000000002</v>
      </c>
      <c r="BN27" s="12">
        <v>26.918368999999998</v>
      </c>
      <c r="BO27" s="12">
        <v>26.503699999999998</v>
      </c>
      <c r="BP27" s="5">
        <v>26.710518</v>
      </c>
      <c r="BQ27" s="12">
        <v>26.204516999999999</v>
      </c>
      <c r="BR27" s="12">
        <v>26.673603</v>
      </c>
      <c r="BS27" s="12">
        <v>27.090330000000002</v>
      </c>
      <c r="BT27" s="12">
        <v>26.654671</v>
      </c>
      <c r="BU27" s="5">
        <v>26.882921</v>
      </c>
      <c r="BV27" s="12">
        <v>26.253724999999999</v>
      </c>
      <c r="BW27" s="12">
        <v>26.768532</v>
      </c>
      <c r="BX27" s="12">
        <v>27.223541000000001</v>
      </c>
      <c r="BY27" s="12">
        <v>26.784835999999999</v>
      </c>
      <c r="BZ27" s="5">
        <v>27.011158000000002</v>
      </c>
      <c r="CA27" s="12">
        <v>26.368980000000001</v>
      </c>
      <c r="CB27" s="12">
        <v>26.916439</v>
      </c>
      <c r="CC27" s="12">
        <v>27.412056</v>
      </c>
      <c r="CD27" s="12">
        <v>26.950430000000001</v>
      </c>
      <c r="CE27" s="5">
        <v>27.180906</v>
      </c>
      <c r="CF27" s="12">
        <v>26.371407999999999</v>
      </c>
      <c r="CG27" s="12">
        <v>27.010534</v>
      </c>
      <c r="CH27" s="12">
        <v>27.537296000000001</v>
      </c>
      <c r="CI27" s="12">
        <v>27.068128999999999</v>
      </c>
      <c r="CJ27" s="5">
        <v>27.304970000000001</v>
      </c>
      <c r="CK27" s="12">
        <v>26.395033000000002</v>
      </c>
      <c r="CL27" s="12">
        <v>27.091180999999999</v>
      </c>
      <c r="CM27" s="12">
        <v>27.683572999999999</v>
      </c>
      <c r="CN27" s="12">
        <v>27.21669</v>
      </c>
      <c r="CO27" s="5">
        <v>27.437593</v>
      </c>
      <c r="CP27" s="12">
        <v>26.465236999999998</v>
      </c>
      <c r="CQ27" s="12">
        <v>27.224087000000001</v>
      </c>
      <c r="CR27" s="12">
        <v>27.884111000000001</v>
      </c>
      <c r="CS27" s="12">
        <v>27.339372999999998</v>
      </c>
      <c r="CT27" s="5">
        <v>27.596575000000001</v>
      </c>
      <c r="CU27" s="12">
        <v>26.54318</v>
      </c>
      <c r="CV27" s="12">
        <v>27.393978000000001</v>
      </c>
      <c r="CW27" s="12">
        <v>28.147411000000002</v>
      </c>
      <c r="CX27" s="12">
        <v>27.554611000000001</v>
      </c>
      <c r="CY27" s="5">
        <v>27.820637000000001</v>
      </c>
      <c r="CZ27" s="12">
        <v>26.670614</v>
      </c>
      <c r="DA27" s="12">
        <v>27.580325999999999</v>
      </c>
      <c r="DB27" s="12">
        <v>28.455598999999999</v>
      </c>
      <c r="DC27" s="12">
        <v>27.777912000000001</v>
      </c>
      <c r="DD27" s="5">
        <v>28.082543999999999</v>
      </c>
      <c r="DE27" s="12">
        <v>26.817208999999998</v>
      </c>
      <c r="DF27" s="12">
        <v>27.721817000000001</v>
      </c>
      <c r="DG27" s="12">
        <v>28.816841</v>
      </c>
      <c r="DH27" s="12">
        <v>27.980179</v>
      </c>
      <c r="DI27" s="5">
        <v>28.303951000000001</v>
      </c>
      <c r="DJ27" s="12">
        <v>26.869688</v>
      </c>
      <c r="DK27" s="12">
        <v>27.820741999999999</v>
      </c>
      <c r="DL27" s="12">
        <v>29.167781999999999</v>
      </c>
      <c r="DM27" s="12">
        <v>28.136761</v>
      </c>
      <c r="DN27" s="5">
        <v>28.493366000000002</v>
      </c>
      <c r="DO27" s="12">
        <v>26.958176000000002</v>
      </c>
      <c r="DP27" s="12">
        <v>27.951025000000001</v>
      </c>
      <c r="DQ27" s="12">
        <v>29.767192999999999</v>
      </c>
      <c r="DR27" s="12">
        <v>28.315166000000001</v>
      </c>
      <c r="DS27" s="5">
        <v>28.691821999999998</v>
      </c>
      <c r="DT27" s="12">
        <v>27.070087000000001</v>
      </c>
      <c r="DU27" s="12">
        <v>28.06786</v>
      </c>
      <c r="DV27" s="12">
        <v>29.877469999999999</v>
      </c>
      <c r="DW27" s="12">
        <v>28.464047999999998</v>
      </c>
      <c r="DX27" s="5">
        <v>28.858276</v>
      </c>
      <c r="DY27" s="12">
        <v>27.118406</v>
      </c>
      <c r="DZ27" s="12">
        <v>28.125454000000001</v>
      </c>
      <c r="EA27" s="12">
        <v>30.245837999999999</v>
      </c>
      <c r="EB27" s="12">
        <v>28.630227999999999</v>
      </c>
      <c r="EC27" s="5">
        <v>28.990017000000002</v>
      </c>
      <c r="ED27" s="12">
        <v>27.153089999999999</v>
      </c>
      <c r="EE27" s="12">
        <v>28.183214</v>
      </c>
      <c r="EF27" s="12">
        <v>30.550326999999999</v>
      </c>
      <c r="EG27" s="12">
        <v>28.789788999999999</v>
      </c>
      <c r="EH27" s="5">
        <v>29.192757</v>
      </c>
      <c r="EI27" s="12">
        <v>27.231321000000001</v>
      </c>
      <c r="EJ27" s="12">
        <v>28.301914</v>
      </c>
      <c r="EK27" s="12">
        <v>30.809456000000001</v>
      </c>
      <c r="EL27" s="12">
        <v>28.979492</v>
      </c>
      <c r="EM27" s="5">
        <v>29.372046000000001</v>
      </c>
      <c r="EN27" s="12">
        <v>27.328113999999999</v>
      </c>
      <c r="EO27" s="12">
        <v>28.351552999999999</v>
      </c>
      <c r="EP27" s="12">
        <v>30.957832</v>
      </c>
      <c r="EQ27" s="12">
        <v>29.126394000000001</v>
      </c>
      <c r="ER27" s="5">
        <v>29.499376000000002</v>
      </c>
      <c r="ES27" s="13">
        <v>4.0000000000000001E-3</v>
      </c>
      <c r="ET27" s="13">
        <v>5.0000000000000001E-3</v>
      </c>
      <c r="EU27" s="13">
        <v>8.0000000000000002E-3</v>
      </c>
      <c r="EV27" s="13">
        <v>6.0000000000000001E-3</v>
      </c>
      <c r="EW27" s="14">
        <v>7.0000000000000001E-3</v>
      </c>
    </row>
    <row r="28" spans="1:153" x14ac:dyDescent="0.25">
      <c r="A28" s="8"/>
      <c r="B28" s="8"/>
      <c r="C28" s="8"/>
      <c r="D28" s="176"/>
      <c r="E28" s="174"/>
      <c r="F28" s="174"/>
      <c r="G28" s="174"/>
      <c r="H28" s="177"/>
      <c r="I28" s="176"/>
      <c r="J28" s="174"/>
      <c r="K28" s="174"/>
      <c r="L28" s="174"/>
      <c r="M28" s="177"/>
      <c r="N28" s="176"/>
      <c r="O28" s="174"/>
      <c r="P28" s="174"/>
      <c r="Q28" s="174"/>
      <c r="R28" s="177"/>
      <c r="S28" s="176"/>
      <c r="T28" s="174"/>
      <c r="U28" s="174"/>
      <c r="V28" s="174"/>
      <c r="W28" s="177"/>
      <c r="X28" s="176"/>
      <c r="Y28" s="174"/>
      <c r="Z28" s="174"/>
      <c r="AA28" s="174"/>
      <c r="AB28" s="177"/>
      <c r="AC28" s="176"/>
      <c r="AD28" s="174"/>
      <c r="AE28" s="174"/>
      <c r="AF28" s="174"/>
      <c r="AG28" s="177"/>
      <c r="AH28" s="176"/>
      <c r="AI28" s="174"/>
      <c r="AJ28" s="174"/>
      <c r="AK28" s="174"/>
      <c r="AL28" s="177"/>
      <c r="AM28" s="176"/>
      <c r="AN28" s="174"/>
      <c r="AO28" s="174"/>
      <c r="AP28" s="174"/>
      <c r="AQ28" s="177"/>
      <c r="AR28" s="176"/>
      <c r="AS28" s="174"/>
      <c r="AT28" s="174"/>
      <c r="AU28" s="174"/>
      <c r="AV28" s="177"/>
      <c r="AW28" s="176"/>
      <c r="AX28" s="174"/>
      <c r="AY28" s="174"/>
      <c r="AZ28" s="174"/>
      <c r="BA28" s="177"/>
      <c r="BB28" s="176"/>
      <c r="BC28" s="174"/>
      <c r="BD28" s="174"/>
      <c r="BE28" s="174"/>
      <c r="BF28" s="177"/>
      <c r="BG28" s="176"/>
      <c r="BH28" s="174"/>
      <c r="BI28" s="174"/>
      <c r="BJ28" s="174"/>
      <c r="BK28" s="177"/>
      <c r="BL28" s="176"/>
      <c r="BM28" s="174"/>
      <c r="BN28" s="174"/>
      <c r="BO28" s="174"/>
      <c r="BP28" s="177"/>
      <c r="BQ28" s="176"/>
      <c r="BR28" s="174"/>
      <c r="BS28" s="174"/>
      <c r="BT28" s="174"/>
      <c r="BU28" s="177"/>
      <c r="BV28" s="176"/>
      <c r="BW28" s="174"/>
      <c r="BX28" s="174"/>
      <c r="BY28" s="174"/>
      <c r="BZ28" s="177"/>
      <c r="CA28" s="176"/>
      <c r="CB28" s="174"/>
      <c r="CC28" s="174"/>
      <c r="CD28" s="174"/>
      <c r="CE28" s="177"/>
      <c r="CF28" s="176"/>
      <c r="CG28" s="174"/>
      <c r="CH28" s="174"/>
      <c r="CI28" s="174"/>
      <c r="CJ28" s="177"/>
      <c r="CK28" s="176"/>
      <c r="CL28" s="174"/>
      <c r="CM28" s="174"/>
      <c r="CN28" s="174"/>
      <c r="CO28" s="177"/>
      <c r="CP28" s="176"/>
      <c r="CQ28" s="174"/>
      <c r="CR28" s="174"/>
      <c r="CS28" s="174"/>
      <c r="CT28" s="177"/>
      <c r="CU28" s="176"/>
      <c r="CV28" s="174"/>
      <c r="CW28" s="174"/>
      <c r="CX28" s="174"/>
      <c r="CY28" s="177"/>
      <c r="CZ28" s="176"/>
      <c r="DA28" s="174"/>
      <c r="DB28" s="174"/>
      <c r="DC28" s="174"/>
      <c r="DD28" s="177"/>
      <c r="DE28" s="176"/>
      <c r="DF28" s="174"/>
      <c r="DG28" s="174"/>
      <c r="DH28" s="174"/>
      <c r="DI28" s="177"/>
      <c r="DJ28" s="176"/>
      <c r="DK28" s="174"/>
      <c r="DL28" s="174"/>
      <c r="DM28" s="174"/>
      <c r="DN28" s="177"/>
      <c r="DO28" s="176"/>
      <c r="DP28" s="174"/>
      <c r="DQ28" s="174"/>
      <c r="DR28" s="174"/>
      <c r="DS28" s="177"/>
      <c r="DT28" s="176"/>
      <c r="DU28" s="174"/>
      <c r="DV28" s="174"/>
      <c r="DW28" s="174"/>
      <c r="DX28" s="177"/>
      <c r="DY28" s="176"/>
      <c r="DZ28" s="174"/>
      <c r="EA28" s="174"/>
      <c r="EB28" s="174"/>
      <c r="EC28" s="177"/>
      <c r="ED28" s="176"/>
      <c r="EE28" s="174"/>
      <c r="EF28" s="174"/>
      <c r="EG28" s="174"/>
      <c r="EH28" s="177"/>
      <c r="EI28" s="176"/>
      <c r="EJ28" s="174"/>
      <c r="EK28" s="174"/>
      <c r="EL28" s="174"/>
      <c r="EM28" s="177"/>
      <c r="EN28" s="176"/>
      <c r="EO28" s="174"/>
      <c r="EP28" s="174"/>
      <c r="EQ28" s="174"/>
      <c r="ER28" s="177"/>
      <c r="ES28" s="176"/>
      <c r="ET28" s="174"/>
      <c r="EU28" s="174"/>
      <c r="EV28" s="174"/>
      <c r="EW28" s="177"/>
    </row>
    <row r="29" spans="1:153" x14ac:dyDescent="0.25">
      <c r="A29" s="5" t="s">
        <v>29</v>
      </c>
      <c r="B29" s="5">
        <v>0.22342500000000001</v>
      </c>
      <c r="C29" s="5">
        <v>0.64050700000000005</v>
      </c>
      <c r="D29" s="12">
        <v>6.6843E-2</v>
      </c>
      <c r="E29" s="12">
        <v>6.6838999999999996E-2</v>
      </c>
      <c r="F29" s="12">
        <v>6.6845000000000002E-2</v>
      </c>
      <c r="G29" s="12">
        <v>6.6843E-2</v>
      </c>
      <c r="H29" s="5">
        <v>6.6847000000000004E-2</v>
      </c>
      <c r="I29" s="12">
        <v>0.45317600000000002</v>
      </c>
      <c r="J29" s="12">
        <v>0.45317600000000002</v>
      </c>
      <c r="K29" s="12">
        <v>0.45317600000000002</v>
      </c>
      <c r="L29" s="12">
        <v>0.45317499999999999</v>
      </c>
      <c r="M29" s="5">
        <v>0.45317099999999999</v>
      </c>
      <c r="N29" s="12">
        <v>0.35820200000000002</v>
      </c>
      <c r="O29" s="12">
        <v>0.35855900000000002</v>
      </c>
      <c r="P29" s="12">
        <v>0.35852400000000001</v>
      </c>
      <c r="Q29" s="12">
        <v>0.35838100000000001</v>
      </c>
      <c r="R29" s="5">
        <v>0.35834100000000002</v>
      </c>
      <c r="S29" s="12">
        <v>0.22436300000000001</v>
      </c>
      <c r="T29" s="12">
        <v>0.22434599999999999</v>
      </c>
      <c r="U29" s="12">
        <v>0.22434999999999999</v>
      </c>
      <c r="V29" s="12">
        <v>0.224361</v>
      </c>
      <c r="W29" s="5">
        <v>0.224361</v>
      </c>
      <c r="X29" s="12">
        <v>0.22267200000000001</v>
      </c>
      <c r="Y29" s="12">
        <v>0.222689</v>
      </c>
      <c r="Z29" s="12">
        <v>0.22272900000000001</v>
      </c>
      <c r="AA29" s="12">
        <v>0.22270599999999999</v>
      </c>
      <c r="AB29" s="5">
        <v>0.22276299999999999</v>
      </c>
      <c r="AC29" s="12">
        <v>0.22090299999999999</v>
      </c>
      <c r="AD29" s="12">
        <v>0.22093199999999999</v>
      </c>
      <c r="AE29" s="12">
        <v>0.22098699999999999</v>
      </c>
      <c r="AF29" s="12">
        <v>0.22103900000000001</v>
      </c>
      <c r="AG29" s="5">
        <v>0.22096399999999999</v>
      </c>
      <c r="AH29" s="12">
        <v>0.21915100000000001</v>
      </c>
      <c r="AI29" s="12">
        <v>0.219193</v>
      </c>
      <c r="AJ29" s="12">
        <v>0.21934100000000001</v>
      </c>
      <c r="AK29" s="12">
        <v>0.21932199999999999</v>
      </c>
      <c r="AL29" s="5">
        <v>0.21931999999999999</v>
      </c>
      <c r="AM29" s="12">
        <v>0.21732299999999999</v>
      </c>
      <c r="AN29" s="12">
        <v>0.21732899999999999</v>
      </c>
      <c r="AO29" s="12">
        <v>0.21743599999999999</v>
      </c>
      <c r="AP29" s="12">
        <v>0.21739600000000001</v>
      </c>
      <c r="AQ29" s="5">
        <v>0.217419</v>
      </c>
      <c r="AR29" s="12">
        <v>0.21524599999999999</v>
      </c>
      <c r="AS29" s="12">
        <v>0.21527499999999999</v>
      </c>
      <c r="AT29" s="12">
        <v>0.21542700000000001</v>
      </c>
      <c r="AU29" s="12">
        <v>0.215389</v>
      </c>
      <c r="AV29" s="5">
        <v>0.215393</v>
      </c>
      <c r="AW29" s="12">
        <v>0.213034</v>
      </c>
      <c r="AX29" s="12">
        <v>0.21376600000000001</v>
      </c>
      <c r="AY29" s="12">
        <v>0.21332599999999999</v>
      </c>
      <c r="AZ29" s="12">
        <v>0.213282</v>
      </c>
      <c r="BA29" s="5">
        <v>0.21329300000000001</v>
      </c>
      <c r="BB29" s="12">
        <v>0.210617</v>
      </c>
      <c r="BC29" s="12">
        <v>0.210815</v>
      </c>
      <c r="BD29" s="12">
        <v>0.211002</v>
      </c>
      <c r="BE29" s="12">
        <v>0.21091799999999999</v>
      </c>
      <c r="BF29" s="5">
        <v>0.21094099999999999</v>
      </c>
      <c r="BG29" s="12">
        <v>0.20747199999999999</v>
      </c>
      <c r="BH29" s="12">
        <v>0.208368</v>
      </c>
      <c r="BI29" s="12">
        <v>0.20861399999999999</v>
      </c>
      <c r="BJ29" s="12">
        <v>0.20850199999999999</v>
      </c>
      <c r="BK29" s="5">
        <v>0.208511</v>
      </c>
      <c r="BL29" s="12">
        <v>0.20530100000000001</v>
      </c>
      <c r="BM29" s="12">
        <v>0.20574999999999999</v>
      </c>
      <c r="BN29" s="12">
        <v>0.20607</v>
      </c>
      <c r="BO29" s="12">
        <v>0.205791</v>
      </c>
      <c r="BP29" s="5">
        <v>0.20592099999999999</v>
      </c>
      <c r="BQ29" s="12">
        <v>0.201899</v>
      </c>
      <c r="BR29" s="12">
        <v>0.20272599999999999</v>
      </c>
      <c r="BS29" s="12">
        <v>0.20336199999999999</v>
      </c>
      <c r="BT29" s="12">
        <v>0.20263500000000001</v>
      </c>
      <c r="BU29" s="5">
        <v>0.20288500000000001</v>
      </c>
      <c r="BV29" s="12">
        <v>0.19813500000000001</v>
      </c>
      <c r="BW29" s="12">
        <v>0.19934499999999999</v>
      </c>
      <c r="BX29" s="12">
        <v>0.200104</v>
      </c>
      <c r="BY29" s="12">
        <v>0.19936400000000001</v>
      </c>
      <c r="BZ29" s="5">
        <v>0.19955600000000001</v>
      </c>
      <c r="CA29" s="12">
        <v>0.19431899999999999</v>
      </c>
      <c r="CB29" s="12">
        <v>0.19562099999999999</v>
      </c>
      <c r="CC29" s="12">
        <v>0.196381</v>
      </c>
      <c r="CD29" s="12">
        <v>0.19562299999999999</v>
      </c>
      <c r="CE29" s="5">
        <v>0.195856</v>
      </c>
      <c r="CF29" s="12">
        <v>0.190056</v>
      </c>
      <c r="CG29" s="12">
        <v>0.19146199999999999</v>
      </c>
      <c r="CH29" s="12">
        <v>0.19267100000000001</v>
      </c>
      <c r="CI29" s="12">
        <v>0.19153000000000001</v>
      </c>
      <c r="CJ29" s="5">
        <v>0.191994</v>
      </c>
      <c r="CK29" s="12">
        <v>0.18560599999999999</v>
      </c>
      <c r="CL29" s="12">
        <v>0.18725600000000001</v>
      </c>
      <c r="CM29" s="12">
        <v>0.18850500000000001</v>
      </c>
      <c r="CN29" s="12">
        <v>0.18726200000000001</v>
      </c>
      <c r="CO29" s="5">
        <v>0.18784000000000001</v>
      </c>
      <c r="CP29" s="12">
        <v>0.17991099999999999</v>
      </c>
      <c r="CQ29" s="12">
        <v>0.18273900000000001</v>
      </c>
      <c r="CR29" s="12">
        <v>0.184195</v>
      </c>
      <c r="CS29" s="12">
        <v>0.183006</v>
      </c>
      <c r="CT29" s="5">
        <v>0.18352299999999999</v>
      </c>
      <c r="CU29" s="12">
        <v>0.173847</v>
      </c>
      <c r="CV29" s="12">
        <v>0.176512</v>
      </c>
      <c r="CW29" s="12">
        <v>0.17897199999999999</v>
      </c>
      <c r="CX29" s="12">
        <v>0.17682100000000001</v>
      </c>
      <c r="CY29" s="5">
        <v>0.178371</v>
      </c>
      <c r="CZ29" s="12">
        <v>0.167681</v>
      </c>
      <c r="DA29" s="12">
        <v>0.17036100000000001</v>
      </c>
      <c r="DB29" s="12">
        <v>0.172815</v>
      </c>
      <c r="DC29" s="12">
        <v>0.170683</v>
      </c>
      <c r="DD29" s="5">
        <v>0.172041</v>
      </c>
      <c r="DE29" s="12">
        <v>0.160971</v>
      </c>
      <c r="DF29" s="12">
        <v>0.16361400000000001</v>
      </c>
      <c r="DG29" s="12">
        <v>0.16675599999999999</v>
      </c>
      <c r="DH29" s="12">
        <v>0.16453599999999999</v>
      </c>
      <c r="DI29" s="5">
        <v>0.16606299999999999</v>
      </c>
      <c r="DJ29" s="12">
        <v>0.15357399999999999</v>
      </c>
      <c r="DK29" s="12">
        <v>0.15618299999999999</v>
      </c>
      <c r="DL29" s="12">
        <v>0.16089200000000001</v>
      </c>
      <c r="DM29" s="12">
        <v>0.157503</v>
      </c>
      <c r="DN29" s="5">
        <v>0.15956899999999999</v>
      </c>
      <c r="DO29" s="12">
        <v>0.14619799999999999</v>
      </c>
      <c r="DP29" s="12">
        <v>0.14902299999999999</v>
      </c>
      <c r="DQ29" s="12">
        <v>0.15482499999999999</v>
      </c>
      <c r="DR29" s="12">
        <v>0.15030299999999999</v>
      </c>
      <c r="DS29" s="5">
        <v>0.152334</v>
      </c>
      <c r="DT29" s="12">
        <v>0.13837099999999999</v>
      </c>
      <c r="DU29" s="12">
        <v>0.14158399999999999</v>
      </c>
      <c r="DV29" s="12">
        <v>0.14807699999999999</v>
      </c>
      <c r="DW29" s="12">
        <v>0.14333000000000001</v>
      </c>
      <c r="DX29" s="5">
        <v>0.14530899999999999</v>
      </c>
      <c r="DY29" s="12">
        <v>0.13101599999999999</v>
      </c>
      <c r="DZ29" s="12">
        <v>0.13428300000000001</v>
      </c>
      <c r="EA29" s="12">
        <v>0.14189299999999999</v>
      </c>
      <c r="EB29" s="12">
        <v>0.13587399999999999</v>
      </c>
      <c r="EC29" s="5">
        <v>0.13789199999999999</v>
      </c>
      <c r="ED29" s="12">
        <v>0.123901</v>
      </c>
      <c r="EE29" s="12">
        <v>0.12723699999999999</v>
      </c>
      <c r="EF29" s="12">
        <v>0.135742</v>
      </c>
      <c r="EG29" s="12">
        <v>0.12879399999999999</v>
      </c>
      <c r="EH29" s="5">
        <v>0.13070899999999999</v>
      </c>
      <c r="EI29" s="12">
        <v>0.11672399999999999</v>
      </c>
      <c r="EJ29" s="12">
        <v>0.120527</v>
      </c>
      <c r="EK29" s="12">
        <v>0.129108</v>
      </c>
      <c r="EL29" s="12">
        <v>0.121977</v>
      </c>
      <c r="EM29" s="5">
        <v>0.122852</v>
      </c>
      <c r="EN29" s="12">
        <v>0.109013</v>
      </c>
      <c r="EO29" s="12">
        <v>0.114609</v>
      </c>
      <c r="EP29" s="12">
        <v>0.12254</v>
      </c>
      <c r="EQ29" s="12">
        <v>0.114286</v>
      </c>
      <c r="ER29" s="5">
        <v>0.11669</v>
      </c>
      <c r="ES29" s="12" t="s">
        <v>13</v>
      </c>
      <c r="ET29" s="12" t="s">
        <v>13</v>
      </c>
      <c r="EU29" s="12" t="s">
        <v>13</v>
      </c>
      <c r="EV29" s="12" t="s">
        <v>13</v>
      </c>
      <c r="EW29" s="5" t="s">
        <v>13</v>
      </c>
    </row>
    <row r="30" spans="1:153" x14ac:dyDescent="0.25">
      <c r="A30" s="8"/>
      <c r="B30" s="8"/>
      <c r="C30" s="8"/>
      <c r="D30" s="176"/>
      <c r="E30" s="174"/>
      <c r="F30" s="174"/>
      <c r="G30" s="174"/>
      <c r="H30" s="177"/>
      <c r="I30" s="176"/>
      <c r="J30" s="174"/>
      <c r="K30" s="174"/>
      <c r="L30" s="174"/>
      <c r="M30" s="177"/>
      <c r="N30" s="176"/>
      <c r="O30" s="174"/>
      <c r="P30" s="174"/>
      <c r="Q30" s="174"/>
      <c r="R30" s="177"/>
      <c r="S30" s="176"/>
      <c r="T30" s="174"/>
      <c r="U30" s="174"/>
      <c r="V30" s="174"/>
      <c r="W30" s="177"/>
      <c r="X30" s="176"/>
      <c r="Y30" s="174"/>
      <c r="Z30" s="174"/>
      <c r="AA30" s="174"/>
      <c r="AB30" s="177"/>
      <c r="AC30" s="176"/>
      <c r="AD30" s="174"/>
      <c r="AE30" s="174"/>
      <c r="AF30" s="174"/>
      <c r="AG30" s="177"/>
      <c r="AH30" s="176"/>
      <c r="AI30" s="174"/>
      <c r="AJ30" s="174"/>
      <c r="AK30" s="174"/>
      <c r="AL30" s="177"/>
      <c r="AM30" s="176"/>
      <c r="AN30" s="174"/>
      <c r="AO30" s="174"/>
      <c r="AP30" s="174"/>
      <c r="AQ30" s="177"/>
      <c r="AR30" s="176"/>
      <c r="AS30" s="174"/>
      <c r="AT30" s="174"/>
      <c r="AU30" s="174"/>
      <c r="AV30" s="177"/>
      <c r="AW30" s="176"/>
      <c r="AX30" s="174"/>
      <c r="AY30" s="174"/>
      <c r="AZ30" s="174"/>
      <c r="BA30" s="177"/>
      <c r="BB30" s="176"/>
      <c r="BC30" s="174"/>
      <c r="BD30" s="174"/>
      <c r="BE30" s="174"/>
      <c r="BF30" s="177"/>
      <c r="BG30" s="176"/>
      <c r="BH30" s="174"/>
      <c r="BI30" s="174"/>
      <c r="BJ30" s="174"/>
      <c r="BK30" s="177"/>
      <c r="BL30" s="176"/>
      <c r="BM30" s="174"/>
      <c r="BN30" s="174"/>
      <c r="BO30" s="174"/>
      <c r="BP30" s="177"/>
      <c r="BQ30" s="176"/>
      <c r="BR30" s="174"/>
      <c r="BS30" s="174"/>
      <c r="BT30" s="174"/>
      <c r="BU30" s="177"/>
      <c r="BV30" s="176"/>
      <c r="BW30" s="174"/>
      <c r="BX30" s="174"/>
      <c r="BY30" s="174"/>
      <c r="BZ30" s="177"/>
      <c r="CA30" s="176"/>
      <c r="CB30" s="174"/>
      <c r="CC30" s="174"/>
      <c r="CD30" s="174"/>
      <c r="CE30" s="177"/>
      <c r="CF30" s="176"/>
      <c r="CG30" s="174"/>
      <c r="CH30" s="174"/>
      <c r="CI30" s="174"/>
      <c r="CJ30" s="177"/>
      <c r="CK30" s="176"/>
      <c r="CL30" s="174"/>
      <c r="CM30" s="174"/>
      <c r="CN30" s="174"/>
      <c r="CO30" s="177"/>
      <c r="CP30" s="176"/>
      <c r="CQ30" s="174"/>
      <c r="CR30" s="174"/>
      <c r="CS30" s="174"/>
      <c r="CT30" s="177"/>
      <c r="CU30" s="176"/>
      <c r="CV30" s="174"/>
      <c r="CW30" s="174"/>
      <c r="CX30" s="174"/>
      <c r="CY30" s="177"/>
      <c r="CZ30" s="176"/>
      <c r="DA30" s="174"/>
      <c r="DB30" s="174"/>
      <c r="DC30" s="174"/>
      <c r="DD30" s="177"/>
      <c r="DE30" s="176"/>
      <c r="DF30" s="174"/>
      <c r="DG30" s="174"/>
      <c r="DH30" s="174"/>
      <c r="DI30" s="177"/>
      <c r="DJ30" s="176"/>
      <c r="DK30" s="174"/>
      <c r="DL30" s="174"/>
      <c r="DM30" s="174"/>
      <c r="DN30" s="177"/>
      <c r="DO30" s="176"/>
      <c r="DP30" s="174"/>
      <c r="DQ30" s="174"/>
      <c r="DR30" s="174"/>
      <c r="DS30" s="177"/>
      <c r="DT30" s="176"/>
      <c r="DU30" s="174"/>
      <c r="DV30" s="174"/>
      <c r="DW30" s="174"/>
      <c r="DX30" s="177"/>
      <c r="DY30" s="176"/>
      <c r="DZ30" s="174"/>
      <c r="EA30" s="174"/>
      <c r="EB30" s="174"/>
      <c r="EC30" s="177"/>
      <c r="ED30" s="176"/>
      <c r="EE30" s="174"/>
      <c r="EF30" s="174"/>
      <c r="EG30" s="174"/>
      <c r="EH30" s="177"/>
      <c r="EI30" s="176"/>
      <c r="EJ30" s="174"/>
      <c r="EK30" s="174"/>
      <c r="EL30" s="174"/>
      <c r="EM30" s="177"/>
      <c r="EN30" s="176"/>
      <c r="EO30" s="174"/>
      <c r="EP30" s="174"/>
      <c r="EQ30" s="174"/>
      <c r="ER30" s="177"/>
      <c r="ES30" s="176"/>
      <c r="ET30" s="174"/>
      <c r="EU30" s="174"/>
      <c r="EV30" s="174"/>
      <c r="EW30" s="177"/>
    </row>
    <row r="31" spans="1:153" x14ac:dyDescent="0.25">
      <c r="A31" s="5" t="s">
        <v>30</v>
      </c>
      <c r="B31" s="8"/>
      <c r="C31" s="8"/>
      <c r="D31" s="176"/>
      <c r="E31" s="174"/>
      <c r="F31" s="174"/>
      <c r="G31" s="174"/>
      <c r="H31" s="177"/>
      <c r="I31" s="176"/>
      <c r="J31" s="174"/>
      <c r="K31" s="174"/>
      <c r="L31" s="174"/>
      <c r="M31" s="177"/>
      <c r="N31" s="176"/>
      <c r="O31" s="174"/>
      <c r="P31" s="174"/>
      <c r="Q31" s="174"/>
      <c r="R31" s="177"/>
      <c r="S31" s="176"/>
      <c r="T31" s="174"/>
      <c r="U31" s="174"/>
      <c r="V31" s="174"/>
      <c r="W31" s="177"/>
      <c r="X31" s="176"/>
      <c r="Y31" s="174"/>
      <c r="Z31" s="174"/>
      <c r="AA31" s="174"/>
      <c r="AB31" s="177"/>
      <c r="AC31" s="176"/>
      <c r="AD31" s="174"/>
      <c r="AE31" s="174"/>
      <c r="AF31" s="174"/>
      <c r="AG31" s="177"/>
      <c r="AH31" s="176"/>
      <c r="AI31" s="174"/>
      <c r="AJ31" s="174"/>
      <c r="AK31" s="174"/>
      <c r="AL31" s="177"/>
      <c r="AM31" s="176"/>
      <c r="AN31" s="174"/>
      <c r="AO31" s="174"/>
      <c r="AP31" s="174"/>
      <c r="AQ31" s="177"/>
      <c r="AR31" s="176"/>
      <c r="AS31" s="174"/>
      <c r="AT31" s="174"/>
      <c r="AU31" s="174"/>
      <c r="AV31" s="177"/>
      <c r="AW31" s="176"/>
      <c r="AX31" s="174"/>
      <c r="AY31" s="174"/>
      <c r="AZ31" s="174"/>
      <c r="BA31" s="177"/>
      <c r="BB31" s="176"/>
      <c r="BC31" s="174"/>
      <c r="BD31" s="174"/>
      <c r="BE31" s="174"/>
      <c r="BF31" s="177"/>
      <c r="BG31" s="176"/>
      <c r="BH31" s="174"/>
      <c r="BI31" s="174"/>
      <c r="BJ31" s="174"/>
      <c r="BK31" s="177"/>
      <c r="BL31" s="176"/>
      <c r="BM31" s="174"/>
      <c r="BN31" s="174"/>
      <c r="BO31" s="174"/>
      <c r="BP31" s="177"/>
      <c r="BQ31" s="176"/>
      <c r="BR31" s="174"/>
      <c r="BS31" s="174"/>
      <c r="BT31" s="174"/>
      <c r="BU31" s="177"/>
      <c r="BV31" s="176"/>
      <c r="BW31" s="174"/>
      <c r="BX31" s="174"/>
      <c r="BY31" s="174"/>
      <c r="BZ31" s="177"/>
      <c r="CA31" s="176"/>
      <c r="CB31" s="174"/>
      <c r="CC31" s="174"/>
      <c r="CD31" s="174"/>
      <c r="CE31" s="177"/>
      <c r="CF31" s="176"/>
      <c r="CG31" s="174"/>
      <c r="CH31" s="174"/>
      <c r="CI31" s="174"/>
      <c r="CJ31" s="177"/>
      <c r="CK31" s="176"/>
      <c r="CL31" s="174"/>
      <c r="CM31" s="174"/>
      <c r="CN31" s="174"/>
      <c r="CO31" s="177"/>
      <c r="CP31" s="176"/>
      <c r="CQ31" s="174"/>
      <c r="CR31" s="174"/>
      <c r="CS31" s="174"/>
      <c r="CT31" s="177"/>
      <c r="CU31" s="176"/>
      <c r="CV31" s="174"/>
      <c r="CW31" s="174"/>
      <c r="CX31" s="174"/>
      <c r="CY31" s="177"/>
      <c r="CZ31" s="176"/>
      <c r="DA31" s="174"/>
      <c r="DB31" s="174"/>
      <c r="DC31" s="174"/>
      <c r="DD31" s="177"/>
      <c r="DE31" s="176"/>
      <c r="DF31" s="174"/>
      <c r="DG31" s="174"/>
      <c r="DH31" s="174"/>
      <c r="DI31" s="177"/>
      <c r="DJ31" s="176"/>
      <c r="DK31" s="174"/>
      <c r="DL31" s="174"/>
      <c r="DM31" s="174"/>
      <c r="DN31" s="177"/>
      <c r="DO31" s="176"/>
      <c r="DP31" s="174"/>
      <c r="DQ31" s="174"/>
      <c r="DR31" s="174"/>
      <c r="DS31" s="177"/>
      <c r="DT31" s="176"/>
      <c r="DU31" s="174"/>
      <c r="DV31" s="174"/>
      <c r="DW31" s="174"/>
      <c r="DX31" s="177"/>
      <c r="DY31" s="176"/>
      <c r="DZ31" s="174"/>
      <c r="EA31" s="174"/>
      <c r="EB31" s="174"/>
      <c r="EC31" s="177"/>
      <c r="ED31" s="176"/>
      <c r="EE31" s="174"/>
      <c r="EF31" s="174"/>
      <c r="EG31" s="174"/>
      <c r="EH31" s="177"/>
      <c r="EI31" s="176"/>
      <c r="EJ31" s="174"/>
      <c r="EK31" s="174"/>
      <c r="EL31" s="174"/>
      <c r="EM31" s="177"/>
      <c r="EN31" s="176"/>
      <c r="EO31" s="174"/>
      <c r="EP31" s="174"/>
      <c r="EQ31" s="174"/>
      <c r="ER31" s="177"/>
      <c r="ES31" s="176"/>
      <c r="ET31" s="174"/>
      <c r="EU31" s="174"/>
      <c r="EV31" s="174"/>
      <c r="EW31" s="177"/>
    </row>
    <row r="32" spans="1:153" x14ac:dyDescent="0.25">
      <c r="A32" s="8"/>
      <c r="B32" s="8"/>
      <c r="C32" s="8"/>
      <c r="D32" s="176"/>
      <c r="E32" s="174"/>
      <c r="F32" s="174"/>
      <c r="G32" s="174"/>
      <c r="H32" s="177"/>
      <c r="I32" s="176"/>
      <c r="J32" s="174"/>
      <c r="K32" s="174"/>
      <c r="L32" s="174"/>
      <c r="M32" s="177"/>
      <c r="N32" s="176"/>
      <c r="O32" s="174"/>
      <c r="P32" s="174"/>
      <c r="Q32" s="174"/>
      <c r="R32" s="177"/>
      <c r="S32" s="176"/>
      <c r="T32" s="174"/>
      <c r="U32" s="174"/>
      <c r="V32" s="174"/>
      <c r="W32" s="177"/>
      <c r="X32" s="176"/>
      <c r="Y32" s="174"/>
      <c r="Z32" s="174"/>
      <c r="AA32" s="174"/>
      <c r="AB32" s="177"/>
      <c r="AC32" s="176"/>
      <c r="AD32" s="174"/>
      <c r="AE32" s="174"/>
      <c r="AF32" s="174"/>
      <c r="AG32" s="177"/>
      <c r="AH32" s="176"/>
      <c r="AI32" s="174"/>
      <c r="AJ32" s="174"/>
      <c r="AK32" s="174"/>
      <c r="AL32" s="177"/>
      <c r="AM32" s="176"/>
      <c r="AN32" s="174"/>
      <c r="AO32" s="174"/>
      <c r="AP32" s="174"/>
      <c r="AQ32" s="177"/>
      <c r="AR32" s="176"/>
      <c r="AS32" s="174"/>
      <c r="AT32" s="174"/>
      <c r="AU32" s="174"/>
      <c r="AV32" s="177"/>
      <c r="AW32" s="176"/>
      <c r="AX32" s="174"/>
      <c r="AY32" s="174"/>
      <c r="AZ32" s="174"/>
      <c r="BA32" s="177"/>
      <c r="BB32" s="176"/>
      <c r="BC32" s="174"/>
      <c r="BD32" s="174"/>
      <c r="BE32" s="174"/>
      <c r="BF32" s="177"/>
      <c r="BG32" s="176"/>
      <c r="BH32" s="174"/>
      <c r="BI32" s="174"/>
      <c r="BJ32" s="174"/>
      <c r="BK32" s="177"/>
      <c r="BL32" s="176"/>
      <c r="BM32" s="174"/>
      <c r="BN32" s="174"/>
      <c r="BO32" s="174"/>
      <c r="BP32" s="177"/>
      <c r="BQ32" s="176"/>
      <c r="BR32" s="174"/>
      <c r="BS32" s="174"/>
      <c r="BT32" s="174"/>
      <c r="BU32" s="177"/>
      <c r="BV32" s="176"/>
      <c r="BW32" s="174"/>
      <c r="BX32" s="174"/>
      <c r="BY32" s="174"/>
      <c r="BZ32" s="177"/>
      <c r="CA32" s="176"/>
      <c r="CB32" s="174"/>
      <c r="CC32" s="174"/>
      <c r="CD32" s="174"/>
      <c r="CE32" s="177"/>
      <c r="CF32" s="176"/>
      <c r="CG32" s="174"/>
      <c r="CH32" s="174"/>
      <c r="CI32" s="174"/>
      <c r="CJ32" s="177"/>
      <c r="CK32" s="176"/>
      <c r="CL32" s="174"/>
      <c r="CM32" s="174"/>
      <c r="CN32" s="174"/>
      <c r="CO32" s="177"/>
      <c r="CP32" s="176"/>
      <c r="CQ32" s="174"/>
      <c r="CR32" s="174"/>
      <c r="CS32" s="174"/>
      <c r="CT32" s="177"/>
      <c r="CU32" s="176"/>
      <c r="CV32" s="174"/>
      <c r="CW32" s="174"/>
      <c r="CX32" s="174"/>
      <c r="CY32" s="177"/>
      <c r="CZ32" s="176"/>
      <c r="DA32" s="174"/>
      <c r="DB32" s="174"/>
      <c r="DC32" s="174"/>
      <c r="DD32" s="177"/>
      <c r="DE32" s="176"/>
      <c r="DF32" s="174"/>
      <c r="DG32" s="174"/>
      <c r="DH32" s="174"/>
      <c r="DI32" s="177"/>
      <c r="DJ32" s="176"/>
      <c r="DK32" s="174"/>
      <c r="DL32" s="174"/>
      <c r="DM32" s="174"/>
      <c r="DN32" s="177"/>
      <c r="DO32" s="176"/>
      <c r="DP32" s="174"/>
      <c r="DQ32" s="174"/>
      <c r="DR32" s="174"/>
      <c r="DS32" s="177"/>
      <c r="DT32" s="176"/>
      <c r="DU32" s="174"/>
      <c r="DV32" s="174"/>
      <c r="DW32" s="174"/>
      <c r="DX32" s="177"/>
      <c r="DY32" s="176"/>
      <c r="DZ32" s="174"/>
      <c r="EA32" s="174"/>
      <c r="EB32" s="174"/>
      <c r="EC32" s="177"/>
      <c r="ED32" s="176"/>
      <c r="EE32" s="174"/>
      <c r="EF32" s="174"/>
      <c r="EG32" s="174"/>
      <c r="EH32" s="177"/>
      <c r="EI32" s="176"/>
      <c r="EJ32" s="174"/>
      <c r="EK32" s="174"/>
      <c r="EL32" s="174"/>
      <c r="EM32" s="177"/>
      <c r="EN32" s="176"/>
      <c r="EO32" s="174"/>
      <c r="EP32" s="174"/>
      <c r="EQ32" s="174"/>
      <c r="ER32" s="177"/>
      <c r="ES32" s="176"/>
      <c r="ET32" s="174"/>
      <c r="EU32" s="174"/>
      <c r="EV32" s="174"/>
      <c r="EW32" s="177"/>
    </row>
    <row r="33" spans="1:153" x14ac:dyDescent="0.25">
      <c r="A33" s="5" t="s">
        <v>31</v>
      </c>
      <c r="B33" s="8"/>
      <c r="C33" s="8"/>
      <c r="D33" s="176"/>
      <c r="E33" s="174"/>
      <c r="F33" s="174"/>
      <c r="G33" s="174"/>
      <c r="H33" s="177"/>
      <c r="I33" s="176"/>
      <c r="J33" s="174"/>
      <c r="K33" s="174"/>
      <c r="L33" s="174"/>
      <c r="M33" s="177"/>
      <c r="N33" s="176"/>
      <c r="O33" s="174"/>
      <c r="P33" s="174"/>
      <c r="Q33" s="174"/>
      <c r="R33" s="177"/>
      <c r="S33" s="176"/>
      <c r="T33" s="174"/>
      <c r="U33" s="174"/>
      <c r="V33" s="174"/>
      <c r="W33" s="177"/>
      <c r="X33" s="176"/>
      <c r="Y33" s="174"/>
      <c r="Z33" s="174"/>
      <c r="AA33" s="174"/>
      <c r="AB33" s="177"/>
      <c r="AC33" s="176"/>
      <c r="AD33" s="174"/>
      <c r="AE33" s="174"/>
      <c r="AF33" s="174"/>
      <c r="AG33" s="177"/>
      <c r="AH33" s="176"/>
      <c r="AI33" s="174"/>
      <c r="AJ33" s="174"/>
      <c r="AK33" s="174"/>
      <c r="AL33" s="177"/>
      <c r="AM33" s="176"/>
      <c r="AN33" s="174"/>
      <c r="AO33" s="174"/>
      <c r="AP33" s="174"/>
      <c r="AQ33" s="177"/>
      <c r="AR33" s="176"/>
      <c r="AS33" s="174"/>
      <c r="AT33" s="174"/>
      <c r="AU33" s="174"/>
      <c r="AV33" s="177"/>
      <c r="AW33" s="176"/>
      <c r="AX33" s="174"/>
      <c r="AY33" s="174"/>
      <c r="AZ33" s="174"/>
      <c r="BA33" s="177"/>
      <c r="BB33" s="176"/>
      <c r="BC33" s="174"/>
      <c r="BD33" s="174"/>
      <c r="BE33" s="174"/>
      <c r="BF33" s="177"/>
      <c r="BG33" s="176"/>
      <c r="BH33" s="174"/>
      <c r="BI33" s="174"/>
      <c r="BJ33" s="174"/>
      <c r="BK33" s="177"/>
      <c r="BL33" s="176"/>
      <c r="BM33" s="174"/>
      <c r="BN33" s="174"/>
      <c r="BO33" s="174"/>
      <c r="BP33" s="177"/>
      <c r="BQ33" s="176"/>
      <c r="BR33" s="174"/>
      <c r="BS33" s="174"/>
      <c r="BT33" s="174"/>
      <c r="BU33" s="177"/>
      <c r="BV33" s="176"/>
      <c r="BW33" s="174"/>
      <c r="BX33" s="174"/>
      <c r="BY33" s="174"/>
      <c r="BZ33" s="177"/>
      <c r="CA33" s="176"/>
      <c r="CB33" s="174"/>
      <c r="CC33" s="174"/>
      <c r="CD33" s="174"/>
      <c r="CE33" s="177"/>
      <c r="CF33" s="176"/>
      <c r="CG33" s="174"/>
      <c r="CH33" s="174"/>
      <c r="CI33" s="174"/>
      <c r="CJ33" s="177"/>
      <c r="CK33" s="176"/>
      <c r="CL33" s="174"/>
      <c r="CM33" s="174"/>
      <c r="CN33" s="174"/>
      <c r="CO33" s="177"/>
      <c r="CP33" s="176"/>
      <c r="CQ33" s="174"/>
      <c r="CR33" s="174"/>
      <c r="CS33" s="174"/>
      <c r="CT33" s="177"/>
      <c r="CU33" s="176"/>
      <c r="CV33" s="174"/>
      <c r="CW33" s="174"/>
      <c r="CX33" s="174"/>
      <c r="CY33" s="177"/>
      <c r="CZ33" s="176"/>
      <c r="DA33" s="174"/>
      <c r="DB33" s="174"/>
      <c r="DC33" s="174"/>
      <c r="DD33" s="177"/>
      <c r="DE33" s="176"/>
      <c r="DF33" s="174"/>
      <c r="DG33" s="174"/>
      <c r="DH33" s="174"/>
      <c r="DI33" s="177"/>
      <c r="DJ33" s="176"/>
      <c r="DK33" s="174"/>
      <c r="DL33" s="174"/>
      <c r="DM33" s="174"/>
      <c r="DN33" s="177"/>
      <c r="DO33" s="176"/>
      <c r="DP33" s="174"/>
      <c r="DQ33" s="174"/>
      <c r="DR33" s="174"/>
      <c r="DS33" s="177"/>
      <c r="DT33" s="176"/>
      <c r="DU33" s="174"/>
      <c r="DV33" s="174"/>
      <c r="DW33" s="174"/>
      <c r="DX33" s="177"/>
      <c r="DY33" s="176"/>
      <c r="DZ33" s="174"/>
      <c r="EA33" s="174"/>
      <c r="EB33" s="174"/>
      <c r="EC33" s="177"/>
      <c r="ED33" s="176"/>
      <c r="EE33" s="174"/>
      <c r="EF33" s="174"/>
      <c r="EG33" s="174"/>
      <c r="EH33" s="177"/>
      <c r="EI33" s="176"/>
      <c r="EJ33" s="174"/>
      <c r="EK33" s="174"/>
      <c r="EL33" s="174"/>
      <c r="EM33" s="177"/>
      <c r="EN33" s="176"/>
      <c r="EO33" s="174"/>
      <c r="EP33" s="174"/>
      <c r="EQ33" s="174"/>
      <c r="ER33" s="177"/>
      <c r="ES33" s="176"/>
      <c r="ET33" s="174"/>
      <c r="EU33" s="174"/>
      <c r="EV33" s="174"/>
      <c r="EW33" s="177"/>
    </row>
    <row r="34" spans="1:153" x14ac:dyDescent="0.25">
      <c r="A34" s="8" t="s">
        <v>32</v>
      </c>
      <c r="B34" s="8">
        <v>4.4632059999999996</v>
      </c>
      <c r="C34" s="8">
        <v>3.98</v>
      </c>
      <c r="D34" s="9">
        <v>2.6189969999999998</v>
      </c>
      <c r="E34" s="9">
        <v>2.6186639999999999</v>
      </c>
      <c r="F34" s="9">
        <v>2.6188570000000002</v>
      </c>
      <c r="G34" s="9">
        <v>2.6196929999999998</v>
      </c>
      <c r="H34" s="8">
        <v>2.618795</v>
      </c>
      <c r="I34" s="9">
        <v>3.2467199999999998</v>
      </c>
      <c r="J34" s="9">
        <v>3.2440549999999999</v>
      </c>
      <c r="K34" s="9">
        <v>3.2470949999999998</v>
      </c>
      <c r="L34" s="9">
        <v>3.242181</v>
      </c>
      <c r="M34" s="8">
        <v>3.2419150000000001</v>
      </c>
      <c r="N34" s="9">
        <v>3.1174819999999999</v>
      </c>
      <c r="O34" s="9">
        <v>3.1169090000000002</v>
      </c>
      <c r="P34" s="9">
        <v>3.122312</v>
      </c>
      <c r="Q34" s="9">
        <v>3.1195279999999999</v>
      </c>
      <c r="R34" s="8">
        <v>3.1241059999999998</v>
      </c>
      <c r="S34" s="9">
        <v>3.0970360000000001</v>
      </c>
      <c r="T34" s="9">
        <v>3.0892460000000002</v>
      </c>
      <c r="U34" s="9">
        <v>3.1381209999999999</v>
      </c>
      <c r="V34" s="9">
        <v>3.1121829999999999</v>
      </c>
      <c r="W34" s="8">
        <v>3.117648</v>
      </c>
      <c r="X34" s="9">
        <v>3.5533510000000001</v>
      </c>
      <c r="Y34" s="9">
        <v>3.526878</v>
      </c>
      <c r="Z34" s="9">
        <v>3.585051</v>
      </c>
      <c r="AA34" s="9">
        <v>3.5557189999999999</v>
      </c>
      <c r="AB34" s="8">
        <v>3.5644260000000001</v>
      </c>
      <c r="AC34" s="9">
        <v>3.679856</v>
      </c>
      <c r="AD34" s="9">
        <v>3.6421299999999999</v>
      </c>
      <c r="AE34" s="9">
        <v>3.7164359999999999</v>
      </c>
      <c r="AF34" s="9">
        <v>3.6941570000000001</v>
      </c>
      <c r="AG34" s="8">
        <v>3.7076359999999999</v>
      </c>
      <c r="AH34" s="9">
        <v>3.9018410000000001</v>
      </c>
      <c r="AI34" s="9">
        <v>3.8837609999999998</v>
      </c>
      <c r="AJ34" s="9">
        <v>3.9860980000000001</v>
      </c>
      <c r="AK34" s="9">
        <v>3.9521139999999999</v>
      </c>
      <c r="AL34" s="8">
        <v>3.9682930000000001</v>
      </c>
      <c r="AM34" s="9">
        <v>3.998227</v>
      </c>
      <c r="AN34" s="9">
        <v>4.0140070000000003</v>
      </c>
      <c r="AO34" s="9">
        <v>4.0791909999999998</v>
      </c>
      <c r="AP34" s="9">
        <v>4.0353919999999999</v>
      </c>
      <c r="AQ34" s="8">
        <v>4.0482180000000003</v>
      </c>
      <c r="AR34" s="9">
        <v>4.0719729999999998</v>
      </c>
      <c r="AS34" s="9">
        <v>4.1223520000000002</v>
      </c>
      <c r="AT34" s="9">
        <v>4.1602639999999997</v>
      </c>
      <c r="AU34" s="9">
        <v>4.1304660000000002</v>
      </c>
      <c r="AV34" s="8">
        <v>4.134709</v>
      </c>
      <c r="AW34" s="9">
        <v>4.197292</v>
      </c>
      <c r="AX34" s="9">
        <v>4.2831720000000004</v>
      </c>
      <c r="AY34" s="9">
        <v>4.295553</v>
      </c>
      <c r="AZ34" s="9">
        <v>4.2453139999999996</v>
      </c>
      <c r="BA34" s="8">
        <v>4.2644950000000001</v>
      </c>
      <c r="BB34" s="9">
        <v>4.3208890000000002</v>
      </c>
      <c r="BC34" s="9">
        <v>4.4459239999999998</v>
      </c>
      <c r="BD34" s="9">
        <v>4.5264829999999998</v>
      </c>
      <c r="BE34" s="9">
        <v>4.4032999999999998</v>
      </c>
      <c r="BF34" s="8">
        <v>4.4708550000000002</v>
      </c>
      <c r="BG34" s="9">
        <v>4.4727629999999996</v>
      </c>
      <c r="BH34" s="9">
        <v>4.6252459999999997</v>
      </c>
      <c r="BI34" s="9">
        <v>4.7493720000000001</v>
      </c>
      <c r="BJ34" s="9">
        <v>4.5489660000000001</v>
      </c>
      <c r="BK34" s="8">
        <v>4.6753030000000004</v>
      </c>
      <c r="BL34" s="9">
        <v>4.5134259999999999</v>
      </c>
      <c r="BM34" s="9">
        <v>4.7106000000000003</v>
      </c>
      <c r="BN34" s="9">
        <v>4.8602999999999996</v>
      </c>
      <c r="BO34" s="9">
        <v>4.6513939999999998</v>
      </c>
      <c r="BP34" s="8">
        <v>4.7793999999999999</v>
      </c>
      <c r="BQ34" s="9">
        <v>4.5956299999999999</v>
      </c>
      <c r="BR34" s="9">
        <v>4.7769130000000004</v>
      </c>
      <c r="BS34" s="9">
        <v>4.9558650000000002</v>
      </c>
      <c r="BT34" s="9">
        <v>4.7614749999999999</v>
      </c>
      <c r="BU34" s="8">
        <v>4.883254</v>
      </c>
      <c r="BV34" s="9">
        <v>4.7194450000000003</v>
      </c>
      <c r="BW34" s="9">
        <v>4.9054909999999996</v>
      </c>
      <c r="BX34" s="9">
        <v>5.0922599999999996</v>
      </c>
      <c r="BY34" s="9">
        <v>4.9126810000000001</v>
      </c>
      <c r="BZ34" s="8">
        <v>5.03043</v>
      </c>
      <c r="CA34" s="9">
        <v>4.8042879999999997</v>
      </c>
      <c r="CB34" s="9">
        <v>4.9741020000000002</v>
      </c>
      <c r="CC34" s="9">
        <v>5.1648680000000002</v>
      </c>
      <c r="CD34" s="9">
        <v>5.0229819999999998</v>
      </c>
      <c r="CE34" s="8">
        <v>5.0980809999999996</v>
      </c>
      <c r="CF34" s="9">
        <v>4.8469300000000004</v>
      </c>
      <c r="CG34" s="9">
        <v>5.0921399999999997</v>
      </c>
      <c r="CH34" s="9">
        <v>5.2888609999999998</v>
      </c>
      <c r="CI34" s="9">
        <v>5.143967</v>
      </c>
      <c r="CJ34" s="8">
        <v>5.2202580000000003</v>
      </c>
      <c r="CK34" s="9">
        <v>4.9498259999999998</v>
      </c>
      <c r="CL34" s="9">
        <v>5.173686</v>
      </c>
      <c r="CM34" s="9">
        <v>5.4218200000000003</v>
      </c>
      <c r="CN34" s="9">
        <v>5.2732210000000004</v>
      </c>
      <c r="CO34" s="8">
        <v>5.3190099999999996</v>
      </c>
      <c r="CP34" s="9">
        <v>5.0237720000000001</v>
      </c>
      <c r="CQ34" s="9">
        <v>5.2958410000000002</v>
      </c>
      <c r="CR34" s="9">
        <v>5.497808</v>
      </c>
      <c r="CS34" s="9">
        <v>5.3246010000000004</v>
      </c>
      <c r="CT34" s="8">
        <v>5.4479939999999996</v>
      </c>
      <c r="CU34" s="9">
        <v>5.1180859999999999</v>
      </c>
      <c r="CV34" s="9">
        <v>5.3395989999999998</v>
      </c>
      <c r="CW34" s="9">
        <v>5.6319509999999999</v>
      </c>
      <c r="CX34" s="9">
        <v>5.422739</v>
      </c>
      <c r="CY34" s="8">
        <v>5.5341230000000001</v>
      </c>
      <c r="CZ34" s="9">
        <v>5.1706690000000002</v>
      </c>
      <c r="DA34" s="9">
        <v>5.4136790000000001</v>
      </c>
      <c r="DB34" s="9">
        <v>5.7627819999999996</v>
      </c>
      <c r="DC34" s="9">
        <v>5.5222730000000002</v>
      </c>
      <c r="DD34" s="8">
        <v>5.6247040000000004</v>
      </c>
      <c r="DE34" s="9">
        <v>5.2710790000000003</v>
      </c>
      <c r="DF34" s="9">
        <v>5.5198499999999999</v>
      </c>
      <c r="DG34" s="9">
        <v>6.010027</v>
      </c>
      <c r="DH34" s="9">
        <v>5.664542</v>
      </c>
      <c r="DI34" s="8">
        <v>5.7696909999999999</v>
      </c>
      <c r="DJ34" s="9">
        <v>5.4291020000000003</v>
      </c>
      <c r="DK34" s="9">
        <v>5.7384810000000002</v>
      </c>
      <c r="DL34" s="9">
        <v>6.3461220000000003</v>
      </c>
      <c r="DM34" s="9">
        <v>5.8938839999999999</v>
      </c>
      <c r="DN34" s="8">
        <v>6.0319940000000001</v>
      </c>
      <c r="DO34" s="9">
        <v>5.652069</v>
      </c>
      <c r="DP34" s="9">
        <v>5.9956050000000003</v>
      </c>
      <c r="DQ34" s="9">
        <v>6.8432519999999997</v>
      </c>
      <c r="DR34" s="9">
        <v>6.1766629999999996</v>
      </c>
      <c r="DS34" s="8">
        <v>6.3060580000000002</v>
      </c>
      <c r="DT34" s="9">
        <v>5.9418819999999997</v>
      </c>
      <c r="DU34" s="9">
        <v>6.3114949999999999</v>
      </c>
      <c r="DV34" s="9">
        <v>7.1125319999999999</v>
      </c>
      <c r="DW34" s="9">
        <v>6.5307060000000003</v>
      </c>
      <c r="DX34" s="8">
        <v>6.6711010000000002</v>
      </c>
      <c r="DY34" s="9">
        <v>6.273326</v>
      </c>
      <c r="DZ34" s="9">
        <v>6.6300590000000001</v>
      </c>
      <c r="EA34" s="9">
        <v>7.6046370000000003</v>
      </c>
      <c r="EB34" s="9">
        <v>6.880503</v>
      </c>
      <c r="EC34" s="8">
        <v>6.9963579999999999</v>
      </c>
      <c r="ED34" s="9">
        <v>6.6338350000000004</v>
      </c>
      <c r="EE34" s="9">
        <v>6.9456160000000002</v>
      </c>
      <c r="EF34" s="9">
        <v>7.972073</v>
      </c>
      <c r="EG34" s="9">
        <v>7.2502040000000001</v>
      </c>
      <c r="EH34" s="8">
        <v>7.3880129999999999</v>
      </c>
      <c r="EI34" s="9">
        <v>6.7948550000000001</v>
      </c>
      <c r="EJ34" s="9">
        <v>7.0881999999999996</v>
      </c>
      <c r="EK34" s="9">
        <v>8.2240190000000002</v>
      </c>
      <c r="EL34" s="9">
        <v>7.4238229999999996</v>
      </c>
      <c r="EM34" s="8">
        <v>7.5366939999999998</v>
      </c>
      <c r="EN34" s="9">
        <v>7.1455520000000003</v>
      </c>
      <c r="EO34" s="9">
        <v>7.4681189999999997</v>
      </c>
      <c r="EP34" s="9">
        <v>8.6238630000000001</v>
      </c>
      <c r="EQ34" s="9">
        <v>7.85792</v>
      </c>
      <c r="ER34" s="8">
        <v>7.9571370000000003</v>
      </c>
      <c r="ES34" s="10">
        <v>0.02</v>
      </c>
      <c r="ET34" s="10">
        <v>2.1999999999999999E-2</v>
      </c>
      <c r="EU34" s="10">
        <v>2.7E-2</v>
      </c>
      <c r="EV34" s="10">
        <v>2.4E-2</v>
      </c>
      <c r="EW34" s="11">
        <v>2.4E-2</v>
      </c>
    </row>
    <row r="35" spans="1:153" x14ac:dyDescent="0.25">
      <c r="A35" s="8"/>
      <c r="B35" s="8"/>
      <c r="C35" s="8"/>
      <c r="D35" s="176"/>
      <c r="E35" s="174"/>
      <c r="F35" s="174"/>
      <c r="G35" s="174"/>
      <c r="H35" s="177"/>
      <c r="I35" s="176"/>
      <c r="J35" s="174"/>
      <c r="K35" s="174"/>
      <c r="L35" s="174"/>
      <c r="M35" s="177"/>
      <c r="N35" s="176"/>
      <c r="O35" s="174"/>
      <c r="P35" s="174"/>
      <c r="Q35" s="174"/>
      <c r="R35" s="177"/>
      <c r="S35" s="176"/>
      <c r="T35" s="174"/>
      <c r="U35" s="174"/>
      <c r="V35" s="174"/>
      <c r="W35" s="177"/>
      <c r="X35" s="176"/>
      <c r="Y35" s="174"/>
      <c r="Z35" s="174"/>
      <c r="AA35" s="174"/>
      <c r="AB35" s="177"/>
      <c r="AC35" s="176"/>
      <c r="AD35" s="174"/>
      <c r="AE35" s="174"/>
      <c r="AF35" s="174"/>
      <c r="AG35" s="177"/>
      <c r="AH35" s="176"/>
      <c r="AI35" s="174"/>
      <c r="AJ35" s="174"/>
      <c r="AK35" s="174"/>
      <c r="AL35" s="177"/>
      <c r="AM35" s="176"/>
      <c r="AN35" s="174"/>
      <c r="AO35" s="174"/>
      <c r="AP35" s="174"/>
      <c r="AQ35" s="177"/>
      <c r="AR35" s="176"/>
      <c r="AS35" s="174"/>
      <c r="AT35" s="174"/>
      <c r="AU35" s="174"/>
      <c r="AV35" s="177"/>
      <c r="AW35" s="176"/>
      <c r="AX35" s="174"/>
      <c r="AY35" s="174"/>
      <c r="AZ35" s="174"/>
      <c r="BA35" s="177"/>
      <c r="BB35" s="176"/>
      <c r="BC35" s="174"/>
      <c r="BD35" s="174"/>
      <c r="BE35" s="174"/>
      <c r="BF35" s="177"/>
      <c r="BG35" s="176"/>
      <c r="BH35" s="174"/>
      <c r="BI35" s="174"/>
      <c r="BJ35" s="174"/>
      <c r="BK35" s="177"/>
      <c r="BL35" s="176"/>
      <c r="BM35" s="174"/>
      <c r="BN35" s="174"/>
      <c r="BO35" s="174"/>
      <c r="BP35" s="177"/>
      <c r="BQ35" s="176"/>
      <c r="BR35" s="174"/>
      <c r="BS35" s="174"/>
      <c r="BT35" s="174"/>
      <c r="BU35" s="177"/>
      <c r="BV35" s="176"/>
      <c r="BW35" s="174"/>
      <c r="BX35" s="174"/>
      <c r="BY35" s="174"/>
      <c r="BZ35" s="177"/>
      <c r="CA35" s="176"/>
      <c r="CB35" s="174"/>
      <c r="CC35" s="174"/>
      <c r="CD35" s="174"/>
      <c r="CE35" s="177"/>
      <c r="CF35" s="176"/>
      <c r="CG35" s="174"/>
      <c r="CH35" s="174"/>
      <c r="CI35" s="174"/>
      <c r="CJ35" s="177"/>
      <c r="CK35" s="176"/>
      <c r="CL35" s="174"/>
      <c r="CM35" s="174"/>
      <c r="CN35" s="174"/>
      <c r="CO35" s="177"/>
      <c r="CP35" s="176"/>
      <c r="CQ35" s="174"/>
      <c r="CR35" s="174"/>
      <c r="CS35" s="174"/>
      <c r="CT35" s="177"/>
      <c r="CU35" s="176"/>
      <c r="CV35" s="174"/>
      <c r="CW35" s="174"/>
      <c r="CX35" s="174"/>
      <c r="CY35" s="177"/>
      <c r="CZ35" s="176"/>
      <c r="DA35" s="174"/>
      <c r="DB35" s="174"/>
      <c r="DC35" s="174"/>
      <c r="DD35" s="177"/>
      <c r="DE35" s="176"/>
      <c r="DF35" s="174"/>
      <c r="DG35" s="174"/>
      <c r="DH35" s="174"/>
      <c r="DI35" s="177"/>
      <c r="DJ35" s="176"/>
      <c r="DK35" s="174"/>
      <c r="DL35" s="174"/>
      <c r="DM35" s="174"/>
      <c r="DN35" s="177"/>
      <c r="DO35" s="176"/>
      <c r="DP35" s="174"/>
      <c r="DQ35" s="174"/>
      <c r="DR35" s="174"/>
      <c r="DS35" s="177"/>
      <c r="DT35" s="176"/>
      <c r="DU35" s="174"/>
      <c r="DV35" s="174"/>
      <c r="DW35" s="174"/>
      <c r="DX35" s="177"/>
      <c r="DY35" s="176"/>
      <c r="DZ35" s="174"/>
      <c r="EA35" s="174"/>
      <c r="EB35" s="174"/>
      <c r="EC35" s="177"/>
      <c r="ED35" s="176"/>
      <c r="EE35" s="174"/>
      <c r="EF35" s="174"/>
      <c r="EG35" s="174"/>
      <c r="EH35" s="177"/>
      <c r="EI35" s="176"/>
      <c r="EJ35" s="174"/>
      <c r="EK35" s="174"/>
      <c r="EL35" s="174"/>
      <c r="EM35" s="177"/>
      <c r="EN35" s="176"/>
      <c r="EO35" s="174"/>
      <c r="EP35" s="174"/>
      <c r="EQ35" s="174"/>
      <c r="ER35" s="177"/>
      <c r="ES35" s="176"/>
      <c r="ET35" s="174"/>
      <c r="EU35" s="174"/>
      <c r="EV35" s="174"/>
      <c r="EW35" s="177"/>
    </row>
    <row r="36" spans="1:153" x14ac:dyDescent="0.25">
      <c r="A36" s="5" t="s">
        <v>33</v>
      </c>
      <c r="B36" s="8"/>
      <c r="C36" s="8"/>
      <c r="D36" s="176"/>
      <c r="E36" s="174"/>
      <c r="F36" s="174"/>
      <c r="G36" s="174"/>
      <c r="H36" s="177"/>
      <c r="I36" s="176"/>
      <c r="J36" s="174"/>
      <c r="K36" s="174"/>
      <c r="L36" s="174"/>
      <c r="M36" s="177"/>
      <c r="N36" s="176"/>
      <c r="O36" s="174"/>
      <c r="P36" s="174"/>
      <c r="Q36" s="174"/>
      <c r="R36" s="177"/>
      <c r="S36" s="176"/>
      <c r="T36" s="174"/>
      <c r="U36" s="174"/>
      <c r="V36" s="174"/>
      <c r="W36" s="177"/>
      <c r="X36" s="176"/>
      <c r="Y36" s="174"/>
      <c r="Z36" s="174"/>
      <c r="AA36" s="174"/>
      <c r="AB36" s="177"/>
      <c r="AC36" s="176"/>
      <c r="AD36" s="174"/>
      <c r="AE36" s="174"/>
      <c r="AF36" s="174"/>
      <c r="AG36" s="177"/>
      <c r="AH36" s="176"/>
      <c r="AI36" s="174"/>
      <c r="AJ36" s="174"/>
      <c r="AK36" s="174"/>
      <c r="AL36" s="177"/>
      <c r="AM36" s="176"/>
      <c r="AN36" s="174"/>
      <c r="AO36" s="174"/>
      <c r="AP36" s="174"/>
      <c r="AQ36" s="177"/>
      <c r="AR36" s="176"/>
      <c r="AS36" s="174"/>
      <c r="AT36" s="174"/>
      <c r="AU36" s="174"/>
      <c r="AV36" s="177"/>
      <c r="AW36" s="176"/>
      <c r="AX36" s="174"/>
      <c r="AY36" s="174"/>
      <c r="AZ36" s="174"/>
      <c r="BA36" s="177"/>
      <c r="BB36" s="176"/>
      <c r="BC36" s="174"/>
      <c r="BD36" s="174"/>
      <c r="BE36" s="174"/>
      <c r="BF36" s="177"/>
      <c r="BG36" s="176"/>
      <c r="BH36" s="174"/>
      <c r="BI36" s="174"/>
      <c r="BJ36" s="174"/>
      <c r="BK36" s="177"/>
      <c r="BL36" s="176"/>
      <c r="BM36" s="174"/>
      <c r="BN36" s="174"/>
      <c r="BO36" s="174"/>
      <c r="BP36" s="177"/>
      <c r="BQ36" s="176"/>
      <c r="BR36" s="174"/>
      <c r="BS36" s="174"/>
      <c r="BT36" s="174"/>
      <c r="BU36" s="177"/>
      <c r="BV36" s="176"/>
      <c r="BW36" s="174"/>
      <c r="BX36" s="174"/>
      <c r="BY36" s="174"/>
      <c r="BZ36" s="177"/>
      <c r="CA36" s="176"/>
      <c r="CB36" s="174"/>
      <c r="CC36" s="174"/>
      <c r="CD36" s="174"/>
      <c r="CE36" s="177"/>
      <c r="CF36" s="176"/>
      <c r="CG36" s="174"/>
      <c r="CH36" s="174"/>
      <c r="CI36" s="174"/>
      <c r="CJ36" s="177"/>
      <c r="CK36" s="176"/>
      <c r="CL36" s="174"/>
      <c r="CM36" s="174"/>
      <c r="CN36" s="174"/>
      <c r="CO36" s="177"/>
      <c r="CP36" s="176"/>
      <c r="CQ36" s="174"/>
      <c r="CR36" s="174"/>
      <c r="CS36" s="174"/>
      <c r="CT36" s="177"/>
      <c r="CU36" s="176"/>
      <c r="CV36" s="174"/>
      <c r="CW36" s="174"/>
      <c r="CX36" s="174"/>
      <c r="CY36" s="177"/>
      <c r="CZ36" s="176"/>
      <c r="DA36" s="174"/>
      <c r="DB36" s="174"/>
      <c r="DC36" s="174"/>
      <c r="DD36" s="177"/>
      <c r="DE36" s="176"/>
      <c r="DF36" s="174"/>
      <c r="DG36" s="174"/>
      <c r="DH36" s="174"/>
      <c r="DI36" s="177"/>
      <c r="DJ36" s="176"/>
      <c r="DK36" s="174"/>
      <c r="DL36" s="174"/>
      <c r="DM36" s="174"/>
      <c r="DN36" s="177"/>
      <c r="DO36" s="176"/>
      <c r="DP36" s="174"/>
      <c r="DQ36" s="174"/>
      <c r="DR36" s="174"/>
      <c r="DS36" s="177"/>
      <c r="DT36" s="176"/>
      <c r="DU36" s="174"/>
      <c r="DV36" s="174"/>
      <c r="DW36" s="174"/>
      <c r="DX36" s="177"/>
      <c r="DY36" s="176"/>
      <c r="DZ36" s="174"/>
      <c r="EA36" s="174"/>
      <c r="EB36" s="174"/>
      <c r="EC36" s="177"/>
      <c r="ED36" s="176"/>
      <c r="EE36" s="174"/>
      <c r="EF36" s="174"/>
      <c r="EG36" s="174"/>
      <c r="EH36" s="177"/>
      <c r="EI36" s="176"/>
      <c r="EJ36" s="174"/>
      <c r="EK36" s="174"/>
      <c r="EL36" s="174"/>
      <c r="EM36" s="177"/>
      <c r="EN36" s="176"/>
      <c r="EO36" s="174"/>
      <c r="EP36" s="174"/>
      <c r="EQ36" s="174"/>
      <c r="ER36" s="177"/>
      <c r="ES36" s="176"/>
      <c r="ET36" s="174"/>
      <c r="EU36" s="174"/>
      <c r="EV36" s="174"/>
      <c r="EW36" s="177"/>
    </row>
    <row r="37" spans="1:153" x14ac:dyDescent="0.25">
      <c r="A37" s="8" t="s">
        <v>34</v>
      </c>
      <c r="B37" s="8">
        <v>11.620639000000001</v>
      </c>
      <c r="C37" s="8">
        <v>11.050796999999999</v>
      </c>
      <c r="D37" s="9">
        <v>10.705567</v>
      </c>
      <c r="E37" s="9">
        <v>10.704867999999999</v>
      </c>
      <c r="F37" s="9">
        <v>10.705162</v>
      </c>
      <c r="G37" s="9">
        <v>10.705057</v>
      </c>
      <c r="H37" s="8">
        <v>10.70637</v>
      </c>
      <c r="I37" s="9">
        <v>10.715299</v>
      </c>
      <c r="J37" s="9">
        <v>10.714922</v>
      </c>
      <c r="K37" s="9">
        <v>10.717881999999999</v>
      </c>
      <c r="L37" s="9">
        <v>10.713187</v>
      </c>
      <c r="M37" s="8">
        <v>10.710996</v>
      </c>
      <c r="N37" s="9">
        <v>10.459529</v>
      </c>
      <c r="O37" s="9">
        <v>10.452194</v>
      </c>
      <c r="P37" s="9">
        <v>10.487883</v>
      </c>
      <c r="Q37" s="9">
        <v>10.483568999999999</v>
      </c>
      <c r="R37" s="8">
        <v>10.489107000000001</v>
      </c>
      <c r="S37" s="9">
        <v>10.350156</v>
      </c>
      <c r="T37" s="9">
        <v>10.319286</v>
      </c>
      <c r="U37" s="9">
        <v>10.419446000000001</v>
      </c>
      <c r="V37" s="9">
        <v>10.382097</v>
      </c>
      <c r="W37" s="8">
        <v>10.390309</v>
      </c>
      <c r="X37" s="9">
        <v>10.868433</v>
      </c>
      <c r="Y37" s="9">
        <v>10.815121</v>
      </c>
      <c r="Z37" s="9">
        <v>10.940182999999999</v>
      </c>
      <c r="AA37" s="9">
        <v>10.896381</v>
      </c>
      <c r="AB37" s="8">
        <v>10.908092</v>
      </c>
      <c r="AC37" s="9">
        <v>11.205584999999999</v>
      </c>
      <c r="AD37" s="9">
        <v>11.156618999999999</v>
      </c>
      <c r="AE37" s="9">
        <v>11.268295999999999</v>
      </c>
      <c r="AF37" s="9">
        <v>11.236318000000001</v>
      </c>
      <c r="AG37" s="8">
        <v>11.250242999999999</v>
      </c>
      <c r="AH37" s="9">
        <v>11.600949999999999</v>
      </c>
      <c r="AI37" s="9">
        <v>11.574676999999999</v>
      </c>
      <c r="AJ37" s="9">
        <v>11.694751</v>
      </c>
      <c r="AK37" s="9">
        <v>11.648163</v>
      </c>
      <c r="AL37" s="8">
        <v>11.667042</v>
      </c>
      <c r="AM37" s="9">
        <v>11.808222000000001</v>
      </c>
      <c r="AN37" s="9">
        <v>11.820295</v>
      </c>
      <c r="AO37" s="9">
        <v>11.937685999999999</v>
      </c>
      <c r="AP37" s="9">
        <v>11.883336999999999</v>
      </c>
      <c r="AQ37" s="8">
        <v>11.900648</v>
      </c>
      <c r="AR37" s="9">
        <v>11.943543999999999</v>
      </c>
      <c r="AS37" s="9">
        <v>11.999110999999999</v>
      </c>
      <c r="AT37" s="9">
        <v>12.077349999999999</v>
      </c>
      <c r="AU37" s="9">
        <v>12.042526000000001</v>
      </c>
      <c r="AV37" s="8">
        <v>12.046061999999999</v>
      </c>
      <c r="AW37" s="9">
        <v>12.095219</v>
      </c>
      <c r="AX37" s="9">
        <v>12.180460999999999</v>
      </c>
      <c r="AY37" s="9">
        <v>12.289091000000001</v>
      </c>
      <c r="AZ37" s="9">
        <v>12.231844000000001</v>
      </c>
      <c r="BA37" s="8">
        <v>12.238346999999999</v>
      </c>
      <c r="BB37" s="9">
        <v>12.282057999999999</v>
      </c>
      <c r="BC37" s="9">
        <v>12.406846</v>
      </c>
      <c r="BD37" s="9">
        <v>12.545992</v>
      </c>
      <c r="BE37" s="9">
        <v>12.429423999999999</v>
      </c>
      <c r="BF37" s="8">
        <v>12.475740999999999</v>
      </c>
      <c r="BG37" s="9">
        <v>12.481919</v>
      </c>
      <c r="BH37" s="9">
        <v>12.631729</v>
      </c>
      <c r="BI37" s="9">
        <v>12.802068</v>
      </c>
      <c r="BJ37" s="9">
        <v>12.614799</v>
      </c>
      <c r="BK37" s="8">
        <v>12.716381</v>
      </c>
      <c r="BL37" s="9">
        <v>12.591385000000001</v>
      </c>
      <c r="BM37" s="9">
        <v>12.772634999999999</v>
      </c>
      <c r="BN37" s="9">
        <v>12.954497999999999</v>
      </c>
      <c r="BO37" s="9">
        <v>12.750997999999999</v>
      </c>
      <c r="BP37" s="8">
        <v>12.860988000000001</v>
      </c>
      <c r="BQ37" s="9">
        <v>12.715313</v>
      </c>
      <c r="BR37" s="9">
        <v>12.856018000000001</v>
      </c>
      <c r="BS37" s="9">
        <v>13.058329000000001</v>
      </c>
      <c r="BT37" s="9">
        <v>12.871658999999999</v>
      </c>
      <c r="BU37" s="8">
        <v>12.973241</v>
      </c>
      <c r="BV37" s="9">
        <v>12.887798</v>
      </c>
      <c r="BW37" s="9">
        <v>13.004908</v>
      </c>
      <c r="BX37" s="9">
        <v>13.220205999999999</v>
      </c>
      <c r="BY37" s="9">
        <v>13.047212</v>
      </c>
      <c r="BZ37" s="8">
        <v>13.142723</v>
      </c>
      <c r="CA37" s="9">
        <v>13.005623</v>
      </c>
      <c r="CB37" s="9">
        <v>13.084904</v>
      </c>
      <c r="CC37" s="9">
        <v>13.30124</v>
      </c>
      <c r="CD37" s="9">
        <v>13.154401999999999</v>
      </c>
      <c r="CE37" s="8">
        <v>13.235175</v>
      </c>
      <c r="CF37" s="9">
        <v>13.133259000000001</v>
      </c>
      <c r="CG37" s="9">
        <v>13.225835999999999</v>
      </c>
      <c r="CH37" s="9">
        <v>13.457644</v>
      </c>
      <c r="CI37" s="9">
        <v>13.311132000000001</v>
      </c>
      <c r="CJ37" s="8">
        <v>13.385242</v>
      </c>
      <c r="CK37" s="9">
        <v>13.282181</v>
      </c>
      <c r="CL37" s="9">
        <v>13.380445</v>
      </c>
      <c r="CM37" s="9">
        <v>13.640169</v>
      </c>
      <c r="CN37" s="9">
        <v>13.492198</v>
      </c>
      <c r="CO37" s="8">
        <v>13.551205</v>
      </c>
      <c r="CP37" s="9">
        <v>13.43375</v>
      </c>
      <c r="CQ37" s="9">
        <v>13.494667</v>
      </c>
      <c r="CR37" s="9">
        <v>13.798539</v>
      </c>
      <c r="CS37" s="9">
        <v>13.592101</v>
      </c>
      <c r="CT37" s="8">
        <v>13.69197</v>
      </c>
      <c r="CU37" s="9">
        <v>13.594071</v>
      </c>
      <c r="CV37" s="9">
        <v>13.600329</v>
      </c>
      <c r="CW37" s="9">
        <v>13.957585</v>
      </c>
      <c r="CX37" s="9">
        <v>13.733352</v>
      </c>
      <c r="CY37" s="8">
        <v>13.843196000000001</v>
      </c>
      <c r="CZ37" s="9">
        <v>13.725179000000001</v>
      </c>
      <c r="DA37" s="9">
        <v>13.748217</v>
      </c>
      <c r="DB37" s="9">
        <v>14.167325999999999</v>
      </c>
      <c r="DC37" s="9">
        <v>13.914872000000001</v>
      </c>
      <c r="DD37" s="8">
        <v>14.026666000000001</v>
      </c>
      <c r="DE37" s="9">
        <v>13.913079</v>
      </c>
      <c r="DF37" s="9">
        <v>13.927630000000001</v>
      </c>
      <c r="DG37" s="9">
        <v>14.483461</v>
      </c>
      <c r="DH37" s="9">
        <v>14.123194</v>
      </c>
      <c r="DI37" s="8">
        <v>14.252027999999999</v>
      </c>
      <c r="DJ37" s="9">
        <v>14.180882</v>
      </c>
      <c r="DK37" s="9">
        <v>14.204836</v>
      </c>
      <c r="DL37" s="9">
        <v>14.903229</v>
      </c>
      <c r="DM37" s="9">
        <v>14.426769</v>
      </c>
      <c r="DN37" s="8">
        <v>14.571311</v>
      </c>
      <c r="DO37" s="9">
        <v>14.520993000000001</v>
      </c>
      <c r="DP37" s="9">
        <v>14.524982</v>
      </c>
      <c r="DQ37" s="9">
        <v>15.472607</v>
      </c>
      <c r="DR37" s="9">
        <v>14.770697</v>
      </c>
      <c r="DS37" s="8">
        <v>14.920349</v>
      </c>
      <c r="DT37" s="9">
        <v>14.917064</v>
      </c>
      <c r="DU37" s="9">
        <v>14.949064</v>
      </c>
      <c r="DV37" s="9">
        <v>15.825831000000001</v>
      </c>
      <c r="DW37" s="9">
        <v>15.178122</v>
      </c>
      <c r="DX37" s="8">
        <v>15.344423000000001</v>
      </c>
      <c r="DY37" s="9">
        <v>15.361084999999999</v>
      </c>
      <c r="DZ37" s="9">
        <v>15.377701</v>
      </c>
      <c r="EA37" s="9">
        <v>16.387257000000002</v>
      </c>
      <c r="EB37" s="9">
        <v>15.609309</v>
      </c>
      <c r="EC37" s="8">
        <v>15.739182</v>
      </c>
      <c r="ED37" s="9">
        <v>15.778378</v>
      </c>
      <c r="EE37" s="9">
        <v>15.730437999999999</v>
      </c>
      <c r="EF37" s="9">
        <v>16.789605999999999</v>
      </c>
      <c r="EG37" s="9">
        <v>16.008482000000001</v>
      </c>
      <c r="EH37" s="8">
        <v>16.171489999999999</v>
      </c>
      <c r="EI37" s="9">
        <v>16.026997000000001</v>
      </c>
      <c r="EJ37" s="9">
        <v>15.909741</v>
      </c>
      <c r="EK37" s="9">
        <v>17.134406999999999</v>
      </c>
      <c r="EL37" s="9">
        <v>16.249822999999999</v>
      </c>
      <c r="EM37" s="8">
        <v>16.398111</v>
      </c>
      <c r="EN37" s="9">
        <v>16.434695999999999</v>
      </c>
      <c r="EO37" s="9">
        <v>16.308734999999999</v>
      </c>
      <c r="EP37" s="9">
        <v>17.623660999999998</v>
      </c>
      <c r="EQ37" s="9">
        <v>16.758837</v>
      </c>
      <c r="ER37" s="8">
        <v>16.905418000000001</v>
      </c>
      <c r="ES37" s="10">
        <v>1.4E-2</v>
      </c>
      <c r="ET37" s="10">
        <v>1.4E-2</v>
      </c>
      <c r="EU37" s="10">
        <v>1.6E-2</v>
      </c>
      <c r="EV37" s="10">
        <v>1.4E-2</v>
      </c>
      <c r="EW37" s="11">
        <v>1.4999999999999999E-2</v>
      </c>
    </row>
    <row r="38" spans="1:153" x14ac:dyDescent="0.25">
      <c r="A38" s="8" t="s">
        <v>35</v>
      </c>
      <c r="B38" s="8">
        <v>9.6131049999999991</v>
      </c>
      <c r="C38" s="8">
        <v>9.0401089999999993</v>
      </c>
      <c r="D38" s="9">
        <v>8.2588930000000005</v>
      </c>
      <c r="E38" s="9">
        <v>8.2583909999999996</v>
      </c>
      <c r="F38" s="9">
        <v>8.2586700000000004</v>
      </c>
      <c r="G38" s="9">
        <v>8.2586259999999996</v>
      </c>
      <c r="H38" s="8">
        <v>8.2595290000000006</v>
      </c>
      <c r="I38" s="9">
        <v>8.6536399999999993</v>
      </c>
      <c r="J38" s="9">
        <v>8.6530070000000006</v>
      </c>
      <c r="K38" s="9">
        <v>8.6559059999999999</v>
      </c>
      <c r="L38" s="9">
        <v>8.6513469999999995</v>
      </c>
      <c r="M38" s="8">
        <v>8.6493929999999999</v>
      </c>
      <c r="N38" s="9">
        <v>8.3987549999999995</v>
      </c>
      <c r="O38" s="9">
        <v>8.3926149999999993</v>
      </c>
      <c r="P38" s="9">
        <v>8.4232600000000009</v>
      </c>
      <c r="Q38" s="9">
        <v>8.4190529999999999</v>
      </c>
      <c r="R38" s="8">
        <v>8.4245260000000002</v>
      </c>
      <c r="S38" s="9">
        <v>8.2538619999999998</v>
      </c>
      <c r="T38" s="9">
        <v>8.2255549999999999</v>
      </c>
      <c r="U38" s="9">
        <v>8.3189080000000004</v>
      </c>
      <c r="V38" s="9">
        <v>8.2837599999999991</v>
      </c>
      <c r="W38" s="8">
        <v>8.2914449999999995</v>
      </c>
      <c r="X38" s="9">
        <v>8.7232420000000008</v>
      </c>
      <c r="Y38" s="9">
        <v>8.6723420000000004</v>
      </c>
      <c r="Z38" s="9">
        <v>8.7878550000000004</v>
      </c>
      <c r="AA38" s="9">
        <v>8.746988</v>
      </c>
      <c r="AB38" s="8">
        <v>8.7579569999999993</v>
      </c>
      <c r="AC38" s="9">
        <v>8.9924780000000002</v>
      </c>
      <c r="AD38" s="9">
        <v>8.9454089999999997</v>
      </c>
      <c r="AE38" s="9">
        <v>9.0520119999999995</v>
      </c>
      <c r="AF38" s="9">
        <v>9.0219240000000003</v>
      </c>
      <c r="AG38" s="8">
        <v>9.0349789999999999</v>
      </c>
      <c r="AH38" s="9">
        <v>9.3277710000000003</v>
      </c>
      <c r="AI38" s="9">
        <v>9.3002769999999995</v>
      </c>
      <c r="AJ38" s="9">
        <v>9.4170890000000007</v>
      </c>
      <c r="AK38" s="9">
        <v>9.3732170000000004</v>
      </c>
      <c r="AL38" s="8">
        <v>9.3910959999999992</v>
      </c>
      <c r="AM38" s="9">
        <v>9.4857980000000008</v>
      </c>
      <c r="AN38" s="9">
        <v>9.4963669999999993</v>
      </c>
      <c r="AO38" s="9">
        <v>9.6091239999999996</v>
      </c>
      <c r="AP38" s="9">
        <v>9.5567890000000002</v>
      </c>
      <c r="AQ38" s="8">
        <v>9.5729690000000005</v>
      </c>
      <c r="AR38" s="9">
        <v>9.5814310000000003</v>
      </c>
      <c r="AS38" s="9">
        <v>9.6354679999999995</v>
      </c>
      <c r="AT38" s="9">
        <v>9.7145600000000005</v>
      </c>
      <c r="AU38" s="9">
        <v>9.6810320000000001</v>
      </c>
      <c r="AV38" s="8">
        <v>9.6838339999999992</v>
      </c>
      <c r="AW38" s="9">
        <v>9.6951850000000004</v>
      </c>
      <c r="AX38" s="9">
        <v>9.7794089999999994</v>
      </c>
      <c r="AY38" s="9">
        <v>9.8837480000000006</v>
      </c>
      <c r="AZ38" s="9">
        <v>9.8279800000000002</v>
      </c>
      <c r="BA38" s="8">
        <v>9.8350150000000003</v>
      </c>
      <c r="BB38" s="9">
        <v>9.8487109999999998</v>
      </c>
      <c r="BC38" s="9">
        <v>9.9693339999999999</v>
      </c>
      <c r="BD38" s="9">
        <v>10.104737</v>
      </c>
      <c r="BE38" s="9">
        <v>9.9885479999999998</v>
      </c>
      <c r="BF38" s="8">
        <v>10.036941000000001</v>
      </c>
      <c r="BG38" s="9">
        <v>10.007160000000001</v>
      </c>
      <c r="BH38" s="9">
        <v>10.160878</v>
      </c>
      <c r="BI38" s="9">
        <v>10.324831</v>
      </c>
      <c r="BJ38" s="9">
        <v>10.136305</v>
      </c>
      <c r="BK38" s="8">
        <v>10.240416</v>
      </c>
      <c r="BL38" s="9">
        <v>10.075077</v>
      </c>
      <c r="BM38" s="9">
        <v>10.269639</v>
      </c>
      <c r="BN38" s="9">
        <v>10.444577000000001</v>
      </c>
      <c r="BO38" s="9">
        <v>10.242281999999999</v>
      </c>
      <c r="BP38" s="8">
        <v>10.35309</v>
      </c>
      <c r="BQ38" s="9">
        <v>10.153549999999999</v>
      </c>
      <c r="BR38" s="9">
        <v>10.320465</v>
      </c>
      <c r="BS38" s="9">
        <v>10.519322000000001</v>
      </c>
      <c r="BT38" s="9">
        <v>10.331985</v>
      </c>
      <c r="BU38" s="8">
        <v>10.436216999999999</v>
      </c>
      <c r="BV38" s="9">
        <v>10.279771</v>
      </c>
      <c r="BW38" s="9">
        <v>10.442492</v>
      </c>
      <c r="BX38" s="9">
        <v>10.655404000000001</v>
      </c>
      <c r="BY38" s="9">
        <v>10.480543000000001</v>
      </c>
      <c r="BZ38" s="8">
        <v>10.579136</v>
      </c>
      <c r="CA38" s="9">
        <v>10.346463999999999</v>
      </c>
      <c r="CB38" s="9">
        <v>10.484468</v>
      </c>
      <c r="CC38" s="9">
        <v>10.699781</v>
      </c>
      <c r="CD38" s="9">
        <v>10.551976</v>
      </c>
      <c r="CE38" s="8">
        <v>10.631467000000001</v>
      </c>
      <c r="CF38" s="9">
        <v>10.418657</v>
      </c>
      <c r="CG38" s="9">
        <v>10.584807</v>
      </c>
      <c r="CH38" s="9">
        <v>10.814145999999999</v>
      </c>
      <c r="CI38" s="9">
        <v>10.667866</v>
      </c>
      <c r="CJ38" s="8">
        <v>10.740603</v>
      </c>
      <c r="CK38" s="9">
        <v>10.50421</v>
      </c>
      <c r="CL38" s="9">
        <v>10.697084</v>
      </c>
      <c r="CM38" s="9">
        <v>10.951364999999999</v>
      </c>
      <c r="CN38" s="9">
        <v>10.803526</v>
      </c>
      <c r="CO38" s="8">
        <v>10.86285</v>
      </c>
      <c r="CP38" s="9">
        <v>10.589252</v>
      </c>
      <c r="CQ38" s="9">
        <v>10.771267999999999</v>
      </c>
      <c r="CR38" s="9">
        <v>11.066417</v>
      </c>
      <c r="CS38" s="9">
        <v>10.859595000000001</v>
      </c>
      <c r="CT38" s="8">
        <v>10.958318999999999</v>
      </c>
      <c r="CU38" s="9">
        <v>10.681979999999999</v>
      </c>
      <c r="CV38" s="9">
        <v>10.834186000000001</v>
      </c>
      <c r="CW38" s="9">
        <v>11.177054999999999</v>
      </c>
      <c r="CX38" s="9">
        <v>10.954704</v>
      </c>
      <c r="CY38" s="8">
        <v>11.064696</v>
      </c>
      <c r="CZ38" s="9">
        <v>10.742564</v>
      </c>
      <c r="DA38" s="9">
        <v>10.936143</v>
      </c>
      <c r="DB38" s="9">
        <v>11.334751000000001</v>
      </c>
      <c r="DC38" s="9">
        <v>11.08412</v>
      </c>
      <c r="DD38" s="8">
        <v>11.193962000000001</v>
      </c>
      <c r="DE38" s="9">
        <v>10.862042000000001</v>
      </c>
      <c r="DF38" s="9">
        <v>11.068846000000001</v>
      </c>
      <c r="DG38" s="9">
        <v>11.60277</v>
      </c>
      <c r="DH38" s="9">
        <v>11.243404999999999</v>
      </c>
      <c r="DI38" s="8">
        <v>11.367884999999999</v>
      </c>
      <c r="DJ38" s="9">
        <v>11.056634000000001</v>
      </c>
      <c r="DK38" s="9">
        <v>11.295087000000001</v>
      </c>
      <c r="DL38" s="9">
        <v>11.978312000000001</v>
      </c>
      <c r="DM38" s="9">
        <v>11.497014</v>
      </c>
      <c r="DN38" s="8">
        <v>11.637779</v>
      </c>
      <c r="DO38" s="9">
        <v>11.321497000000001</v>
      </c>
      <c r="DP38" s="9">
        <v>11.562265999999999</v>
      </c>
      <c r="DQ38" s="9">
        <v>12.511174</v>
      </c>
      <c r="DR38" s="9">
        <v>11.788328999999999</v>
      </c>
      <c r="DS38" s="8">
        <v>11.935594</v>
      </c>
      <c r="DT38" s="9">
        <v>11.646011</v>
      </c>
      <c r="DU38" s="9">
        <v>11.931499000000001</v>
      </c>
      <c r="DV38" s="9">
        <v>12.814435</v>
      </c>
      <c r="DW38" s="9">
        <v>12.146763</v>
      </c>
      <c r="DX38" s="8">
        <v>12.315763</v>
      </c>
      <c r="DY38" s="9">
        <v>12.018261000000001</v>
      </c>
      <c r="DZ38" s="9">
        <v>12.302578</v>
      </c>
      <c r="EA38" s="9">
        <v>13.325623</v>
      </c>
      <c r="EB38" s="9">
        <v>12.528625</v>
      </c>
      <c r="EC38" s="8">
        <v>12.659765999999999</v>
      </c>
      <c r="ED38" s="9">
        <v>12.365035000000001</v>
      </c>
      <c r="EE38" s="9">
        <v>12.605721000000001</v>
      </c>
      <c r="EF38" s="9">
        <v>13.674438</v>
      </c>
      <c r="EG38" s="9">
        <v>12.87777</v>
      </c>
      <c r="EH38" s="8">
        <v>13.040537</v>
      </c>
      <c r="EI38" s="9">
        <v>12.546542000000001</v>
      </c>
      <c r="EJ38" s="9">
        <v>12.742604999999999</v>
      </c>
      <c r="EK38" s="9">
        <v>13.962935</v>
      </c>
      <c r="EL38" s="9">
        <v>13.07024</v>
      </c>
      <c r="EM38" s="8">
        <v>13.216975</v>
      </c>
      <c r="EN38" s="9">
        <v>12.888569</v>
      </c>
      <c r="EO38" s="9">
        <v>13.101058999999999</v>
      </c>
      <c r="EP38" s="9">
        <v>14.389277</v>
      </c>
      <c r="EQ38" s="9">
        <v>13.537516</v>
      </c>
      <c r="ER38" s="8">
        <v>13.672242000000001</v>
      </c>
      <c r="ES38" s="10">
        <v>1.2E-2</v>
      </c>
      <c r="ET38" s="10">
        <v>1.2999999999999999E-2</v>
      </c>
      <c r="EU38" s="10">
        <v>1.6E-2</v>
      </c>
      <c r="EV38" s="10">
        <v>1.4E-2</v>
      </c>
      <c r="EW38" s="11">
        <v>1.4E-2</v>
      </c>
    </row>
    <row r="39" spans="1:153" x14ac:dyDescent="0.25">
      <c r="A39" s="8" t="s">
        <v>36</v>
      </c>
      <c r="B39" s="8">
        <v>5.6100919999999999</v>
      </c>
      <c r="C39" s="8">
        <v>5.0021779999999998</v>
      </c>
      <c r="D39" s="9">
        <v>3.8469229999999999</v>
      </c>
      <c r="E39" s="9">
        <v>3.8462230000000002</v>
      </c>
      <c r="F39" s="9">
        <v>3.8463280000000002</v>
      </c>
      <c r="G39" s="9">
        <v>3.846495</v>
      </c>
      <c r="H39" s="8">
        <v>3.847369</v>
      </c>
      <c r="I39" s="9">
        <v>4.4296059999999997</v>
      </c>
      <c r="J39" s="9">
        <v>4.4285350000000001</v>
      </c>
      <c r="K39" s="9">
        <v>4.4314499999999999</v>
      </c>
      <c r="L39" s="9">
        <v>4.4264659999999996</v>
      </c>
      <c r="M39" s="8">
        <v>4.4249939999999999</v>
      </c>
      <c r="N39" s="9">
        <v>4.4534339999999997</v>
      </c>
      <c r="O39" s="9">
        <v>4.4470419999999997</v>
      </c>
      <c r="P39" s="9">
        <v>4.4743570000000004</v>
      </c>
      <c r="Q39" s="9">
        <v>4.4714739999999997</v>
      </c>
      <c r="R39" s="8">
        <v>4.4761689999999996</v>
      </c>
      <c r="S39" s="9">
        <v>4.490043</v>
      </c>
      <c r="T39" s="9">
        <v>4.4677210000000001</v>
      </c>
      <c r="U39" s="9">
        <v>4.5517289999999999</v>
      </c>
      <c r="V39" s="9">
        <v>4.5168220000000003</v>
      </c>
      <c r="W39" s="8">
        <v>4.5247849999999996</v>
      </c>
      <c r="X39" s="9">
        <v>4.9490470000000002</v>
      </c>
      <c r="Y39" s="9">
        <v>4.9055140000000002</v>
      </c>
      <c r="Z39" s="9">
        <v>5.0061869999999997</v>
      </c>
      <c r="AA39" s="9">
        <v>4.9670459999999999</v>
      </c>
      <c r="AB39" s="8">
        <v>4.9771330000000003</v>
      </c>
      <c r="AC39" s="9">
        <v>5.1532939999999998</v>
      </c>
      <c r="AD39" s="9">
        <v>5.1091930000000003</v>
      </c>
      <c r="AE39" s="9">
        <v>5.2074590000000001</v>
      </c>
      <c r="AF39" s="9">
        <v>5.1784869999999996</v>
      </c>
      <c r="AG39" s="8">
        <v>5.1930810000000003</v>
      </c>
      <c r="AH39" s="9">
        <v>5.3842059999999998</v>
      </c>
      <c r="AI39" s="9">
        <v>5.3628070000000001</v>
      </c>
      <c r="AJ39" s="9">
        <v>5.4773370000000003</v>
      </c>
      <c r="AK39" s="9">
        <v>5.4345270000000001</v>
      </c>
      <c r="AL39" s="8">
        <v>5.4531479999999997</v>
      </c>
      <c r="AM39" s="9">
        <v>5.4958619999999998</v>
      </c>
      <c r="AN39" s="9">
        <v>5.5150499999999996</v>
      </c>
      <c r="AO39" s="9">
        <v>5.6168180000000003</v>
      </c>
      <c r="AP39" s="9">
        <v>5.5654510000000004</v>
      </c>
      <c r="AQ39" s="8">
        <v>5.5820280000000002</v>
      </c>
      <c r="AR39" s="9">
        <v>5.5536779999999997</v>
      </c>
      <c r="AS39" s="9">
        <v>5.6193730000000004</v>
      </c>
      <c r="AT39" s="9">
        <v>5.6867520000000003</v>
      </c>
      <c r="AU39" s="9">
        <v>5.6523289999999999</v>
      </c>
      <c r="AV39" s="8">
        <v>5.6562359999999998</v>
      </c>
      <c r="AW39" s="9">
        <v>5.6293240000000004</v>
      </c>
      <c r="AX39" s="9">
        <v>5.7296129999999996</v>
      </c>
      <c r="AY39" s="9">
        <v>5.8196630000000003</v>
      </c>
      <c r="AZ39" s="9">
        <v>5.7626580000000001</v>
      </c>
      <c r="BA39" s="8">
        <v>5.7738440000000004</v>
      </c>
      <c r="BB39" s="9">
        <v>5.7527970000000002</v>
      </c>
      <c r="BC39" s="9">
        <v>5.8978789999999996</v>
      </c>
      <c r="BD39" s="9">
        <v>6.0215529999999999</v>
      </c>
      <c r="BE39" s="9">
        <v>5.8968030000000002</v>
      </c>
      <c r="BF39" s="8">
        <v>5.9536439999999997</v>
      </c>
      <c r="BG39" s="9">
        <v>5.8951349999999998</v>
      </c>
      <c r="BH39" s="9">
        <v>6.0750729999999997</v>
      </c>
      <c r="BI39" s="9">
        <v>6.230334</v>
      </c>
      <c r="BJ39" s="9">
        <v>6.0301090000000004</v>
      </c>
      <c r="BK39" s="8">
        <v>6.1468720000000001</v>
      </c>
      <c r="BL39" s="9">
        <v>5.9311619999999996</v>
      </c>
      <c r="BM39" s="9">
        <v>6.1608679999999998</v>
      </c>
      <c r="BN39" s="9">
        <v>6.3289169999999997</v>
      </c>
      <c r="BO39" s="9">
        <v>6.1150799999999998</v>
      </c>
      <c r="BP39" s="8">
        <v>6.2385070000000002</v>
      </c>
      <c r="BQ39" s="9">
        <v>5.979457</v>
      </c>
      <c r="BR39" s="9">
        <v>6.1893180000000001</v>
      </c>
      <c r="BS39" s="9">
        <v>6.3826109999999998</v>
      </c>
      <c r="BT39" s="9">
        <v>6.1845189999999999</v>
      </c>
      <c r="BU39" s="8">
        <v>6.3022720000000003</v>
      </c>
      <c r="BV39" s="9">
        <v>6.0684100000000001</v>
      </c>
      <c r="BW39" s="9">
        <v>6.2737340000000001</v>
      </c>
      <c r="BX39" s="9">
        <v>6.4787860000000004</v>
      </c>
      <c r="BY39" s="9">
        <v>6.2997740000000002</v>
      </c>
      <c r="BZ39" s="8">
        <v>6.4078439999999999</v>
      </c>
      <c r="CA39" s="9">
        <v>6.1147340000000003</v>
      </c>
      <c r="CB39" s="9">
        <v>6.3032320000000004</v>
      </c>
      <c r="CC39" s="9">
        <v>6.5103939999999998</v>
      </c>
      <c r="CD39" s="9">
        <v>6.3648619999999996</v>
      </c>
      <c r="CE39" s="8">
        <v>6.4446430000000001</v>
      </c>
      <c r="CF39" s="9">
        <v>6.1724189999999997</v>
      </c>
      <c r="CG39" s="9">
        <v>6.3957980000000001</v>
      </c>
      <c r="CH39" s="9">
        <v>6.6160860000000001</v>
      </c>
      <c r="CI39" s="9">
        <v>6.472683</v>
      </c>
      <c r="CJ39" s="8">
        <v>6.5428829999999998</v>
      </c>
      <c r="CK39" s="9">
        <v>6.2429899999999998</v>
      </c>
      <c r="CL39" s="9">
        <v>6.4956560000000003</v>
      </c>
      <c r="CM39" s="9">
        <v>6.7399129999999996</v>
      </c>
      <c r="CN39" s="9">
        <v>6.5931129999999998</v>
      </c>
      <c r="CO39" s="8">
        <v>6.6500560000000002</v>
      </c>
      <c r="CP39" s="9">
        <v>6.3015489999999996</v>
      </c>
      <c r="CQ39" s="9">
        <v>6.5506900000000003</v>
      </c>
      <c r="CR39" s="9">
        <v>6.8200269999999996</v>
      </c>
      <c r="CS39" s="9">
        <v>6.6299979999999996</v>
      </c>
      <c r="CT39" s="8">
        <v>6.7290660000000004</v>
      </c>
      <c r="CU39" s="9">
        <v>6.3760440000000003</v>
      </c>
      <c r="CV39" s="9">
        <v>6.5942800000000004</v>
      </c>
      <c r="CW39" s="9">
        <v>6.9282000000000004</v>
      </c>
      <c r="CX39" s="9">
        <v>6.7108140000000001</v>
      </c>
      <c r="CY39" s="8">
        <v>6.8162779999999996</v>
      </c>
      <c r="CZ39" s="9">
        <v>6.4067379999999998</v>
      </c>
      <c r="DA39" s="9">
        <v>6.6619590000000004</v>
      </c>
      <c r="DB39" s="9">
        <v>7.056915</v>
      </c>
      <c r="DC39" s="9">
        <v>6.806762</v>
      </c>
      <c r="DD39" s="8">
        <v>6.9146369999999999</v>
      </c>
      <c r="DE39" s="9">
        <v>6.4962580000000001</v>
      </c>
      <c r="DF39" s="9">
        <v>6.7771809999999997</v>
      </c>
      <c r="DG39" s="9">
        <v>7.305091</v>
      </c>
      <c r="DH39" s="9">
        <v>6.9513949999999998</v>
      </c>
      <c r="DI39" s="8">
        <v>7.0703909999999999</v>
      </c>
      <c r="DJ39" s="9">
        <v>6.6660560000000002</v>
      </c>
      <c r="DK39" s="9">
        <v>6.9917009999999999</v>
      </c>
      <c r="DL39" s="9">
        <v>7.6537050000000004</v>
      </c>
      <c r="DM39" s="9">
        <v>7.1862399999999997</v>
      </c>
      <c r="DN39" s="8">
        <v>7.3296299999999999</v>
      </c>
      <c r="DO39" s="9">
        <v>6.9006949999999998</v>
      </c>
      <c r="DP39" s="9">
        <v>7.2347799999999998</v>
      </c>
      <c r="DQ39" s="9">
        <v>8.1482309999999991</v>
      </c>
      <c r="DR39" s="9">
        <v>7.4619960000000001</v>
      </c>
      <c r="DS39" s="8">
        <v>7.6017200000000003</v>
      </c>
      <c r="DT39" s="9">
        <v>7.2061840000000004</v>
      </c>
      <c r="DU39" s="9">
        <v>7.58812</v>
      </c>
      <c r="DV39" s="9">
        <v>8.4416810000000009</v>
      </c>
      <c r="DW39" s="9">
        <v>7.8157949999999996</v>
      </c>
      <c r="DX39" s="8">
        <v>7.9684900000000001</v>
      </c>
      <c r="DY39" s="9">
        <v>7.5577329999999998</v>
      </c>
      <c r="DZ39" s="9">
        <v>7.9432770000000001</v>
      </c>
      <c r="EA39" s="9">
        <v>8.9288740000000004</v>
      </c>
      <c r="EB39" s="9">
        <v>8.1807850000000002</v>
      </c>
      <c r="EC39" s="8">
        <v>8.3035759999999996</v>
      </c>
      <c r="ED39" s="9">
        <v>7.8737380000000003</v>
      </c>
      <c r="EE39" s="9">
        <v>8.2219010000000008</v>
      </c>
      <c r="EF39" s="9">
        <v>9.2556729999999998</v>
      </c>
      <c r="EG39" s="9">
        <v>8.5140569999999993</v>
      </c>
      <c r="EH39" s="8">
        <v>8.6603700000000003</v>
      </c>
      <c r="EI39" s="9">
        <v>8.0309840000000001</v>
      </c>
      <c r="EJ39" s="9">
        <v>8.3357430000000008</v>
      </c>
      <c r="EK39" s="9">
        <v>9.5137870000000007</v>
      </c>
      <c r="EL39" s="9">
        <v>8.6730269999999994</v>
      </c>
      <c r="EM39" s="8">
        <v>8.7986229999999992</v>
      </c>
      <c r="EN39" s="9">
        <v>8.3484079999999992</v>
      </c>
      <c r="EO39" s="9">
        <v>8.6756989999999998</v>
      </c>
      <c r="EP39" s="9">
        <v>9.9231200000000008</v>
      </c>
      <c r="EQ39" s="9">
        <v>9.1155259999999991</v>
      </c>
      <c r="ER39" s="8">
        <v>9.227957</v>
      </c>
      <c r="ES39" s="10">
        <v>1.7999999999999999E-2</v>
      </c>
      <c r="ET39" s="10">
        <v>1.9E-2</v>
      </c>
      <c r="EU39" s="10">
        <v>2.4E-2</v>
      </c>
      <c r="EV39" s="10">
        <v>2.1000000000000001E-2</v>
      </c>
      <c r="EW39" s="11">
        <v>2.1000000000000001E-2</v>
      </c>
    </row>
    <row r="40" spans="1:153" x14ac:dyDescent="0.25">
      <c r="A40" s="8" t="s">
        <v>37</v>
      </c>
      <c r="B40" s="8">
        <v>5.3738450000000002</v>
      </c>
      <c r="C40" s="8">
        <v>4.8749840000000004</v>
      </c>
      <c r="D40" s="9">
        <v>3.3931979999999999</v>
      </c>
      <c r="E40" s="9">
        <v>3.392274</v>
      </c>
      <c r="F40" s="9">
        <v>3.3924569999999998</v>
      </c>
      <c r="G40" s="9">
        <v>3.3924159999999999</v>
      </c>
      <c r="H40" s="8">
        <v>3.393424</v>
      </c>
      <c r="I40" s="9">
        <v>3.7896109999999998</v>
      </c>
      <c r="J40" s="9">
        <v>3.7881870000000002</v>
      </c>
      <c r="K40" s="9">
        <v>3.789463</v>
      </c>
      <c r="L40" s="9">
        <v>3.7863630000000001</v>
      </c>
      <c r="M40" s="8">
        <v>3.7844359999999999</v>
      </c>
      <c r="N40" s="9">
        <v>3.814362</v>
      </c>
      <c r="O40" s="9">
        <v>3.8080280000000002</v>
      </c>
      <c r="P40" s="9">
        <v>3.8349820000000001</v>
      </c>
      <c r="Q40" s="9">
        <v>3.8314759999999999</v>
      </c>
      <c r="R40" s="8">
        <v>3.8369450000000001</v>
      </c>
      <c r="S40" s="9">
        <v>3.8874879999999998</v>
      </c>
      <c r="T40" s="9">
        <v>3.867677</v>
      </c>
      <c r="U40" s="9">
        <v>3.9569869999999998</v>
      </c>
      <c r="V40" s="9">
        <v>3.9163109999999999</v>
      </c>
      <c r="W40" s="8">
        <v>3.9233189999999998</v>
      </c>
      <c r="X40" s="9">
        <v>4.3406929999999999</v>
      </c>
      <c r="Y40" s="9">
        <v>4.3002960000000003</v>
      </c>
      <c r="Z40" s="9">
        <v>4.401643</v>
      </c>
      <c r="AA40" s="9">
        <v>4.3619320000000004</v>
      </c>
      <c r="AB40" s="8">
        <v>4.3741620000000001</v>
      </c>
      <c r="AC40" s="9">
        <v>4.5064469999999996</v>
      </c>
      <c r="AD40" s="9">
        <v>4.4610760000000003</v>
      </c>
      <c r="AE40" s="9">
        <v>4.5672069999999998</v>
      </c>
      <c r="AF40" s="9">
        <v>4.5347809999999997</v>
      </c>
      <c r="AG40" s="8">
        <v>4.5515629999999998</v>
      </c>
      <c r="AH40" s="9">
        <v>4.7362200000000003</v>
      </c>
      <c r="AI40" s="9">
        <v>4.7143329999999999</v>
      </c>
      <c r="AJ40" s="9">
        <v>4.8421029999999998</v>
      </c>
      <c r="AK40" s="9">
        <v>4.7926330000000004</v>
      </c>
      <c r="AL40" s="8">
        <v>4.8135110000000001</v>
      </c>
      <c r="AM40" s="9">
        <v>4.8304809999999998</v>
      </c>
      <c r="AN40" s="9">
        <v>4.8494549999999998</v>
      </c>
      <c r="AO40" s="9">
        <v>4.9787759999999999</v>
      </c>
      <c r="AP40" s="9">
        <v>4.913259</v>
      </c>
      <c r="AQ40" s="8">
        <v>4.9347539999999999</v>
      </c>
      <c r="AR40" s="9">
        <v>4.8836570000000004</v>
      </c>
      <c r="AS40" s="9">
        <v>4.9594230000000001</v>
      </c>
      <c r="AT40" s="9">
        <v>5.0371959999999998</v>
      </c>
      <c r="AU40" s="9">
        <v>4.995158</v>
      </c>
      <c r="AV40" s="8">
        <v>5.001271</v>
      </c>
      <c r="AW40" s="9">
        <v>4.9599909999999996</v>
      </c>
      <c r="AX40" s="9">
        <v>5.0698559999999997</v>
      </c>
      <c r="AY40" s="9">
        <v>5.1740810000000002</v>
      </c>
      <c r="AZ40" s="9">
        <v>5.1035810000000001</v>
      </c>
      <c r="BA40" s="8">
        <v>5.1195950000000003</v>
      </c>
      <c r="BB40" s="9">
        <v>5.0835929999999996</v>
      </c>
      <c r="BC40" s="9">
        <v>5.2373560000000001</v>
      </c>
      <c r="BD40" s="9">
        <v>5.3867339999999997</v>
      </c>
      <c r="BE40" s="9">
        <v>5.2364100000000002</v>
      </c>
      <c r="BF40" s="8">
        <v>5.3047610000000001</v>
      </c>
      <c r="BG40" s="9">
        <v>5.2283720000000002</v>
      </c>
      <c r="BH40" s="9">
        <v>5.4224990000000002</v>
      </c>
      <c r="BI40" s="9">
        <v>5.607532</v>
      </c>
      <c r="BJ40" s="9">
        <v>5.3721389999999998</v>
      </c>
      <c r="BK40" s="8">
        <v>5.5035309999999997</v>
      </c>
      <c r="BL40" s="9">
        <v>5.2889739999999996</v>
      </c>
      <c r="BM40" s="9">
        <v>5.5360699999999996</v>
      </c>
      <c r="BN40" s="9">
        <v>5.7350070000000004</v>
      </c>
      <c r="BO40" s="9">
        <v>5.4801960000000003</v>
      </c>
      <c r="BP40" s="8">
        <v>5.6247179999999997</v>
      </c>
      <c r="BQ40" s="9">
        <v>5.3619789999999998</v>
      </c>
      <c r="BR40" s="9">
        <v>5.5823410000000004</v>
      </c>
      <c r="BS40" s="9">
        <v>5.8079359999999998</v>
      </c>
      <c r="BT40" s="9">
        <v>5.5703120000000004</v>
      </c>
      <c r="BU40" s="8">
        <v>5.7074720000000001</v>
      </c>
      <c r="BV40" s="9">
        <v>5.4727480000000002</v>
      </c>
      <c r="BW40" s="9">
        <v>5.6907969999999999</v>
      </c>
      <c r="BX40" s="9">
        <v>5.9335789999999999</v>
      </c>
      <c r="BY40" s="9">
        <v>5.7094319999999996</v>
      </c>
      <c r="BZ40" s="8">
        <v>5.8401069999999997</v>
      </c>
      <c r="CA40" s="9">
        <v>5.5408200000000001</v>
      </c>
      <c r="CB40" s="9">
        <v>5.7304360000000001</v>
      </c>
      <c r="CC40" s="9">
        <v>5.9893609999999997</v>
      </c>
      <c r="CD40" s="9">
        <v>5.7861409999999998</v>
      </c>
      <c r="CE40" s="8">
        <v>5.8918600000000003</v>
      </c>
      <c r="CF40" s="9">
        <v>5.5984850000000002</v>
      </c>
      <c r="CG40" s="9">
        <v>5.8256730000000001</v>
      </c>
      <c r="CH40" s="9">
        <v>6.0898589999999997</v>
      </c>
      <c r="CI40" s="9">
        <v>5.899635</v>
      </c>
      <c r="CJ40" s="8">
        <v>5.9961229999999999</v>
      </c>
      <c r="CK40" s="9">
        <v>5.6741219999999997</v>
      </c>
      <c r="CL40" s="9">
        <v>5.9307990000000004</v>
      </c>
      <c r="CM40" s="9">
        <v>6.2288709999999998</v>
      </c>
      <c r="CN40" s="9">
        <v>6.0316320000000001</v>
      </c>
      <c r="CO40" s="8">
        <v>6.1105090000000004</v>
      </c>
      <c r="CP40" s="9">
        <v>5.7415950000000002</v>
      </c>
      <c r="CQ40" s="9">
        <v>5.9983230000000001</v>
      </c>
      <c r="CR40" s="9">
        <v>6.3274590000000002</v>
      </c>
      <c r="CS40" s="9">
        <v>6.0763999999999996</v>
      </c>
      <c r="CT40" s="8">
        <v>6.2020749999999998</v>
      </c>
      <c r="CU40" s="9">
        <v>5.8208849999999996</v>
      </c>
      <c r="CV40" s="9">
        <v>6.0476520000000002</v>
      </c>
      <c r="CW40" s="9">
        <v>6.4431060000000002</v>
      </c>
      <c r="CX40" s="9">
        <v>6.166569</v>
      </c>
      <c r="CY40" s="8">
        <v>6.3048799999999998</v>
      </c>
      <c r="CZ40" s="9">
        <v>5.862889</v>
      </c>
      <c r="DA40" s="9">
        <v>6.1308100000000003</v>
      </c>
      <c r="DB40" s="9">
        <v>6.5875919999999999</v>
      </c>
      <c r="DC40" s="9">
        <v>6.2784909999999998</v>
      </c>
      <c r="DD40" s="8">
        <v>6.4180830000000002</v>
      </c>
      <c r="DE40" s="9">
        <v>5.9610209999999997</v>
      </c>
      <c r="DF40" s="9">
        <v>6.2452880000000004</v>
      </c>
      <c r="DG40" s="9">
        <v>6.8609609999999996</v>
      </c>
      <c r="DH40" s="9">
        <v>6.4290560000000001</v>
      </c>
      <c r="DI40" s="8">
        <v>6.580057</v>
      </c>
      <c r="DJ40" s="9">
        <v>6.1258319999999999</v>
      </c>
      <c r="DK40" s="9">
        <v>6.4521990000000002</v>
      </c>
      <c r="DL40" s="9">
        <v>7.2424790000000003</v>
      </c>
      <c r="DM40" s="9">
        <v>6.6614990000000001</v>
      </c>
      <c r="DN40" s="8">
        <v>6.837739</v>
      </c>
      <c r="DO40" s="9">
        <v>6.3542379999999996</v>
      </c>
      <c r="DP40" s="9">
        <v>6.6863279999999996</v>
      </c>
      <c r="DQ40" s="9">
        <v>7.7967409999999999</v>
      </c>
      <c r="DR40" s="9">
        <v>6.9374310000000001</v>
      </c>
      <c r="DS40" s="8">
        <v>7.1127789999999997</v>
      </c>
      <c r="DT40" s="9">
        <v>6.6452270000000002</v>
      </c>
      <c r="DU40" s="9">
        <v>7.0260829999999999</v>
      </c>
      <c r="DV40" s="9">
        <v>8.0791090000000008</v>
      </c>
      <c r="DW40" s="9">
        <v>7.280513</v>
      </c>
      <c r="DX40" s="8">
        <v>7.4807129999999997</v>
      </c>
      <c r="DY40" s="9">
        <v>6.9767070000000002</v>
      </c>
      <c r="DZ40" s="9">
        <v>7.3514270000000002</v>
      </c>
      <c r="EA40" s="9">
        <v>8.5826419999999999</v>
      </c>
      <c r="EB40" s="9">
        <v>7.6355579999999996</v>
      </c>
      <c r="EC40" s="8">
        <v>7.802327</v>
      </c>
      <c r="ED40" s="9">
        <v>7.2801039999999997</v>
      </c>
      <c r="EE40" s="9">
        <v>7.6158900000000003</v>
      </c>
      <c r="EF40" s="9">
        <v>8.9105019999999993</v>
      </c>
      <c r="EG40" s="9">
        <v>7.96244</v>
      </c>
      <c r="EH40" s="8">
        <v>8.1571280000000002</v>
      </c>
      <c r="EI40" s="9">
        <v>7.4246549999999996</v>
      </c>
      <c r="EJ40" s="9">
        <v>7.7217419999999999</v>
      </c>
      <c r="EK40" s="9">
        <v>9.170261</v>
      </c>
      <c r="EL40" s="9">
        <v>8.1152940000000005</v>
      </c>
      <c r="EM40" s="8">
        <v>8.2854329999999994</v>
      </c>
      <c r="EN40" s="9">
        <v>7.7262209999999998</v>
      </c>
      <c r="EO40" s="9">
        <v>8.0349749999999993</v>
      </c>
      <c r="EP40" s="9">
        <v>9.5547140000000006</v>
      </c>
      <c r="EQ40" s="9">
        <v>8.5372079999999997</v>
      </c>
      <c r="ER40" s="8">
        <v>8.6866020000000006</v>
      </c>
      <c r="ES40" s="10">
        <v>1.6E-2</v>
      </c>
      <c r="ET40" s="10">
        <v>1.7000000000000001E-2</v>
      </c>
      <c r="EU40" s="10">
        <v>2.3E-2</v>
      </c>
      <c r="EV40" s="10">
        <v>0.02</v>
      </c>
      <c r="EW40" s="11">
        <v>0.02</v>
      </c>
    </row>
    <row r="41" spans="1:153" x14ac:dyDescent="0.25">
      <c r="A41" s="8" t="s">
        <v>38</v>
      </c>
      <c r="B41" s="8">
        <v>16.890039000000002</v>
      </c>
      <c r="C41" s="8">
        <v>16.508573999999999</v>
      </c>
      <c r="D41" s="9">
        <v>14.921811999999999</v>
      </c>
      <c r="E41" s="9">
        <v>14.920161999999999</v>
      </c>
      <c r="F41" s="9">
        <v>14.920658</v>
      </c>
      <c r="G41" s="9">
        <v>14.920527</v>
      </c>
      <c r="H41" s="8">
        <v>14.923223999999999</v>
      </c>
      <c r="I41" s="9">
        <v>16.212902</v>
      </c>
      <c r="J41" s="9">
        <v>16.213097000000001</v>
      </c>
      <c r="K41" s="9">
        <v>16.215965000000001</v>
      </c>
      <c r="L41" s="9">
        <v>16.210756</v>
      </c>
      <c r="M41" s="8">
        <v>16.208383999999999</v>
      </c>
      <c r="N41" s="9">
        <v>16.057199000000001</v>
      </c>
      <c r="O41" s="9">
        <v>16.048746000000001</v>
      </c>
      <c r="P41" s="9">
        <v>16.089949000000001</v>
      </c>
      <c r="Q41" s="9">
        <v>16.086586</v>
      </c>
      <c r="R41" s="8">
        <v>16.092017999999999</v>
      </c>
      <c r="S41" s="9">
        <v>16.056152000000001</v>
      </c>
      <c r="T41" s="9">
        <v>16.026441999999999</v>
      </c>
      <c r="U41" s="9">
        <v>16.133666999999999</v>
      </c>
      <c r="V41" s="9">
        <v>16.094609999999999</v>
      </c>
      <c r="W41" s="8">
        <v>16.102233999999999</v>
      </c>
      <c r="X41" s="9">
        <v>16.489291999999999</v>
      </c>
      <c r="Y41" s="9">
        <v>16.439599999999999</v>
      </c>
      <c r="Z41" s="9">
        <v>16.552772999999998</v>
      </c>
      <c r="AA41" s="9">
        <v>16.511811999999999</v>
      </c>
      <c r="AB41" s="8">
        <v>16.522793</v>
      </c>
      <c r="AC41" s="9">
        <v>16.694127999999999</v>
      </c>
      <c r="AD41" s="9">
        <v>16.647902999999999</v>
      </c>
      <c r="AE41" s="9">
        <v>16.749396999999998</v>
      </c>
      <c r="AF41" s="9">
        <v>16.719408000000001</v>
      </c>
      <c r="AG41" s="8">
        <v>16.733267000000001</v>
      </c>
      <c r="AH41" s="9">
        <v>16.957070999999999</v>
      </c>
      <c r="AI41" s="9">
        <v>16.935856000000001</v>
      </c>
      <c r="AJ41" s="9">
        <v>17.051399</v>
      </c>
      <c r="AK41" s="9">
        <v>17.006160999999999</v>
      </c>
      <c r="AL41" s="8">
        <v>17.023755999999999</v>
      </c>
      <c r="AM41" s="9">
        <v>17.081914999999999</v>
      </c>
      <c r="AN41" s="9">
        <v>17.104503999999999</v>
      </c>
      <c r="AO41" s="9">
        <v>17.205103000000001</v>
      </c>
      <c r="AP41" s="9">
        <v>17.149601000000001</v>
      </c>
      <c r="AQ41" s="8">
        <v>17.166248</v>
      </c>
      <c r="AR41" s="9">
        <v>17.148175999999999</v>
      </c>
      <c r="AS41" s="9">
        <v>17.222850999999999</v>
      </c>
      <c r="AT41" s="9">
        <v>17.282858000000001</v>
      </c>
      <c r="AU41" s="9">
        <v>17.247149</v>
      </c>
      <c r="AV41" s="8">
        <v>17.249275000000001</v>
      </c>
      <c r="AW41" s="9">
        <v>17.276495000000001</v>
      </c>
      <c r="AX41" s="9">
        <v>17.362687999999999</v>
      </c>
      <c r="AY41" s="9">
        <v>17.452850000000002</v>
      </c>
      <c r="AZ41" s="9">
        <v>17.394932000000001</v>
      </c>
      <c r="BA41" s="8">
        <v>17.399652</v>
      </c>
      <c r="BB41" s="9">
        <v>17.493711000000001</v>
      </c>
      <c r="BC41" s="9">
        <v>17.627476000000001</v>
      </c>
      <c r="BD41" s="9">
        <v>17.757168</v>
      </c>
      <c r="BE41" s="9">
        <v>17.633759999999999</v>
      </c>
      <c r="BF41" s="8">
        <v>17.680461999999999</v>
      </c>
      <c r="BG41" s="9">
        <v>17.721682000000001</v>
      </c>
      <c r="BH41" s="9">
        <v>17.880092999999999</v>
      </c>
      <c r="BI41" s="9">
        <v>18.041155</v>
      </c>
      <c r="BJ41" s="9">
        <v>17.846235</v>
      </c>
      <c r="BK41" s="8">
        <v>17.948405999999999</v>
      </c>
      <c r="BL41" s="9">
        <v>17.912901000000002</v>
      </c>
      <c r="BM41" s="9">
        <v>18.078848000000001</v>
      </c>
      <c r="BN41" s="9">
        <v>18.229966999999998</v>
      </c>
      <c r="BO41" s="9">
        <v>18.094128000000001</v>
      </c>
      <c r="BP41" s="8">
        <v>18.157038</v>
      </c>
      <c r="BQ41" s="9">
        <v>18.150362000000001</v>
      </c>
      <c r="BR41" s="9">
        <v>18.275414999999999</v>
      </c>
      <c r="BS41" s="9">
        <v>18.416658000000002</v>
      </c>
      <c r="BT41" s="9">
        <v>18.329730999999999</v>
      </c>
      <c r="BU41" s="8">
        <v>18.393705000000001</v>
      </c>
      <c r="BV41" s="9">
        <v>18.399101000000002</v>
      </c>
      <c r="BW41" s="9">
        <v>18.498266000000001</v>
      </c>
      <c r="BX41" s="9">
        <v>18.684788000000001</v>
      </c>
      <c r="BY41" s="9">
        <v>18.576461999999999</v>
      </c>
      <c r="BZ41" s="8">
        <v>18.647984999999998</v>
      </c>
      <c r="CA41" s="9">
        <v>18.534179999999999</v>
      </c>
      <c r="CB41" s="9">
        <v>18.641428000000001</v>
      </c>
      <c r="CC41" s="9">
        <v>18.850961999999999</v>
      </c>
      <c r="CD41" s="9">
        <v>18.735976999999998</v>
      </c>
      <c r="CE41" s="8">
        <v>18.799109999999999</v>
      </c>
      <c r="CF41" s="9">
        <v>18.690653000000001</v>
      </c>
      <c r="CG41" s="9">
        <v>18.838809999999999</v>
      </c>
      <c r="CH41" s="9">
        <v>19.018387000000001</v>
      </c>
      <c r="CI41" s="9">
        <v>18.947372000000001</v>
      </c>
      <c r="CJ41" s="8">
        <v>19.001669</v>
      </c>
      <c r="CK41" s="9">
        <v>18.845053</v>
      </c>
      <c r="CL41" s="9">
        <v>19.010179999999998</v>
      </c>
      <c r="CM41" s="9">
        <v>19.253011999999998</v>
      </c>
      <c r="CN41" s="9">
        <v>19.145174000000001</v>
      </c>
      <c r="CO41" s="8">
        <v>19.195322000000001</v>
      </c>
      <c r="CP41" s="9">
        <v>18.949262999999998</v>
      </c>
      <c r="CQ41" s="9">
        <v>19.138553999999999</v>
      </c>
      <c r="CR41" s="9">
        <v>19.452449999999999</v>
      </c>
      <c r="CS41" s="9">
        <v>19.252580999999999</v>
      </c>
      <c r="CT41" s="8">
        <v>19.356172999999998</v>
      </c>
      <c r="CU41" s="9">
        <v>19.040443</v>
      </c>
      <c r="CV41" s="9">
        <v>19.226891999999999</v>
      </c>
      <c r="CW41" s="9">
        <v>19.599952999999999</v>
      </c>
      <c r="CX41" s="9">
        <v>19.381626000000001</v>
      </c>
      <c r="CY41" s="8">
        <v>19.483208000000001</v>
      </c>
      <c r="CZ41" s="9">
        <v>19.070833</v>
      </c>
      <c r="DA41" s="9">
        <v>19.318822999999998</v>
      </c>
      <c r="DB41" s="9">
        <v>19.774702000000001</v>
      </c>
      <c r="DC41" s="9">
        <v>19.507283999999999</v>
      </c>
      <c r="DD41" s="8">
        <v>19.615921</v>
      </c>
      <c r="DE41" s="9">
        <v>19.186796000000001</v>
      </c>
      <c r="DF41" s="9">
        <v>19.455469000000001</v>
      </c>
      <c r="DG41" s="9">
        <v>20.035995</v>
      </c>
      <c r="DH41" s="9">
        <v>19.636320000000001</v>
      </c>
      <c r="DI41" s="8">
        <v>19.765591000000001</v>
      </c>
      <c r="DJ41" s="9">
        <v>19.348509</v>
      </c>
      <c r="DK41" s="9">
        <v>19.657609999999998</v>
      </c>
      <c r="DL41" s="9">
        <v>20.387892000000001</v>
      </c>
      <c r="DM41" s="9">
        <v>19.868998999999999</v>
      </c>
      <c r="DN41" s="8">
        <v>20.027661999999999</v>
      </c>
      <c r="DO41" s="9">
        <v>19.567931999999999</v>
      </c>
      <c r="DP41" s="9">
        <v>19.888033</v>
      </c>
      <c r="DQ41" s="9">
        <v>20.960325000000001</v>
      </c>
      <c r="DR41" s="9">
        <v>20.143051</v>
      </c>
      <c r="DS41" s="8">
        <v>20.307549000000002</v>
      </c>
      <c r="DT41" s="9">
        <v>19.850313</v>
      </c>
      <c r="DU41" s="9">
        <v>20.211390999999999</v>
      </c>
      <c r="DV41" s="9">
        <v>21.227079</v>
      </c>
      <c r="DW41" s="9">
        <v>20.462161999999999</v>
      </c>
      <c r="DX41" s="8">
        <v>20.651689999999999</v>
      </c>
      <c r="DY41" s="9">
        <v>20.164560000000002</v>
      </c>
      <c r="DZ41" s="9">
        <v>20.527332000000001</v>
      </c>
      <c r="EA41" s="9">
        <v>21.705584999999999</v>
      </c>
      <c r="EB41" s="9">
        <v>20.809557000000002</v>
      </c>
      <c r="EC41" s="8">
        <v>20.963251</v>
      </c>
      <c r="ED41" s="9">
        <v>20.446961999999999</v>
      </c>
      <c r="EE41" s="9">
        <v>20.773904999999999</v>
      </c>
      <c r="EF41" s="9">
        <v>22.009965999999999</v>
      </c>
      <c r="EG41" s="9">
        <v>21.113423999999998</v>
      </c>
      <c r="EH41" s="8">
        <v>21.304594000000002</v>
      </c>
      <c r="EI41" s="9">
        <v>20.576637000000002</v>
      </c>
      <c r="EJ41" s="9">
        <v>20.869233999999999</v>
      </c>
      <c r="EK41" s="9">
        <v>22.266527</v>
      </c>
      <c r="EL41" s="9">
        <v>21.267786000000001</v>
      </c>
      <c r="EM41" s="8">
        <v>21.434708000000001</v>
      </c>
      <c r="EN41" s="9">
        <v>20.844231000000001</v>
      </c>
      <c r="EO41" s="9">
        <v>21.153169999999999</v>
      </c>
      <c r="EP41" s="9">
        <v>22.642316999999998</v>
      </c>
      <c r="EQ41" s="9">
        <v>21.678740000000001</v>
      </c>
      <c r="ER41" s="8">
        <v>21.826554999999999</v>
      </c>
      <c r="ES41" s="10">
        <v>8.0000000000000002E-3</v>
      </c>
      <c r="ET41" s="10">
        <v>8.9999999999999993E-3</v>
      </c>
      <c r="EU41" s="10">
        <v>1.0999999999999999E-2</v>
      </c>
      <c r="EV41" s="10">
        <v>8.9999999999999993E-3</v>
      </c>
      <c r="EW41" s="11">
        <v>0.01</v>
      </c>
    </row>
    <row r="42" spans="1:153" x14ac:dyDescent="0.25">
      <c r="A42" s="5" t="s">
        <v>39</v>
      </c>
      <c r="B42" s="5">
        <v>7.4368540000000003</v>
      </c>
      <c r="C42" s="5">
        <v>6.8307599999999997</v>
      </c>
      <c r="D42" s="12">
        <v>5.5247789999999997</v>
      </c>
      <c r="E42" s="12">
        <v>5.5240140000000002</v>
      </c>
      <c r="F42" s="12">
        <v>5.5241369999999996</v>
      </c>
      <c r="G42" s="12">
        <v>5.5241429999999996</v>
      </c>
      <c r="H42" s="5">
        <v>5.5252299999999996</v>
      </c>
      <c r="I42" s="12">
        <v>6.1311850000000003</v>
      </c>
      <c r="J42" s="12">
        <v>6.1305120000000004</v>
      </c>
      <c r="K42" s="12">
        <v>6.1322010000000002</v>
      </c>
      <c r="L42" s="12">
        <v>6.1290969999999998</v>
      </c>
      <c r="M42" s="5">
        <v>6.1272770000000003</v>
      </c>
      <c r="N42" s="12">
        <v>6.0435189999999999</v>
      </c>
      <c r="O42" s="12">
        <v>6.0381679999999998</v>
      </c>
      <c r="P42" s="12">
        <v>6.0611839999999999</v>
      </c>
      <c r="Q42" s="12">
        <v>6.0581250000000004</v>
      </c>
      <c r="R42" s="5">
        <v>6.0624010000000004</v>
      </c>
      <c r="S42" s="12">
        <v>6.0268290000000002</v>
      </c>
      <c r="T42" s="12">
        <v>6.0077379999999998</v>
      </c>
      <c r="U42" s="12">
        <v>6.0801030000000003</v>
      </c>
      <c r="V42" s="12">
        <v>6.0501329999999998</v>
      </c>
      <c r="W42" s="5">
        <v>6.0566300000000002</v>
      </c>
      <c r="X42" s="12">
        <v>6.4193740000000004</v>
      </c>
      <c r="Y42" s="12">
        <v>6.3824779999999999</v>
      </c>
      <c r="Z42" s="12">
        <v>6.4724589999999997</v>
      </c>
      <c r="AA42" s="12">
        <v>6.4383140000000001</v>
      </c>
      <c r="AB42" s="5">
        <v>6.448302</v>
      </c>
      <c r="AC42" s="12">
        <v>6.6550339999999997</v>
      </c>
      <c r="AD42" s="12">
        <v>6.6200479999999997</v>
      </c>
      <c r="AE42" s="12">
        <v>6.7051189999999998</v>
      </c>
      <c r="AF42" s="12">
        <v>6.6810099999999997</v>
      </c>
      <c r="AG42" s="5">
        <v>6.6938639999999996</v>
      </c>
      <c r="AH42" s="12">
        <v>6.926558</v>
      </c>
      <c r="AI42" s="12">
        <v>6.9132999999999996</v>
      </c>
      <c r="AJ42" s="12">
        <v>7.0119920000000002</v>
      </c>
      <c r="AK42" s="12">
        <v>6.9754610000000001</v>
      </c>
      <c r="AL42" s="5">
        <v>6.9919190000000002</v>
      </c>
      <c r="AM42" s="12">
        <v>7.0528579999999996</v>
      </c>
      <c r="AN42" s="12">
        <v>7.0764519999999997</v>
      </c>
      <c r="AO42" s="12">
        <v>7.1694269999999998</v>
      </c>
      <c r="AP42" s="12">
        <v>7.1240790000000001</v>
      </c>
      <c r="AQ42" s="5">
        <v>7.1395010000000001</v>
      </c>
      <c r="AR42" s="12">
        <v>7.1269929999999997</v>
      </c>
      <c r="AS42" s="12">
        <v>7.1952790000000002</v>
      </c>
      <c r="AT42" s="12">
        <v>7.2535150000000002</v>
      </c>
      <c r="AU42" s="12">
        <v>7.2257319999999998</v>
      </c>
      <c r="AV42" s="5">
        <v>7.2291590000000001</v>
      </c>
      <c r="AW42" s="12">
        <v>7.2227209999999999</v>
      </c>
      <c r="AX42" s="12">
        <v>7.3203810000000002</v>
      </c>
      <c r="AY42" s="12">
        <v>7.4006939999999997</v>
      </c>
      <c r="AZ42" s="12">
        <v>7.3523389999999997</v>
      </c>
      <c r="BA42" s="5">
        <v>7.3616390000000003</v>
      </c>
      <c r="BB42" s="12">
        <v>7.363842</v>
      </c>
      <c r="BC42" s="12">
        <v>7.4994540000000001</v>
      </c>
      <c r="BD42" s="12">
        <v>7.6112729999999997</v>
      </c>
      <c r="BE42" s="12">
        <v>7.5052500000000002</v>
      </c>
      <c r="BF42" s="5">
        <v>7.5535629999999996</v>
      </c>
      <c r="BG42" s="12">
        <v>7.5172119999999998</v>
      </c>
      <c r="BH42" s="12">
        <v>7.687087</v>
      </c>
      <c r="BI42" s="12">
        <v>7.8262150000000004</v>
      </c>
      <c r="BJ42" s="12">
        <v>7.6568389999999997</v>
      </c>
      <c r="BK42" s="5">
        <v>7.7539579999999999</v>
      </c>
      <c r="BL42" s="12">
        <v>7.576301</v>
      </c>
      <c r="BM42" s="12">
        <v>7.7897080000000001</v>
      </c>
      <c r="BN42" s="12">
        <v>7.9365309999999996</v>
      </c>
      <c r="BO42" s="12">
        <v>7.7578670000000001</v>
      </c>
      <c r="BP42" s="5">
        <v>7.8605119999999999</v>
      </c>
      <c r="BQ42" s="12">
        <v>7.6451650000000004</v>
      </c>
      <c r="BR42" s="12">
        <v>7.8391469999999996</v>
      </c>
      <c r="BS42" s="12">
        <v>8.0011650000000003</v>
      </c>
      <c r="BT42" s="12">
        <v>7.8429880000000001</v>
      </c>
      <c r="BU42" s="5">
        <v>7.9367219999999996</v>
      </c>
      <c r="BV42" s="12">
        <v>7.760618</v>
      </c>
      <c r="BW42" s="12">
        <v>7.9512119999999999</v>
      </c>
      <c r="BX42" s="12">
        <v>8.1245849999999997</v>
      </c>
      <c r="BY42" s="12">
        <v>7.9809479999999997</v>
      </c>
      <c r="BZ42" s="5">
        <v>8.0679770000000008</v>
      </c>
      <c r="CA42" s="12">
        <v>7.8227440000000001</v>
      </c>
      <c r="CB42" s="12">
        <v>7.9961320000000002</v>
      </c>
      <c r="CC42" s="12">
        <v>8.1734749999999998</v>
      </c>
      <c r="CD42" s="12">
        <v>8.0571040000000007</v>
      </c>
      <c r="CE42" s="5">
        <v>8.1211850000000005</v>
      </c>
      <c r="CF42" s="12">
        <v>7.9019880000000002</v>
      </c>
      <c r="CG42" s="12">
        <v>8.1063969999999994</v>
      </c>
      <c r="CH42" s="12">
        <v>8.2881370000000008</v>
      </c>
      <c r="CI42" s="12">
        <v>8.1813459999999996</v>
      </c>
      <c r="CJ42" s="5">
        <v>8.2352039999999995</v>
      </c>
      <c r="CK42" s="12">
        <v>7.9956930000000002</v>
      </c>
      <c r="CL42" s="12">
        <v>8.2282910000000005</v>
      </c>
      <c r="CM42" s="12">
        <v>8.4330739999999995</v>
      </c>
      <c r="CN42" s="12">
        <v>8.3211440000000003</v>
      </c>
      <c r="CO42" s="5">
        <v>8.3618439999999996</v>
      </c>
      <c r="CP42" s="12">
        <v>8.0844269999999998</v>
      </c>
      <c r="CQ42" s="12">
        <v>8.3088789999999992</v>
      </c>
      <c r="CR42" s="12">
        <v>8.5400919999999996</v>
      </c>
      <c r="CS42" s="12">
        <v>8.3826979999999995</v>
      </c>
      <c r="CT42" s="5">
        <v>8.4632439999999995</v>
      </c>
      <c r="CU42" s="12">
        <v>8.1924069999999993</v>
      </c>
      <c r="CV42" s="12">
        <v>8.3876329999999992</v>
      </c>
      <c r="CW42" s="12">
        <v>8.6633209999999998</v>
      </c>
      <c r="CX42" s="12">
        <v>8.4947470000000003</v>
      </c>
      <c r="CY42" s="5">
        <v>8.5759650000000001</v>
      </c>
      <c r="CZ42" s="12">
        <v>8.2587030000000006</v>
      </c>
      <c r="DA42" s="12">
        <v>8.4963049999999996</v>
      </c>
      <c r="DB42" s="12">
        <v>8.8214579999999998</v>
      </c>
      <c r="DC42" s="12">
        <v>8.6288389999999993</v>
      </c>
      <c r="DD42" s="5">
        <v>8.7079079999999998</v>
      </c>
      <c r="DE42" s="12">
        <v>8.3893799999999992</v>
      </c>
      <c r="DF42" s="12">
        <v>8.6528240000000007</v>
      </c>
      <c r="DG42" s="12">
        <v>9.0925049999999992</v>
      </c>
      <c r="DH42" s="12">
        <v>8.8011479999999995</v>
      </c>
      <c r="DI42" s="5">
        <v>8.8916900000000005</v>
      </c>
      <c r="DJ42" s="12">
        <v>8.608962</v>
      </c>
      <c r="DK42" s="12">
        <v>8.9131920000000004</v>
      </c>
      <c r="DL42" s="12">
        <v>9.4650049999999997</v>
      </c>
      <c r="DM42" s="12">
        <v>9.0760480000000001</v>
      </c>
      <c r="DN42" s="5">
        <v>9.1816949999999995</v>
      </c>
      <c r="DO42" s="12">
        <v>8.8899489999999997</v>
      </c>
      <c r="DP42" s="12">
        <v>9.2007910000000006</v>
      </c>
      <c r="DQ42" s="12">
        <v>9.9817739999999997</v>
      </c>
      <c r="DR42" s="12">
        <v>9.3917369999999991</v>
      </c>
      <c r="DS42" s="5">
        <v>9.4955940000000005</v>
      </c>
      <c r="DT42" s="12">
        <v>9.2398190000000007</v>
      </c>
      <c r="DU42" s="12">
        <v>9.5932040000000001</v>
      </c>
      <c r="DV42" s="12">
        <v>10.306910999999999</v>
      </c>
      <c r="DW42" s="12">
        <v>9.7756609999999995</v>
      </c>
      <c r="DX42" s="5">
        <v>9.8978149999999996</v>
      </c>
      <c r="DY42" s="12">
        <v>9.6361220000000003</v>
      </c>
      <c r="DZ42" s="12">
        <v>9.9924300000000006</v>
      </c>
      <c r="EA42" s="12">
        <v>10.819127999999999</v>
      </c>
      <c r="EB42" s="12">
        <v>10.181545</v>
      </c>
      <c r="EC42" s="5">
        <v>10.273329</v>
      </c>
      <c r="ED42" s="12">
        <v>10.001605</v>
      </c>
      <c r="EE42" s="12">
        <v>10.320683000000001</v>
      </c>
      <c r="EF42" s="12">
        <v>11.169619000000001</v>
      </c>
      <c r="EG42" s="12">
        <v>10.555092</v>
      </c>
      <c r="EH42" s="5">
        <v>10.672046</v>
      </c>
      <c r="EI42" s="12">
        <v>10.209294999999999</v>
      </c>
      <c r="EJ42" s="12">
        <v>10.488168999999999</v>
      </c>
      <c r="EK42" s="12">
        <v>11.465565</v>
      </c>
      <c r="EL42" s="12">
        <v>10.758115999999999</v>
      </c>
      <c r="EM42" s="5">
        <v>10.856878</v>
      </c>
      <c r="EN42" s="12">
        <v>10.581149</v>
      </c>
      <c r="EO42" s="12">
        <v>10.881364</v>
      </c>
      <c r="EP42" s="12">
        <v>11.907249</v>
      </c>
      <c r="EQ42" s="12">
        <v>11.243537999999999</v>
      </c>
      <c r="ER42" s="5">
        <v>11.330113000000001</v>
      </c>
      <c r="ES42" s="13">
        <v>1.4999999999999999E-2</v>
      </c>
      <c r="ET42" s="13">
        <v>1.6E-2</v>
      </c>
      <c r="EU42" s="13">
        <v>1.9E-2</v>
      </c>
      <c r="EV42" s="13">
        <v>1.7000000000000001E-2</v>
      </c>
      <c r="EW42" s="14">
        <v>1.7999999999999999E-2</v>
      </c>
    </row>
    <row r="43" spans="1:153" x14ac:dyDescent="0.25">
      <c r="A43" s="5" t="s">
        <v>40</v>
      </c>
      <c r="B43" s="8"/>
      <c r="C43" s="8"/>
      <c r="D43" s="176"/>
      <c r="E43" s="174"/>
      <c r="F43" s="174"/>
      <c r="G43" s="174"/>
      <c r="H43" s="177"/>
      <c r="I43" s="176"/>
      <c r="J43" s="174"/>
      <c r="K43" s="174"/>
      <c r="L43" s="174"/>
      <c r="M43" s="177"/>
      <c r="N43" s="176"/>
      <c r="O43" s="174"/>
      <c r="P43" s="174"/>
      <c r="Q43" s="174"/>
      <c r="R43" s="177"/>
      <c r="S43" s="176"/>
      <c r="T43" s="174"/>
      <c r="U43" s="174"/>
      <c r="V43" s="174"/>
      <c r="W43" s="177"/>
      <c r="X43" s="176"/>
      <c r="Y43" s="174"/>
      <c r="Z43" s="174"/>
      <c r="AA43" s="174"/>
      <c r="AB43" s="177"/>
      <c r="AC43" s="176"/>
      <c r="AD43" s="174"/>
      <c r="AE43" s="174"/>
      <c r="AF43" s="174"/>
      <c r="AG43" s="177"/>
      <c r="AH43" s="176"/>
      <c r="AI43" s="174"/>
      <c r="AJ43" s="174"/>
      <c r="AK43" s="174"/>
      <c r="AL43" s="177"/>
      <c r="AM43" s="176"/>
      <c r="AN43" s="174"/>
      <c r="AO43" s="174"/>
      <c r="AP43" s="174"/>
      <c r="AQ43" s="177"/>
      <c r="AR43" s="176"/>
      <c r="AS43" s="174"/>
      <c r="AT43" s="174"/>
      <c r="AU43" s="174"/>
      <c r="AV43" s="177"/>
      <c r="AW43" s="176"/>
      <c r="AX43" s="174"/>
      <c r="AY43" s="174"/>
      <c r="AZ43" s="174"/>
      <c r="BA43" s="177"/>
      <c r="BB43" s="176"/>
      <c r="BC43" s="174"/>
      <c r="BD43" s="174"/>
      <c r="BE43" s="174"/>
      <c r="BF43" s="177"/>
      <c r="BG43" s="176"/>
      <c r="BH43" s="174"/>
      <c r="BI43" s="174"/>
      <c r="BJ43" s="174"/>
      <c r="BK43" s="177"/>
      <c r="BL43" s="176"/>
      <c r="BM43" s="174"/>
      <c r="BN43" s="174"/>
      <c r="BO43" s="174"/>
      <c r="BP43" s="177"/>
      <c r="BQ43" s="176"/>
      <c r="BR43" s="174"/>
      <c r="BS43" s="174"/>
      <c r="BT43" s="174"/>
      <c r="BU43" s="177"/>
      <c r="BV43" s="176"/>
      <c r="BW43" s="174"/>
      <c r="BX43" s="174"/>
      <c r="BY43" s="174"/>
      <c r="BZ43" s="177"/>
      <c r="CA43" s="176"/>
      <c r="CB43" s="174"/>
      <c r="CC43" s="174"/>
      <c r="CD43" s="174"/>
      <c r="CE43" s="177"/>
      <c r="CF43" s="176"/>
      <c r="CG43" s="174"/>
      <c r="CH43" s="174"/>
      <c r="CI43" s="174"/>
      <c r="CJ43" s="177"/>
      <c r="CK43" s="176"/>
      <c r="CL43" s="174"/>
      <c r="CM43" s="174"/>
      <c r="CN43" s="174"/>
      <c r="CO43" s="177"/>
      <c r="CP43" s="176"/>
      <c r="CQ43" s="174"/>
      <c r="CR43" s="174"/>
      <c r="CS43" s="174"/>
      <c r="CT43" s="177"/>
      <c r="CU43" s="176"/>
      <c r="CV43" s="174"/>
      <c r="CW43" s="174"/>
      <c r="CX43" s="174"/>
      <c r="CY43" s="177"/>
      <c r="CZ43" s="176"/>
      <c r="DA43" s="174"/>
      <c r="DB43" s="174"/>
      <c r="DC43" s="174"/>
      <c r="DD43" s="177"/>
      <c r="DE43" s="176"/>
      <c r="DF43" s="174"/>
      <c r="DG43" s="174"/>
      <c r="DH43" s="174"/>
      <c r="DI43" s="177"/>
      <c r="DJ43" s="176"/>
      <c r="DK43" s="174"/>
      <c r="DL43" s="174"/>
      <c r="DM43" s="174"/>
      <c r="DN43" s="177"/>
      <c r="DO43" s="176"/>
      <c r="DP43" s="174"/>
      <c r="DQ43" s="174"/>
      <c r="DR43" s="174"/>
      <c r="DS43" s="177"/>
      <c r="DT43" s="176"/>
      <c r="DU43" s="174"/>
      <c r="DV43" s="174"/>
      <c r="DW43" s="174"/>
      <c r="DX43" s="177"/>
      <c r="DY43" s="176"/>
      <c r="DZ43" s="174"/>
      <c r="EA43" s="174"/>
      <c r="EB43" s="174"/>
      <c r="EC43" s="177"/>
      <c r="ED43" s="176"/>
      <c r="EE43" s="174"/>
      <c r="EF43" s="174"/>
      <c r="EG43" s="174"/>
      <c r="EH43" s="177"/>
      <c r="EI43" s="176"/>
      <c r="EJ43" s="174"/>
      <c r="EK43" s="174"/>
      <c r="EL43" s="174"/>
      <c r="EM43" s="177"/>
      <c r="EN43" s="176"/>
      <c r="EO43" s="174"/>
      <c r="EP43" s="174"/>
      <c r="EQ43" s="174"/>
      <c r="ER43" s="177"/>
      <c r="ES43" s="176"/>
      <c r="ET43" s="174"/>
      <c r="EU43" s="174"/>
      <c r="EV43" s="174"/>
      <c r="EW43" s="177"/>
    </row>
    <row r="44" spans="1:153" x14ac:dyDescent="0.25">
      <c r="A44" s="8" t="s">
        <v>32</v>
      </c>
      <c r="B44" s="8">
        <v>4.37</v>
      </c>
      <c r="C44" s="8">
        <v>3.98</v>
      </c>
      <c r="D44" s="9">
        <v>2.6654930000000001</v>
      </c>
      <c r="E44" s="9">
        <v>2.6651539999999998</v>
      </c>
      <c r="F44" s="9">
        <v>2.6653500000000001</v>
      </c>
      <c r="G44" s="9">
        <v>2.666201</v>
      </c>
      <c r="H44" s="8">
        <v>2.6652870000000002</v>
      </c>
      <c r="I44" s="9">
        <v>3.360617</v>
      </c>
      <c r="J44" s="9">
        <v>3.3578969999999999</v>
      </c>
      <c r="K44" s="9">
        <v>3.3608630000000002</v>
      </c>
      <c r="L44" s="9">
        <v>3.3559760000000001</v>
      </c>
      <c r="M44" s="8">
        <v>3.3555039999999998</v>
      </c>
      <c r="N44" s="9">
        <v>3.2724570000000002</v>
      </c>
      <c r="O44" s="9">
        <v>3.271998</v>
      </c>
      <c r="P44" s="9">
        <v>3.2772830000000002</v>
      </c>
      <c r="Q44" s="9">
        <v>3.274559</v>
      </c>
      <c r="R44" s="8">
        <v>3.2792110000000001</v>
      </c>
      <c r="S44" s="9">
        <v>3.3007740000000001</v>
      </c>
      <c r="T44" s="9">
        <v>3.2926169999999999</v>
      </c>
      <c r="U44" s="9">
        <v>3.344408</v>
      </c>
      <c r="V44" s="9">
        <v>3.3167430000000002</v>
      </c>
      <c r="W44" s="8">
        <v>3.3224049999999998</v>
      </c>
      <c r="X44" s="9">
        <v>3.846625</v>
      </c>
      <c r="Y44" s="9">
        <v>3.8179810000000001</v>
      </c>
      <c r="Z44" s="9">
        <v>3.8805170000000002</v>
      </c>
      <c r="AA44" s="9">
        <v>3.8485819999999999</v>
      </c>
      <c r="AB44" s="8">
        <v>3.8577710000000001</v>
      </c>
      <c r="AC44" s="9">
        <v>4.0438159999999996</v>
      </c>
      <c r="AD44" s="9">
        <v>4.0023169999999997</v>
      </c>
      <c r="AE44" s="9">
        <v>4.0838080000000003</v>
      </c>
      <c r="AF44" s="9">
        <v>4.0588309999999996</v>
      </c>
      <c r="AG44" s="8">
        <v>4.0735150000000004</v>
      </c>
      <c r="AH44" s="9">
        <v>4.357037</v>
      </c>
      <c r="AI44" s="9">
        <v>4.3365130000000001</v>
      </c>
      <c r="AJ44" s="9">
        <v>4.4509939999999997</v>
      </c>
      <c r="AK44" s="9">
        <v>4.41214</v>
      </c>
      <c r="AL44" s="8">
        <v>4.4301560000000002</v>
      </c>
      <c r="AM44" s="9">
        <v>4.5352730000000001</v>
      </c>
      <c r="AN44" s="9">
        <v>4.5525760000000002</v>
      </c>
      <c r="AO44" s="9">
        <v>4.6271620000000002</v>
      </c>
      <c r="AP44" s="9">
        <v>4.5763230000000004</v>
      </c>
      <c r="AQ44" s="8">
        <v>4.5909810000000002</v>
      </c>
      <c r="AR44" s="9">
        <v>4.6951989999999997</v>
      </c>
      <c r="AS44" s="9">
        <v>4.7528839999999999</v>
      </c>
      <c r="AT44" s="9">
        <v>4.7977829999999999</v>
      </c>
      <c r="AU44" s="9">
        <v>4.7621929999999999</v>
      </c>
      <c r="AV44" s="8">
        <v>4.767118</v>
      </c>
      <c r="AW44" s="9">
        <v>4.92279</v>
      </c>
      <c r="AX44" s="9">
        <v>5.023212</v>
      </c>
      <c r="AY44" s="9">
        <v>5.0399180000000001</v>
      </c>
      <c r="AZ44" s="9">
        <v>4.9796959999999997</v>
      </c>
      <c r="BA44" s="8">
        <v>5.0023799999999996</v>
      </c>
      <c r="BB44" s="9">
        <v>5.1583009999999998</v>
      </c>
      <c r="BC44" s="9">
        <v>5.3080499999999997</v>
      </c>
      <c r="BD44" s="9">
        <v>5.4074</v>
      </c>
      <c r="BE44" s="9">
        <v>5.2581579999999999</v>
      </c>
      <c r="BF44" s="8">
        <v>5.3398640000000004</v>
      </c>
      <c r="BG44" s="9">
        <v>5.4352900000000002</v>
      </c>
      <c r="BH44" s="9">
        <v>5.6224449999999999</v>
      </c>
      <c r="BI44" s="9">
        <v>5.776853</v>
      </c>
      <c r="BJ44" s="9">
        <v>5.5303699999999996</v>
      </c>
      <c r="BK44" s="8">
        <v>5.6855450000000003</v>
      </c>
      <c r="BL44" s="9">
        <v>5.5824499999999997</v>
      </c>
      <c r="BM44" s="9">
        <v>5.8290810000000004</v>
      </c>
      <c r="BN44" s="9">
        <v>6.0181639999999996</v>
      </c>
      <c r="BO44" s="9">
        <v>5.7560130000000003</v>
      </c>
      <c r="BP44" s="8">
        <v>5.9170730000000002</v>
      </c>
      <c r="BQ44" s="9">
        <v>5.7852290000000002</v>
      </c>
      <c r="BR44" s="9">
        <v>6.0174450000000004</v>
      </c>
      <c r="BS44" s="9">
        <v>6.2473039999999997</v>
      </c>
      <c r="BT44" s="9">
        <v>5.9983639999999996</v>
      </c>
      <c r="BU44" s="8">
        <v>6.1544679999999996</v>
      </c>
      <c r="BV44" s="9">
        <v>6.0482139999999998</v>
      </c>
      <c r="BW44" s="9">
        <v>6.2919850000000004</v>
      </c>
      <c r="BX44" s="9">
        <v>6.5364250000000004</v>
      </c>
      <c r="BY44" s="9">
        <v>6.3019239999999996</v>
      </c>
      <c r="BZ44" s="8">
        <v>6.4557989999999998</v>
      </c>
      <c r="CA44" s="9">
        <v>6.2677969999999998</v>
      </c>
      <c r="CB44" s="9">
        <v>6.4953149999999997</v>
      </c>
      <c r="CC44" s="9">
        <v>6.7497049999999996</v>
      </c>
      <c r="CD44" s="9">
        <v>6.5606080000000002</v>
      </c>
      <c r="CE44" s="8">
        <v>6.661295</v>
      </c>
      <c r="CF44" s="9">
        <v>6.4376110000000004</v>
      </c>
      <c r="CG44" s="9">
        <v>6.7697409999999998</v>
      </c>
      <c r="CH44" s="9">
        <v>7.0370359999999996</v>
      </c>
      <c r="CI44" s="9">
        <v>6.8416119999999996</v>
      </c>
      <c r="CJ44" s="8">
        <v>6.9448230000000004</v>
      </c>
      <c r="CK44" s="9">
        <v>6.6960740000000003</v>
      </c>
      <c r="CL44" s="9">
        <v>7.0054119999999998</v>
      </c>
      <c r="CM44" s="9">
        <v>7.3470389999999997</v>
      </c>
      <c r="CN44" s="9">
        <v>7.1449389999999999</v>
      </c>
      <c r="CO44" s="8">
        <v>7.2076339999999997</v>
      </c>
      <c r="CP44" s="9">
        <v>6.922345</v>
      </c>
      <c r="CQ44" s="9">
        <v>7.3031300000000003</v>
      </c>
      <c r="CR44" s="9">
        <v>7.5869780000000002</v>
      </c>
      <c r="CS44" s="9">
        <v>7.3490330000000004</v>
      </c>
      <c r="CT44" s="8">
        <v>7.518974</v>
      </c>
      <c r="CU44" s="9">
        <v>7.1856080000000002</v>
      </c>
      <c r="CV44" s="9">
        <v>7.5009579999999998</v>
      </c>
      <c r="CW44" s="9">
        <v>7.9164890000000003</v>
      </c>
      <c r="CX44" s="9">
        <v>7.6249399999999996</v>
      </c>
      <c r="CY44" s="8">
        <v>7.7806499999999996</v>
      </c>
      <c r="CZ44" s="9">
        <v>7.3944089999999996</v>
      </c>
      <c r="DA44" s="9">
        <v>7.7456269999999998</v>
      </c>
      <c r="DB44" s="9">
        <v>8.2488349999999997</v>
      </c>
      <c r="DC44" s="9">
        <v>7.9088510000000003</v>
      </c>
      <c r="DD44" s="8">
        <v>8.0536729999999999</v>
      </c>
      <c r="DE44" s="9">
        <v>7.6771039999999999</v>
      </c>
      <c r="DF44" s="9">
        <v>8.0426920000000006</v>
      </c>
      <c r="DG44" s="9">
        <v>8.7594619999999992</v>
      </c>
      <c r="DH44" s="9">
        <v>8.26098</v>
      </c>
      <c r="DI44" s="8">
        <v>8.4119709999999994</v>
      </c>
      <c r="DJ44" s="9">
        <v>8.0529469999999996</v>
      </c>
      <c r="DK44" s="9">
        <v>8.5143339999999998</v>
      </c>
      <c r="DL44" s="9">
        <v>9.4193010000000008</v>
      </c>
      <c r="DM44" s="9">
        <v>8.7521050000000002</v>
      </c>
      <c r="DN44" s="8">
        <v>8.9540620000000004</v>
      </c>
      <c r="DO44" s="9">
        <v>8.536956</v>
      </c>
      <c r="DP44" s="9">
        <v>9.0576849999999993</v>
      </c>
      <c r="DQ44" s="9">
        <v>10.343750999999999</v>
      </c>
      <c r="DR44" s="9">
        <v>9.3375990000000009</v>
      </c>
      <c r="DS44" s="8">
        <v>9.5290130000000008</v>
      </c>
      <c r="DT44" s="9">
        <v>9.1385190000000005</v>
      </c>
      <c r="DU44" s="9">
        <v>9.7079909999999998</v>
      </c>
      <c r="DV44" s="9">
        <v>10.946111999999999</v>
      </c>
      <c r="DW44" s="9">
        <v>10.050516999999999</v>
      </c>
      <c r="DX44" s="8">
        <v>10.262362</v>
      </c>
      <c r="DY44" s="9">
        <v>9.8264049999999994</v>
      </c>
      <c r="DZ44" s="9">
        <v>10.383226000000001</v>
      </c>
      <c r="EA44" s="9">
        <v>11.916217</v>
      </c>
      <c r="EB44" s="9">
        <v>10.779453</v>
      </c>
      <c r="EC44" s="8">
        <v>10.95598</v>
      </c>
      <c r="ED44" s="9">
        <v>10.583856000000001</v>
      </c>
      <c r="EE44" s="9">
        <v>11.07424</v>
      </c>
      <c r="EF44" s="9">
        <v>12.716175</v>
      </c>
      <c r="EG44" s="9">
        <v>11.561911</v>
      </c>
      <c r="EH44" s="8">
        <v>11.776287</v>
      </c>
      <c r="EI44" s="9">
        <v>11.039792</v>
      </c>
      <c r="EJ44" s="9">
        <v>11.503741</v>
      </c>
      <c r="EK44" s="9">
        <v>13.350595</v>
      </c>
      <c r="EL44" s="9">
        <v>12.049223</v>
      </c>
      <c r="EM44" s="8">
        <v>12.225201999999999</v>
      </c>
      <c r="EN44" s="9">
        <v>11.820112999999999</v>
      </c>
      <c r="EO44" s="9">
        <v>12.336273</v>
      </c>
      <c r="EP44" s="9">
        <v>14.24541</v>
      </c>
      <c r="EQ44" s="9">
        <v>12.980596999999999</v>
      </c>
      <c r="ER44" s="8">
        <v>13.134589</v>
      </c>
      <c r="ES44" s="10">
        <v>3.7999999999999999E-2</v>
      </c>
      <c r="ET44" s="10">
        <v>0.04</v>
      </c>
      <c r="EU44" s="10">
        <v>4.4999999999999998E-2</v>
      </c>
      <c r="EV44" s="10">
        <v>4.2000000000000003E-2</v>
      </c>
      <c r="EW44" s="11">
        <v>4.2000000000000003E-2</v>
      </c>
    </row>
    <row r="45" spans="1:153" x14ac:dyDescent="0.25">
      <c r="A45" s="8"/>
      <c r="B45" s="8"/>
      <c r="C45" s="8"/>
      <c r="D45" s="176"/>
      <c r="E45" s="174"/>
      <c r="F45" s="174"/>
      <c r="G45" s="174"/>
      <c r="H45" s="177"/>
      <c r="I45" s="176"/>
      <c r="J45" s="174"/>
      <c r="K45" s="174"/>
      <c r="L45" s="174"/>
      <c r="M45" s="177"/>
      <c r="N45" s="176"/>
      <c r="O45" s="174"/>
      <c r="P45" s="174"/>
      <c r="Q45" s="174"/>
      <c r="R45" s="177"/>
      <c r="S45" s="176"/>
      <c r="T45" s="174"/>
      <c r="U45" s="174"/>
      <c r="V45" s="174"/>
      <c r="W45" s="177"/>
      <c r="X45" s="176"/>
      <c r="Y45" s="174"/>
      <c r="Z45" s="174"/>
      <c r="AA45" s="174"/>
      <c r="AB45" s="177"/>
      <c r="AC45" s="176"/>
      <c r="AD45" s="174"/>
      <c r="AE45" s="174"/>
      <c r="AF45" s="174"/>
      <c r="AG45" s="177"/>
      <c r="AH45" s="176"/>
      <c r="AI45" s="174"/>
      <c r="AJ45" s="174"/>
      <c r="AK45" s="174"/>
      <c r="AL45" s="177"/>
      <c r="AM45" s="176"/>
      <c r="AN45" s="174"/>
      <c r="AO45" s="174"/>
      <c r="AP45" s="174"/>
      <c r="AQ45" s="177"/>
      <c r="AR45" s="176"/>
      <c r="AS45" s="174"/>
      <c r="AT45" s="174"/>
      <c r="AU45" s="174"/>
      <c r="AV45" s="177"/>
      <c r="AW45" s="176"/>
      <c r="AX45" s="174"/>
      <c r="AY45" s="174"/>
      <c r="AZ45" s="174"/>
      <c r="BA45" s="177"/>
      <c r="BB45" s="176"/>
      <c r="BC45" s="174"/>
      <c r="BD45" s="174"/>
      <c r="BE45" s="174"/>
      <c r="BF45" s="177"/>
      <c r="BG45" s="176"/>
      <c r="BH45" s="174"/>
      <c r="BI45" s="174"/>
      <c r="BJ45" s="174"/>
      <c r="BK45" s="177"/>
      <c r="BL45" s="176"/>
      <c r="BM45" s="174"/>
      <c r="BN45" s="174"/>
      <c r="BO45" s="174"/>
      <c r="BP45" s="177"/>
      <c r="BQ45" s="176"/>
      <c r="BR45" s="174"/>
      <c r="BS45" s="174"/>
      <c r="BT45" s="174"/>
      <c r="BU45" s="177"/>
      <c r="BV45" s="176"/>
      <c r="BW45" s="174"/>
      <c r="BX45" s="174"/>
      <c r="BY45" s="174"/>
      <c r="BZ45" s="177"/>
      <c r="CA45" s="176"/>
      <c r="CB45" s="174"/>
      <c r="CC45" s="174"/>
      <c r="CD45" s="174"/>
      <c r="CE45" s="177"/>
      <c r="CF45" s="176"/>
      <c r="CG45" s="174"/>
      <c r="CH45" s="174"/>
      <c r="CI45" s="174"/>
      <c r="CJ45" s="177"/>
      <c r="CK45" s="176"/>
      <c r="CL45" s="174"/>
      <c r="CM45" s="174"/>
      <c r="CN45" s="174"/>
      <c r="CO45" s="177"/>
      <c r="CP45" s="176"/>
      <c r="CQ45" s="174"/>
      <c r="CR45" s="174"/>
      <c r="CS45" s="174"/>
      <c r="CT45" s="177"/>
      <c r="CU45" s="176"/>
      <c r="CV45" s="174"/>
      <c r="CW45" s="174"/>
      <c r="CX45" s="174"/>
      <c r="CY45" s="177"/>
      <c r="CZ45" s="176"/>
      <c r="DA45" s="174"/>
      <c r="DB45" s="174"/>
      <c r="DC45" s="174"/>
      <c r="DD45" s="177"/>
      <c r="DE45" s="176"/>
      <c r="DF45" s="174"/>
      <c r="DG45" s="174"/>
      <c r="DH45" s="174"/>
      <c r="DI45" s="177"/>
      <c r="DJ45" s="176"/>
      <c r="DK45" s="174"/>
      <c r="DL45" s="174"/>
      <c r="DM45" s="174"/>
      <c r="DN45" s="177"/>
      <c r="DO45" s="176"/>
      <c r="DP45" s="174"/>
      <c r="DQ45" s="174"/>
      <c r="DR45" s="174"/>
      <c r="DS45" s="177"/>
      <c r="DT45" s="176"/>
      <c r="DU45" s="174"/>
      <c r="DV45" s="174"/>
      <c r="DW45" s="174"/>
      <c r="DX45" s="177"/>
      <c r="DY45" s="176"/>
      <c r="DZ45" s="174"/>
      <c r="EA45" s="174"/>
      <c r="EB45" s="174"/>
      <c r="EC45" s="177"/>
      <c r="ED45" s="176"/>
      <c r="EE45" s="174"/>
      <c r="EF45" s="174"/>
      <c r="EG45" s="174"/>
      <c r="EH45" s="177"/>
      <c r="EI45" s="176"/>
      <c r="EJ45" s="174"/>
      <c r="EK45" s="174"/>
      <c r="EL45" s="174"/>
      <c r="EM45" s="177"/>
      <c r="EN45" s="176"/>
      <c r="EO45" s="174"/>
      <c r="EP45" s="174"/>
      <c r="EQ45" s="174"/>
      <c r="ER45" s="177"/>
      <c r="ES45" s="176"/>
      <c r="ET45" s="174"/>
      <c r="EU45" s="174"/>
      <c r="EV45" s="174"/>
      <c r="EW45" s="177"/>
    </row>
    <row r="46" spans="1:153" x14ac:dyDescent="0.25">
      <c r="A46" s="5" t="s">
        <v>33</v>
      </c>
      <c r="B46" s="8"/>
      <c r="C46" s="8"/>
      <c r="D46" s="176"/>
      <c r="E46" s="174"/>
      <c r="F46" s="174"/>
      <c r="G46" s="174"/>
      <c r="H46" s="177"/>
      <c r="I46" s="176"/>
      <c r="J46" s="174"/>
      <c r="K46" s="174"/>
      <c r="L46" s="174"/>
      <c r="M46" s="177"/>
      <c r="N46" s="176"/>
      <c r="O46" s="174"/>
      <c r="P46" s="174"/>
      <c r="Q46" s="174"/>
      <c r="R46" s="177"/>
      <c r="S46" s="176"/>
      <c r="T46" s="174"/>
      <c r="U46" s="174"/>
      <c r="V46" s="174"/>
      <c r="W46" s="177"/>
      <c r="X46" s="176"/>
      <c r="Y46" s="174"/>
      <c r="Z46" s="174"/>
      <c r="AA46" s="174"/>
      <c r="AB46" s="177"/>
      <c r="AC46" s="176"/>
      <c r="AD46" s="174"/>
      <c r="AE46" s="174"/>
      <c r="AF46" s="174"/>
      <c r="AG46" s="177"/>
      <c r="AH46" s="176"/>
      <c r="AI46" s="174"/>
      <c r="AJ46" s="174"/>
      <c r="AK46" s="174"/>
      <c r="AL46" s="177"/>
      <c r="AM46" s="176"/>
      <c r="AN46" s="174"/>
      <c r="AO46" s="174"/>
      <c r="AP46" s="174"/>
      <c r="AQ46" s="177"/>
      <c r="AR46" s="176"/>
      <c r="AS46" s="174"/>
      <c r="AT46" s="174"/>
      <c r="AU46" s="174"/>
      <c r="AV46" s="177"/>
      <c r="AW46" s="176"/>
      <c r="AX46" s="174"/>
      <c r="AY46" s="174"/>
      <c r="AZ46" s="174"/>
      <c r="BA46" s="177"/>
      <c r="BB46" s="176"/>
      <c r="BC46" s="174"/>
      <c r="BD46" s="174"/>
      <c r="BE46" s="174"/>
      <c r="BF46" s="177"/>
      <c r="BG46" s="176"/>
      <c r="BH46" s="174"/>
      <c r="BI46" s="174"/>
      <c r="BJ46" s="174"/>
      <c r="BK46" s="177"/>
      <c r="BL46" s="176"/>
      <c r="BM46" s="174"/>
      <c r="BN46" s="174"/>
      <c r="BO46" s="174"/>
      <c r="BP46" s="177"/>
      <c r="BQ46" s="176"/>
      <c r="BR46" s="174"/>
      <c r="BS46" s="174"/>
      <c r="BT46" s="174"/>
      <c r="BU46" s="177"/>
      <c r="BV46" s="176"/>
      <c r="BW46" s="174"/>
      <c r="BX46" s="174"/>
      <c r="BY46" s="174"/>
      <c r="BZ46" s="177"/>
      <c r="CA46" s="176"/>
      <c r="CB46" s="174"/>
      <c r="CC46" s="174"/>
      <c r="CD46" s="174"/>
      <c r="CE46" s="177"/>
      <c r="CF46" s="176"/>
      <c r="CG46" s="174"/>
      <c r="CH46" s="174"/>
      <c r="CI46" s="174"/>
      <c r="CJ46" s="177"/>
      <c r="CK46" s="176"/>
      <c r="CL46" s="174"/>
      <c r="CM46" s="174"/>
      <c r="CN46" s="174"/>
      <c r="CO46" s="177"/>
      <c r="CP46" s="176"/>
      <c r="CQ46" s="174"/>
      <c r="CR46" s="174"/>
      <c r="CS46" s="174"/>
      <c r="CT46" s="177"/>
      <c r="CU46" s="176"/>
      <c r="CV46" s="174"/>
      <c r="CW46" s="174"/>
      <c r="CX46" s="174"/>
      <c r="CY46" s="177"/>
      <c r="CZ46" s="176"/>
      <c r="DA46" s="174"/>
      <c r="DB46" s="174"/>
      <c r="DC46" s="174"/>
      <c r="DD46" s="177"/>
      <c r="DE46" s="176"/>
      <c r="DF46" s="174"/>
      <c r="DG46" s="174"/>
      <c r="DH46" s="174"/>
      <c r="DI46" s="177"/>
      <c r="DJ46" s="176"/>
      <c r="DK46" s="174"/>
      <c r="DL46" s="174"/>
      <c r="DM46" s="174"/>
      <c r="DN46" s="177"/>
      <c r="DO46" s="176"/>
      <c r="DP46" s="174"/>
      <c r="DQ46" s="174"/>
      <c r="DR46" s="174"/>
      <c r="DS46" s="177"/>
      <c r="DT46" s="176"/>
      <c r="DU46" s="174"/>
      <c r="DV46" s="174"/>
      <c r="DW46" s="174"/>
      <c r="DX46" s="177"/>
      <c r="DY46" s="176"/>
      <c r="DZ46" s="174"/>
      <c r="EA46" s="174"/>
      <c r="EB46" s="174"/>
      <c r="EC46" s="177"/>
      <c r="ED46" s="176"/>
      <c r="EE46" s="174"/>
      <c r="EF46" s="174"/>
      <c r="EG46" s="174"/>
      <c r="EH46" s="177"/>
      <c r="EI46" s="176"/>
      <c r="EJ46" s="174"/>
      <c r="EK46" s="174"/>
      <c r="EL46" s="174"/>
      <c r="EM46" s="177"/>
      <c r="EN46" s="176"/>
      <c r="EO46" s="174"/>
      <c r="EP46" s="174"/>
      <c r="EQ46" s="174"/>
      <c r="ER46" s="177"/>
      <c r="ES46" s="176"/>
      <c r="ET46" s="174"/>
      <c r="EU46" s="174"/>
      <c r="EV46" s="174"/>
      <c r="EW46" s="177"/>
    </row>
    <row r="47" spans="1:153" x14ac:dyDescent="0.25">
      <c r="A47" s="8" t="s">
        <v>34</v>
      </c>
      <c r="B47" s="8">
        <v>11.377964</v>
      </c>
      <c r="C47" s="8">
        <v>11.050796999999999</v>
      </c>
      <c r="D47" s="9">
        <v>10.895626</v>
      </c>
      <c r="E47" s="9">
        <v>10.894914999999999</v>
      </c>
      <c r="F47" s="9">
        <v>10.895213999999999</v>
      </c>
      <c r="G47" s="9">
        <v>10.895106999999999</v>
      </c>
      <c r="H47" s="8">
        <v>10.896443</v>
      </c>
      <c r="I47" s="9">
        <v>11.091200000000001</v>
      </c>
      <c r="J47" s="9">
        <v>11.090935999999999</v>
      </c>
      <c r="K47" s="9">
        <v>11.093404</v>
      </c>
      <c r="L47" s="9">
        <v>11.089200999999999</v>
      </c>
      <c r="M47" s="8">
        <v>11.086283</v>
      </c>
      <c r="N47" s="9">
        <v>10.97949</v>
      </c>
      <c r="O47" s="9">
        <v>10.972265999999999</v>
      </c>
      <c r="P47" s="9">
        <v>11.008430000000001</v>
      </c>
      <c r="Q47" s="9">
        <v>11.004569999999999</v>
      </c>
      <c r="R47" s="8">
        <v>11.009869</v>
      </c>
      <c r="S47" s="9">
        <v>11.031034999999999</v>
      </c>
      <c r="T47" s="9">
        <v>10.998628</v>
      </c>
      <c r="U47" s="9">
        <v>11.104378000000001</v>
      </c>
      <c r="V47" s="9">
        <v>11.064500000000001</v>
      </c>
      <c r="W47" s="8">
        <v>11.072710000000001</v>
      </c>
      <c r="X47" s="9">
        <v>11.765454</v>
      </c>
      <c r="Y47" s="9">
        <v>11.707784</v>
      </c>
      <c r="Z47" s="9">
        <v>11.841831000000001</v>
      </c>
      <c r="AA47" s="9">
        <v>11.793851</v>
      </c>
      <c r="AB47" s="8">
        <v>11.805804</v>
      </c>
      <c r="AC47" s="9">
        <v>12.313886</v>
      </c>
      <c r="AD47" s="9">
        <v>12.259950999999999</v>
      </c>
      <c r="AE47" s="9">
        <v>12.382175</v>
      </c>
      <c r="AF47" s="9">
        <v>12.345526</v>
      </c>
      <c r="AG47" s="8">
        <v>12.360447000000001</v>
      </c>
      <c r="AH47" s="9">
        <v>12.954335</v>
      </c>
      <c r="AI47" s="9">
        <v>12.924004</v>
      </c>
      <c r="AJ47" s="9">
        <v>13.058702</v>
      </c>
      <c r="AK47" s="9">
        <v>13.004008000000001</v>
      </c>
      <c r="AL47" s="8">
        <v>13.024946999999999</v>
      </c>
      <c r="AM47" s="9">
        <v>13.394314</v>
      </c>
      <c r="AN47" s="9">
        <v>13.406253</v>
      </c>
      <c r="AO47" s="9">
        <v>13.541316</v>
      </c>
      <c r="AP47" s="9">
        <v>13.476255999999999</v>
      </c>
      <c r="AQ47" s="8">
        <v>13.496219999999999</v>
      </c>
      <c r="AR47" s="9">
        <v>13.771534000000001</v>
      </c>
      <c r="AS47" s="9">
        <v>13.834428000000001</v>
      </c>
      <c r="AT47" s="9">
        <v>13.928082</v>
      </c>
      <c r="AU47" s="9">
        <v>13.884352</v>
      </c>
      <c r="AV47" s="8">
        <v>13.888522999999999</v>
      </c>
      <c r="AW47" s="9">
        <v>14.185862999999999</v>
      </c>
      <c r="AX47" s="9">
        <v>14.284986</v>
      </c>
      <c r="AY47" s="9">
        <v>14.418635</v>
      </c>
      <c r="AZ47" s="9">
        <v>14.347787</v>
      </c>
      <c r="BA47" s="8">
        <v>14.355943999999999</v>
      </c>
      <c r="BB47" s="9">
        <v>14.66239</v>
      </c>
      <c r="BC47" s="9">
        <v>14.812704</v>
      </c>
      <c r="BD47" s="9">
        <v>14.987615999999999</v>
      </c>
      <c r="BE47" s="9">
        <v>14.842476</v>
      </c>
      <c r="BF47" s="8">
        <v>14.900677</v>
      </c>
      <c r="BG47" s="9">
        <v>15.167994999999999</v>
      </c>
      <c r="BH47" s="9">
        <v>15.355117</v>
      </c>
      <c r="BI47" s="9">
        <v>15.571669999999999</v>
      </c>
      <c r="BJ47" s="9">
        <v>15.336342</v>
      </c>
      <c r="BK47" s="8">
        <v>15.464145</v>
      </c>
      <c r="BL47" s="9">
        <v>15.573708999999999</v>
      </c>
      <c r="BM47" s="9">
        <v>15.805358999999999</v>
      </c>
      <c r="BN47" s="9">
        <v>16.040634000000001</v>
      </c>
      <c r="BO47" s="9">
        <v>15.779121</v>
      </c>
      <c r="BP47" s="8">
        <v>15.922376</v>
      </c>
      <c r="BQ47" s="9">
        <v>16.006727000000001</v>
      </c>
      <c r="BR47" s="9">
        <v>16.194641000000001</v>
      </c>
      <c r="BS47" s="9">
        <v>16.461172000000001</v>
      </c>
      <c r="BT47" s="9">
        <v>16.215332</v>
      </c>
      <c r="BU47" s="8">
        <v>16.350451</v>
      </c>
      <c r="BV47" s="9">
        <v>16.516383999999999</v>
      </c>
      <c r="BW47" s="9">
        <v>16.680630000000001</v>
      </c>
      <c r="BX47" s="9">
        <v>16.969457999999999</v>
      </c>
      <c r="BY47" s="9">
        <v>16.736795000000001</v>
      </c>
      <c r="BZ47" s="8">
        <v>16.866705</v>
      </c>
      <c r="CA47" s="9">
        <v>16.967469999999999</v>
      </c>
      <c r="CB47" s="9">
        <v>17.086618000000001</v>
      </c>
      <c r="CC47" s="9">
        <v>17.382719000000002</v>
      </c>
      <c r="CD47" s="9">
        <v>17.181204000000001</v>
      </c>
      <c r="CE47" s="8">
        <v>17.293451000000001</v>
      </c>
      <c r="CF47" s="9">
        <v>17.443373000000001</v>
      </c>
      <c r="CG47" s="9">
        <v>17.583075999999998</v>
      </c>
      <c r="CH47" s="9">
        <v>17.905919999999998</v>
      </c>
      <c r="CI47" s="9">
        <v>17.704156999999999</v>
      </c>
      <c r="CJ47" s="8">
        <v>17.807189999999999</v>
      </c>
      <c r="CK47" s="9">
        <v>17.967998999999999</v>
      </c>
      <c r="CL47" s="9">
        <v>18.117746</v>
      </c>
      <c r="CM47" s="9">
        <v>18.483619999999998</v>
      </c>
      <c r="CN47" s="9">
        <v>18.281224999999999</v>
      </c>
      <c r="CO47" s="8">
        <v>18.362839000000001</v>
      </c>
      <c r="CP47" s="9">
        <v>18.510605000000002</v>
      </c>
      <c r="CQ47" s="9">
        <v>18.609566000000001</v>
      </c>
      <c r="CR47" s="9">
        <v>19.041992</v>
      </c>
      <c r="CS47" s="9">
        <v>18.759867</v>
      </c>
      <c r="CT47" s="8">
        <v>18.896785999999999</v>
      </c>
      <c r="CU47" s="9">
        <v>19.085584999999998</v>
      </c>
      <c r="CV47" s="9">
        <v>19.105463</v>
      </c>
      <c r="CW47" s="9">
        <v>19.619323999999999</v>
      </c>
      <c r="CX47" s="9">
        <v>19.310537</v>
      </c>
      <c r="CY47" s="8">
        <v>19.462714999999999</v>
      </c>
      <c r="CZ47" s="9">
        <v>19.627941</v>
      </c>
      <c r="DA47" s="9">
        <v>19.670276999999999</v>
      </c>
      <c r="DB47" s="9">
        <v>20.279083</v>
      </c>
      <c r="DC47" s="9">
        <v>19.928507</v>
      </c>
      <c r="DD47" s="8">
        <v>20.083932999999998</v>
      </c>
      <c r="DE47" s="9">
        <v>20.263812999999999</v>
      </c>
      <c r="DF47" s="9">
        <v>20.293241999999999</v>
      </c>
      <c r="DG47" s="9">
        <v>21.109273999999999</v>
      </c>
      <c r="DH47" s="9">
        <v>20.596796000000001</v>
      </c>
      <c r="DI47" s="8">
        <v>20.778870000000001</v>
      </c>
      <c r="DJ47" s="9">
        <v>21.034396999999998</v>
      </c>
      <c r="DK47" s="9">
        <v>21.076084000000002</v>
      </c>
      <c r="DL47" s="9">
        <v>22.120283000000001</v>
      </c>
      <c r="DM47" s="9">
        <v>21.422985000000001</v>
      </c>
      <c r="DN47" s="8">
        <v>21.630064000000001</v>
      </c>
      <c r="DO47" s="9">
        <v>21.932691999999999</v>
      </c>
      <c r="DP47" s="9">
        <v>21.943192</v>
      </c>
      <c r="DQ47" s="9">
        <v>23.387243000000002</v>
      </c>
      <c r="DR47" s="9">
        <v>22.329664000000001</v>
      </c>
      <c r="DS47" s="8">
        <v>22.545968999999999</v>
      </c>
      <c r="DT47" s="9">
        <v>22.942207</v>
      </c>
      <c r="DU47" s="9">
        <v>22.993819999999999</v>
      </c>
      <c r="DV47" s="9">
        <v>24.355786999999999</v>
      </c>
      <c r="DW47" s="9">
        <v>23.35857</v>
      </c>
      <c r="DX47" s="8">
        <v>23.604803</v>
      </c>
      <c r="DY47" s="9">
        <v>24.061277</v>
      </c>
      <c r="DZ47" s="9">
        <v>24.082764000000001</v>
      </c>
      <c r="EA47" s="9">
        <v>25.678291000000002</v>
      </c>
      <c r="EB47" s="9">
        <v>24.454581999999998</v>
      </c>
      <c r="EC47" s="8">
        <v>24.646847000000001</v>
      </c>
      <c r="ED47" s="9">
        <v>25.173382</v>
      </c>
      <c r="EE47" s="9">
        <v>25.080950000000001</v>
      </c>
      <c r="EF47" s="9">
        <v>26.780934999999999</v>
      </c>
      <c r="EG47" s="9">
        <v>25.528751</v>
      </c>
      <c r="EH47" s="8">
        <v>25.776903000000001</v>
      </c>
      <c r="EI47" s="9">
        <v>26.039511000000001</v>
      </c>
      <c r="EJ47" s="9">
        <v>25.820599000000001</v>
      </c>
      <c r="EK47" s="9">
        <v>27.81542</v>
      </c>
      <c r="EL47" s="9">
        <v>26.374247</v>
      </c>
      <c r="EM47" s="8">
        <v>26.599224</v>
      </c>
      <c r="EN47" s="9">
        <v>27.186140000000002</v>
      </c>
      <c r="EO47" s="9">
        <v>26.939713999999999</v>
      </c>
      <c r="EP47" s="9">
        <v>29.111810999999999</v>
      </c>
      <c r="EQ47" s="9">
        <v>27.684135000000001</v>
      </c>
      <c r="ER47" s="8">
        <v>27.90523</v>
      </c>
      <c r="ES47" s="10">
        <v>3.2000000000000001E-2</v>
      </c>
      <c r="ET47" s="10">
        <v>3.1E-2</v>
      </c>
      <c r="EU47" s="10">
        <v>3.4000000000000002E-2</v>
      </c>
      <c r="EV47" s="10">
        <v>3.2000000000000001E-2</v>
      </c>
      <c r="EW47" s="11">
        <v>3.2000000000000001E-2</v>
      </c>
    </row>
    <row r="48" spans="1:153" x14ac:dyDescent="0.25">
      <c r="A48" s="8" t="s">
        <v>35</v>
      </c>
      <c r="B48" s="8">
        <v>9.4123529999999995</v>
      </c>
      <c r="C48" s="8">
        <v>9.0401089999999993</v>
      </c>
      <c r="D48" s="9">
        <v>8.4055160000000004</v>
      </c>
      <c r="E48" s="9">
        <v>8.4050049999999992</v>
      </c>
      <c r="F48" s="9">
        <v>8.4052880000000005</v>
      </c>
      <c r="G48" s="9">
        <v>8.4052439999999997</v>
      </c>
      <c r="H48" s="8">
        <v>8.4061629999999994</v>
      </c>
      <c r="I48" s="9">
        <v>8.9572160000000007</v>
      </c>
      <c r="J48" s="9">
        <v>8.9566610000000004</v>
      </c>
      <c r="K48" s="9">
        <v>8.9591829999999995</v>
      </c>
      <c r="L48" s="9">
        <v>8.9549939999999992</v>
      </c>
      <c r="M48" s="8">
        <v>8.9524469999999994</v>
      </c>
      <c r="N48" s="9">
        <v>8.8162719999999997</v>
      </c>
      <c r="O48" s="9">
        <v>8.8102079999999994</v>
      </c>
      <c r="P48" s="9">
        <v>8.8413330000000006</v>
      </c>
      <c r="Q48" s="9">
        <v>8.8374550000000003</v>
      </c>
      <c r="R48" s="8">
        <v>8.8427860000000003</v>
      </c>
      <c r="S48" s="9">
        <v>8.7968390000000003</v>
      </c>
      <c r="T48" s="9">
        <v>8.7670619999999992</v>
      </c>
      <c r="U48" s="9">
        <v>8.8657579999999996</v>
      </c>
      <c r="V48" s="9">
        <v>8.8282419999999995</v>
      </c>
      <c r="W48" s="8">
        <v>8.8359989999999993</v>
      </c>
      <c r="X48" s="9">
        <v>9.4432109999999998</v>
      </c>
      <c r="Y48" s="9">
        <v>9.3881440000000005</v>
      </c>
      <c r="Z48" s="9">
        <v>9.5121169999999999</v>
      </c>
      <c r="AA48" s="9">
        <v>9.4674250000000004</v>
      </c>
      <c r="AB48" s="8">
        <v>9.4787189999999999</v>
      </c>
      <c r="AC48" s="9">
        <v>9.881888</v>
      </c>
      <c r="AD48" s="9">
        <v>9.8300630000000009</v>
      </c>
      <c r="AE48" s="9">
        <v>9.9468110000000003</v>
      </c>
      <c r="AF48" s="9">
        <v>9.9125359999999993</v>
      </c>
      <c r="AG48" s="8">
        <v>9.9265749999999997</v>
      </c>
      <c r="AH48" s="9">
        <v>10.415964000000001</v>
      </c>
      <c r="AI48" s="9">
        <v>10.384463</v>
      </c>
      <c r="AJ48" s="9">
        <v>10.515397999999999</v>
      </c>
      <c r="AK48" s="9">
        <v>10.464259</v>
      </c>
      <c r="AL48" s="8">
        <v>10.484109</v>
      </c>
      <c r="AM48" s="9">
        <v>10.75994</v>
      </c>
      <c r="AN48" s="9">
        <v>10.770517</v>
      </c>
      <c r="AO48" s="9">
        <v>10.899951</v>
      </c>
      <c r="AP48" s="9">
        <v>10.837842999999999</v>
      </c>
      <c r="AQ48" s="8">
        <v>10.85646</v>
      </c>
      <c r="AR48" s="9">
        <v>11.047893</v>
      </c>
      <c r="AS48" s="9">
        <v>11.109254999999999</v>
      </c>
      <c r="AT48" s="9">
        <v>11.203218</v>
      </c>
      <c r="AU48" s="9">
        <v>11.161683</v>
      </c>
      <c r="AV48" s="8">
        <v>11.164989</v>
      </c>
      <c r="AW48" s="9">
        <v>11.370987</v>
      </c>
      <c r="AX48" s="9">
        <v>11.469082999999999</v>
      </c>
      <c r="AY48" s="9">
        <v>11.596477</v>
      </c>
      <c r="AZ48" s="9">
        <v>11.528088</v>
      </c>
      <c r="BA48" s="8">
        <v>11.536765000000001</v>
      </c>
      <c r="BB48" s="9">
        <v>11.757446</v>
      </c>
      <c r="BC48" s="9">
        <v>11.902525000000001</v>
      </c>
      <c r="BD48" s="9">
        <v>12.071259</v>
      </c>
      <c r="BE48" s="9">
        <v>11.927728</v>
      </c>
      <c r="BF48" s="8">
        <v>11.987841</v>
      </c>
      <c r="BG48" s="9">
        <v>12.160674</v>
      </c>
      <c r="BH48" s="9">
        <v>12.351554</v>
      </c>
      <c r="BI48" s="9">
        <v>12.558507000000001</v>
      </c>
      <c r="BJ48" s="9">
        <v>12.323133</v>
      </c>
      <c r="BK48" s="8">
        <v>12.453170999999999</v>
      </c>
      <c r="BL48" s="9">
        <v>12.461402</v>
      </c>
      <c r="BM48" s="9">
        <v>12.708054000000001</v>
      </c>
      <c r="BN48" s="9">
        <v>12.932777</v>
      </c>
      <c r="BO48" s="9">
        <v>12.674633</v>
      </c>
      <c r="BP48" s="8">
        <v>12.817506</v>
      </c>
      <c r="BQ48" s="9">
        <v>12.781841999999999</v>
      </c>
      <c r="BR48" s="9">
        <v>13.000622</v>
      </c>
      <c r="BS48" s="9">
        <v>13.260532</v>
      </c>
      <c r="BT48" s="9">
        <v>13.015927</v>
      </c>
      <c r="BU48" s="8">
        <v>13.152986</v>
      </c>
      <c r="BV48" s="9">
        <v>13.174061</v>
      </c>
      <c r="BW48" s="9">
        <v>13.393969999999999</v>
      </c>
      <c r="BX48" s="9">
        <v>13.677277</v>
      </c>
      <c r="BY48" s="9">
        <v>13.444305999999999</v>
      </c>
      <c r="BZ48" s="8">
        <v>13.576726000000001</v>
      </c>
      <c r="CA48" s="9">
        <v>13.498262</v>
      </c>
      <c r="CB48" s="9">
        <v>13.690899</v>
      </c>
      <c r="CC48" s="9">
        <v>13.983003999999999</v>
      </c>
      <c r="CD48" s="9">
        <v>13.782128999999999</v>
      </c>
      <c r="CE48" s="8">
        <v>13.891373</v>
      </c>
      <c r="CF48" s="9">
        <v>13.837885999999999</v>
      </c>
      <c r="CG48" s="9">
        <v>14.071963</v>
      </c>
      <c r="CH48" s="9">
        <v>14.388643</v>
      </c>
      <c r="CI48" s="9">
        <v>14.188542</v>
      </c>
      <c r="CJ48" s="8">
        <v>14.288869999999999</v>
      </c>
      <c r="CK48" s="9">
        <v>14.209987999999999</v>
      </c>
      <c r="CL48" s="9">
        <v>14.484351999999999</v>
      </c>
      <c r="CM48" s="9">
        <v>14.840055</v>
      </c>
      <c r="CN48" s="9">
        <v>14.638215000000001</v>
      </c>
      <c r="CO48" s="8">
        <v>14.71993</v>
      </c>
      <c r="CP48" s="9">
        <v>14.59112</v>
      </c>
      <c r="CQ48" s="9">
        <v>14.853911999999999</v>
      </c>
      <c r="CR48" s="9">
        <v>15.271661</v>
      </c>
      <c r="CS48" s="9">
        <v>14.988452000000001</v>
      </c>
      <c r="CT48" s="8">
        <v>15.123974</v>
      </c>
      <c r="CU48" s="9">
        <v>14.997113000000001</v>
      </c>
      <c r="CV48" s="9">
        <v>15.21964</v>
      </c>
      <c r="CW48" s="9">
        <v>15.710903</v>
      </c>
      <c r="CX48" s="9">
        <v>15.403465000000001</v>
      </c>
      <c r="CY48" s="8">
        <v>15.556309000000001</v>
      </c>
      <c r="CZ48" s="9">
        <v>15.362598</v>
      </c>
      <c r="DA48" s="9">
        <v>15.646898999999999</v>
      </c>
      <c r="DB48" s="9">
        <v>16.224540999999999</v>
      </c>
      <c r="DC48" s="9">
        <v>15.874378999999999</v>
      </c>
      <c r="DD48" s="8">
        <v>16.027958000000002</v>
      </c>
      <c r="DE48" s="9">
        <v>15.820107</v>
      </c>
      <c r="DF48" s="9">
        <v>16.127853000000002</v>
      </c>
      <c r="DG48" s="9">
        <v>16.910740000000001</v>
      </c>
      <c r="DH48" s="9">
        <v>16.397006999999999</v>
      </c>
      <c r="DI48" s="8">
        <v>16.573907999999999</v>
      </c>
      <c r="DJ48" s="9">
        <v>16.400223</v>
      </c>
      <c r="DK48" s="9">
        <v>16.758814000000001</v>
      </c>
      <c r="DL48" s="9">
        <v>17.778942000000001</v>
      </c>
      <c r="DM48" s="9">
        <v>17.072454</v>
      </c>
      <c r="DN48" s="8">
        <v>17.275448000000001</v>
      </c>
      <c r="DO48" s="9">
        <v>17.100134000000001</v>
      </c>
      <c r="DP48" s="9">
        <v>17.467354</v>
      </c>
      <c r="DQ48" s="9">
        <v>18.910961</v>
      </c>
      <c r="DR48" s="9">
        <v>17.821058000000001</v>
      </c>
      <c r="DS48" s="8">
        <v>18.035737999999998</v>
      </c>
      <c r="DT48" s="9">
        <v>17.911380999999999</v>
      </c>
      <c r="DU48" s="9">
        <v>18.352368999999999</v>
      </c>
      <c r="DV48" s="9">
        <v>19.721278999999999</v>
      </c>
      <c r="DW48" s="9">
        <v>18.693422000000002</v>
      </c>
      <c r="DX48" s="8">
        <v>18.945720999999999</v>
      </c>
      <c r="DY48" s="9">
        <v>18.825147999999999</v>
      </c>
      <c r="DZ48" s="9">
        <v>19.266864999999999</v>
      </c>
      <c r="EA48" s="9">
        <v>20.880811999999999</v>
      </c>
      <c r="EB48" s="9">
        <v>19.62818</v>
      </c>
      <c r="EC48" s="8">
        <v>19.824621</v>
      </c>
      <c r="ED48" s="9">
        <v>19.727613000000002</v>
      </c>
      <c r="EE48" s="9">
        <v>20.098832999999999</v>
      </c>
      <c r="EF48" s="9">
        <v>21.811962000000001</v>
      </c>
      <c r="EG48" s="9">
        <v>20.536200999999998</v>
      </c>
      <c r="EH48" s="8">
        <v>20.786252999999999</v>
      </c>
      <c r="EI48" s="9">
        <v>20.384720000000002</v>
      </c>
      <c r="EJ48" s="9">
        <v>20.680519</v>
      </c>
      <c r="EK48" s="9">
        <v>22.666958000000001</v>
      </c>
      <c r="EL48" s="9">
        <v>21.213630999999999</v>
      </c>
      <c r="EM48" s="8">
        <v>21.439133000000002</v>
      </c>
      <c r="EN48" s="9">
        <v>21.320163999999998</v>
      </c>
      <c r="EO48" s="9">
        <v>21.641089999999998</v>
      </c>
      <c r="EP48" s="9">
        <v>23.769062000000002</v>
      </c>
      <c r="EQ48" s="9">
        <v>22.362794999999998</v>
      </c>
      <c r="ER48" s="8">
        <v>22.568328999999999</v>
      </c>
      <c r="ES48" s="10">
        <v>0.03</v>
      </c>
      <c r="ET48" s="10">
        <v>3.1E-2</v>
      </c>
      <c r="EU48" s="10">
        <v>3.4000000000000002E-2</v>
      </c>
      <c r="EV48" s="10">
        <v>3.2000000000000001E-2</v>
      </c>
      <c r="EW48" s="11">
        <v>3.2000000000000001E-2</v>
      </c>
    </row>
    <row r="49" spans="1:153" x14ac:dyDescent="0.25">
      <c r="A49" s="8" t="s">
        <v>36</v>
      </c>
      <c r="B49" s="8">
        <v>5.4929360000000003</v>
      </c>
      <c r="C49" s="8">
        <v>5.0021779999999998</v>
      </c>
      <c r="D49" s="9">
        <v>3.915219</v>
      </c>
      <c r="E49" s="9">
        <v>3.9145059999999998</v>
      </c>
      <c r="F49" s="9">
        <v>3.9146130000000001</v>
      </c>
      <c r="G49" s="9">
        <v>3.9147829999999999</v>
      </c>
      <c r="H49" s="8">
        <v>3.915673</v>
      </c>
      <c r="I49" s="9">
        <v>4.5850010000000001</v>
      </c>
      <c r="J49" s="9">
        <v>4.5839429999999997</v>
      </c>
      <c r="K49" s="9">
        <v>4.5867149999999999</v>
      </c>
      <c r="L49" s="9">
        <v>4.5818279999999998</v>
      </c>
      <c r="M49" s="8">
        <v>4.5800340000000004</v>
      </c>
      <c r="N49" s="9">
        <v>4.6748219999999998</v>
      </c>
      <c r="O49" s="9">
        <v>4.6683139999999996</v>
      </c>
      <c r="P49" s="9">
        <v>4.696434</v>
      </c>
      <c r="Q49" s="9">
        <v>4.6936929999999997</v>
      </c>
      <c r="R49" s="8">
        <v>4.6984009999999996</v>
      </c>
      <c r="S49" s="9">
        <v>4.7854179999999999</v>
      </c>
      <c r="T49" s="9">
        <v>4.7618410000000004</v>
      </c>
      <c r="U49" s="9">
        <v>4.8509399999999996</v>
      </c>
      <c r="V49" s="9">
        <v>4.8137080000000001</v>
      </c>
      <c r="W49" s="8">
        <v>4.8219570000000003</v>
      </c>
      <c r="X49" s="9">
        <v>5.357513</v>
      </c>
      <c r="Y49" s="9">
        <v>5.3104079999999998</v>
      </c>
      <c r="Z49" s="9">
        <v>5.4187779999999997</v>
      </c>
      <c r="AA49" s="9">
        <v>5.3761520000000003</v>
      </c>
      <c r="AB49" s="8">
        <v>5.3867399999999996</v>
      </c>
      <c r="AC49" s="9">
        <v>5.6629860000000001</v>
      </c>
      <c r="AD49" s="9">
        <v>5.614465</v>
      </c>
      <c r="AE49" s="9">
        <v>5.7222200000000001</v>
      </c>
      <c r="AF49" s="9">
        <v>5.6896890000000004</v>
      </c>
      <c r="AG49" s="8">
        <v>5.7055480000000003</v>
      </c>
      <c r="AH49" s="9">
        <v>6.0123369999999996</v>
      </c>
      <c r="AI49" s="9">
        <v>5.9879800000000003</v>
      </c>
      <c r="AJ49" s="9">
        <v>6.1161560000000001</v>
      </c>
      <c r="AK49" s="9">
        <v>6.0671059999999999</v>
      </c>
      <c r="AL49" s="8">
        <v>6.0878300000000003</v>
      </c>
      <c r="AM49" s="9">
        <v>6.2340710000000001</v>
      </c>
      <c r="AN49" s="9">
        <v>6.2550179999999997</v>
      </c>
      <c r="AO49" s="9">
        <v>6.3713439999999997</v>
      </c>
      <c r="AP49" s="9">
        <v>6.3114809999999997</v>
      </c>
      <c r="AQ49" s="8">
        <v>6.3304349999999996</v>
      </c>
      <c r="AR49" s="9">
        <v>6.4036809999999997</v>
      </c>
      <c r="AS49" s="9">
        <v>6.4788800000000002</v>
      </c>
      <c r="AT49" s="9">
        <v>6.5581899999999997</v>
      </c>
      <c r="AU49" s="9">
        <v>6.5168160000000004</v>
      </c>
      <c r="AV49" s="8">
        <v>6.5213650000000003</v>
      </c>
      <c r="AW49" s="9">
        <v>6.602347</v>
      </c>
      <c r="AX49" s="9">
        <v>6.7195689999999999</v>
      </c>
      <c r="AY49" s="9">
        <v>6.8281359999999998</v>
      </c>
      <c r="AZ49" s="9">
        <v>6.7595190000000001</v>
      </c>
      <c r="BA49" s="8">
        <v>6.7728910000000004</v>
      </c>
      <c r="BB49" s="9">
        <v>6.8677219999999997</v>
      </c>
      <c r="BC49" s="9">
        <v>7.0415590000000003</v>
      </c>
      <c r="BD49" s="9">
        <v>7.1934300000000002</v>
      </c>
      <c r="BE49" s="9">
        <v>7.0416100000000004</v>
      </c>
      <c r="BF49" s="8">
        <v>7.1108659999999997</v>
      </c>
      <c r="BG49" s="9">
        <v>7.1637529999999998</v>
      </c>
      <c r="BH49" s="9">
        <v>7.3848520000000004</v>
      </c>
      <c r="BI49" s="9">
        <v>7.5782059999999998</v>
      </c>
      <c r="BJ49" s="9">
        <v>7.3310570000000004</v>
      </c>
      <c r="BK49" s="8">
        <v>7.4750909999999999</v>
      </c>
      <c r="BL49" s="9">
        <v>7.3359829999999997</v>
      </c>
      <c r="BM49" s="9">
        <v>7.6236990000000002</v>
      </c>
      <c r="BN49" s="9">
        <v>7.8366480000000003</v>
      </c>
      <c r="BO49" s="9">
        <v>7.5672969999999999</v>
      </c>
      <c r="BP49" s="8">
        <v>7.7235009999999997</v>
      </c>
      <c r="BQ49" s="9">
        <v>7.527266</v>
      </c>
      <c r="BR49" s="9">
        <v>7.7966430000000004</v>
      </c>
      <c r="BS49" s="9">
        <v>8.0458429999999996</v>
      </c>
      <c r="BT49" s="9">
        <v>7.7910729999999999</v>
      </c>
      <c r="BU49" s="8">
        <v>7.9428869999999998</v>
      </c>
      <c r="BV49" s="9">
        <v>7.7769830000000004</v>
      </c>
      <c r="BW49" s="9">
        <v>8.0469489999999997</v>
      </c>
      <c r="BX49" s="9">
        <v>8.3161699999999996</v>
      </c>
      <c r="BY49" s="9">
        <v>8.08127</v>
      </c>
      <c r="BZ49" s="8">
        <v>8.2235019999999999</v>
      </c>
      <c r="CA49" s="9">
        <v>7.9774390000000004</v>
      </c>
      <c r="CB49" s="9">
        <v>8.2309289999999997</v>
      </c>
      <c r="CC49" s="9">
        <v>8.5081050000000005</v>
      </c>
      <c r="CD49" s="9">
        <v>8.3132619999999999</v>
      </c>
      <c r="CE49" s="8">
        <v>8.4207509999999992</v>
      </c>
      <c r="CF49" s="9">
        <v>8.1981029999999997</v>
      </c>
      <c r="CG49" s="9">
        <v>8.5028889999999997</v>
      </c>
      <c r="CH49" s="9">
        <v>8.8029600000000006</v>
      </c>
      <c r="CI49" s="9">
        <v>8.6088389999999997</v>
      </c>
      <c r="CJ49" s="8">
        <v>8.7043900000000001</v>
      </c>
      <c r="CK49" s="9">
        <v>8.4454530000000005</v>
      </c>
      <c r="CL49" s="9">
        <v>8.7954229999999995</v>
      </c>
      <c r="CM49" s="9">
        <v>9.1331710000000008</v>
      </c>
      <c r="CN49" s="9">
        <v>8.933325</v>
      </c>
      <c r="CO49" s="8">
        <v>9.0112959999999998</v>
      </c>
      <c r="CP49" s="9">
        <v>8.6830180000000006</v>
      </c>
      <c r="CQ49" s="9">
        <v>9.0336049999999997</v>
      </c>
      <c r="CR49" s="9">
        <v>9.4116409999999995</v>
      </c>
      <c r="CS49" s="9">
        <v>9.1507470000000009</v>
      </c>
      <c r="CT49" s="8">
        <v>9.2870279999999994</v>
      </c>
      <c r="CU49" s="9">
        <v>8.9517349999999993</v>
      </c>
      <c r="CV49" s="9">
        <v>9.2635090000000009</v>
      </c>
      <c r="CW49" s="9">
        <v>9.7385470000000005</v>
      </c>
      <c r="CX49" s="9">
        <v>9.4361090000000001</v>
      </c>
      <c r="CY49" s="8">
        <v>9.5832840000000008</v>
      </c>
      <c r="CZ49" s="9">
        <v>9.1620709999999992</v>
      </c>
      <c r="DA49" s="9">
        <v>9.531606</v>
      </c>
      <c r="DB49" s="9">
        <v>10.101254000000001</v>
      </c>
      <c r="DC49" s="9">
        <v>9.7484629999999992</v>
      </c>
      <c r="DD49" s="8">
        <v>9.9006500000000006</v>
      </c>
      <c r="DE49" s="9">
        <v>9.4615259999999992</v>
      </c>
      <c r="DF49" s="9">
        <v>9.8746860000000005</v>
      </c>
      <c r="DG49" s="9">
        <v>10.646984</v>
      </c>
      <c r="DH49" s="9">
        <v>10.137683000000001</v>
      </c>
      <c r="DI49" s="8">
        <v>10.308337999999999</v>
      </c>
      <c r="DJ49" s="9">
        <v>9.8877120000000005</v>
      </c>
      <c r="DK49" s="9">
        <v>10.373768999999999</v>
      </c>
      <c r="DL49" s="9">
        <v>11.360094999999999</v>
      </c>
      <c r="DM49" s="9">
        <v>10.671184</v>
      </c>
      <c r="DN49" s="8">
        <v>10.88031</v>
      </c>
      <c r="DO49" s="9">
        <v>10.422898</v>
      </c>
      <c r="DP49" s="9">
        <v>10.929731</v>
      </c>
      <c r="DQ49" s="9">
        <v>12.316259000000001</v>
      </c>
      <c r="DR49" s="9">
        <v>11.280704</v>
      </c>
      <c r="DS49" s="8">
        <v>11.486872</v>
      </c>
      <c r="DT49" s="9">
        <v>11.082996</v>
      </c>
      <c r="DU49" s="9">
        <v>11.671624</v>
      </c>
      <c r="DV49" s="9">
        <v>12.991657999999999</v>
      </c>
      <c r="DW49" s="9">
        <v>12.028222</v>
      </c>
      <c r="DX49" s="8">
        <v>12.258176000000001</v>
      </c>
      <c r="DY49" s="9">
        <v>11.838272</v>
      </c>
      <c r="DZ49" s="9">
        <v>12.439833999999999</v>
      </c>
      <c r="EA49" s="9">
        <v>13.991251999999999</v>
      </c>
      <c r="EB49" s="9">
        <v>12.816563</v>
      </c>
      <c r="EC49" s="8">
        <v>13.003024999999999</v>
      </c>
      <c r="ED49" s="9">
        <v>12.562037999999999</v>
      </c>
      <c r="EE49" s="9">
        <v>13.109177000000001</v>
      </c>
      <c r="EF49" s="9">
        <v>14.763634</v>
      </c>
      <c r="EG49" s="9">
        <v>13.57738</v>
      </c>
      <c r="EH49" s="8">
        <v>13.804389</v>
      </c>
      <c r="EI49" s="9">
        <v>13.048164999999999</v>
      </c>
      <c r="EJ49" s="9">
        <v>13.528433</v>
      </c>
      <c r="EK49" s="9">
        <v>15.444361000000001</v>
      </c>
      <c r="EL49" s="9">
        <v>14.076741</v>
      </c>
      <c r="EM49" s="8">
        <v>14.272164999999999</v>
      </c>
      <c r="EN49" s="9">
        <v>13.809867000000001</v>
      </c>
      <c r="EO49" s="9">
        <v>14.331023999999999</v>
      </c>
      <c r="EP49" s="9">
        <v>16.3916</v>
      </c>
      <c r="EQ49" s="9">
        <v>15.058054</v>
      </c>
      <c r="ER49" s="8">
        <v>15.232291</v>
      </c>
      <c r="ES49" s="10">
        <v>3.5999999999999997E-2</v>
      </c>
      <c r="ET49" s="10">
        <v>3.6999999999999998E-2</v>
      </c>
      <c r="EU49" s="10">
        <v>4.2000000000000003E-2</v>
      </c>
      <c r="EV49" s="10">
        <v>3.9E-2</v>
      </c>
      <c r="EW49" s="11">
        <v>3.9E-2</v>
      </c>
    </row>
    <row r="50" spans="1:153" x14ac:dyDescent="0.25">
      <c r="A50" s="8" t="s">
        <v>37</v>
      </c>
      <c r="B50" s="8">
        <v>5.261622</v>
      </c>
      <c r="C50" s="8">
        <v>4.8749840000000004</v>
      </c>
      <c r="D50" s="9">
        <v>3.4534389999999999</v>
      </c>
      <c r="E50" s="9">
        <v>3.4524979999999998</v>
      </c>
      <c r="F50" s="9">
        <v>3.4526840000000001</v>
      </c>
      <c r="G50" s="9">
        <v>3.452642</v>
      </c>
      <c r="H50" s="8">
        <v>3.453668</v>
      </c>
      <c r="I50" s="9">
        <v>3.9225539999999999</v>
      </c>
      <c r="J50" s="9">
        <v>3.9211239999999998</v>
      </c>
      <c r="K50" s="9">
        <v>3.922234</v>
      </c>
      <c r="L50" s="9">
        <v>3.9192580000000001</v>
      </c>
      <c r="M50" s="8">
        <v>3.917033</v>
      </c>
      <c r="N50" s="9">
        <v>4.0039809999999996</v>
      </c>
      <c r="O50" s="9">
        <v>3.9975049999999999</v>
      </c>
      <c r="P50" s="9">
        <v>4.0253240000000003</v>
      </c>
      <c r="Q50" s="9">
        <v>4.0218879999999997</v>
      </c>
      <c r="R50" s="8">
        <v>4.0274409999999996</v>
      </c>
      <c r="S50" s="9">
        <v>4.1432250000000002</v>
      </c>
      <c r="T50" s="9">
        <v>4.1222950000000003</v>
      </c>
      <c r="U50" s="9">
        <v>4.2171029999999998</v>
      </c>
      <c r="V50" s="9">
        <v>4.1737260000000003</v>
      </c>
      <c r="W50" s="8">
        <v>4.1809900000000004</v>
      </c>
      <c r="X50" s="9">
        <v>4.69895</v>
      </c>
      <c r="Y50" s="9">
        <v>4.6552360000000004</v>
      </c>
      <c r="Z50" s="9">
        <v>4.7644099999999998</v>
      </c>
      <c r="AA50" s="9">
        <v>4.7211990000000004</v>
      </c>
      <c r="AB50" s="8">
        <v>4.7341470000000001</v>
      </c>
      <c r="AC50" s="9">
        <v>4.9521620000000004</v>
      </c>
      <c r="AD50" s="9">
        <v>4.902253</v>
      </c>
      <c r="AE50" s="9">
        <v>5.0186780000000004</v>
      </c>
      <c r="AF50" s="9">
        <v>4.982437</v>
      </c>
      <c r="AG50" s="8">
        <v>5.0007229999999998</v>
      </c>
      <c r="AH50" s="9">
        <v>5.2887550000000001</v>
      </c>
      <c r="AI50" s="9">
        <v>5.2639100000000001</v>
      </c>
      <c r="AJ50" s="9">
        <v>5.4068339999999999</v>
      </c>
      <c r="AK50" s="9">
        <v>5.3504949999999996</v>
      </c>
      <c r="AL50" s="8">
        <v>5.3737469999999998</v>
      </c>
      <c r="AM50" s="9">
        <v>5.4793159999999999</v>
      </c>
      <c r="AN50" s="9">
        <v>5.5001179999999996</v>
      </c>
      <c r="AO50" s="9">
        <v>5.6475920000000004</v>
      </c>
      <c r="AP50" s="9">
        <v>5.5718639999999997</v>
      </c>
      <c r="AQ50" s="8">
        <v>5.5963779999999996</v>
      </c>
      <c r="AR50" s="9">
        <v>5.631113</v>
      </c>
      <c r="AS50" s="9">
        <v>5.7179890000000002</v>
      </c>
      <c r="AT50" s="9">
        <v>5.8090950000000001</v>
      </c>
      <c r="AU50" s="9">
        <v>5.7591340000000004</v>
      </c>
      <c r="AV50" s="8">
        <v>5.766222</v>
      </c>
      <c r="AW50" s="9">
        <v>5.8173190000000004</v>
      </c>
      <c r="AX50" s="9">
        <v>5.9458190000000002</v>
      </c>
      <c r="AY50" s="9">
        <v>6.0706829999999998</v>
      </c>
      <c r="AZ50" s="9">
        <v>5.9864319999999998</v>
      </c>
      <c r="BA50" s="8">
        <v>6.0054360000000004</v>
      </c>
      <c r="BB50" s="9">
        <v>6.0688219999999999</v>
      </c>
      <c r="BC50" s="9">
        <v>6.2529510000000004</v>
      </c>
      <c r="BD50" s="9">
        <v>6.4350670000000001</v>
      </c>
      <c r="BE50" s="9">
        <v>6.2530070000000002</v>
      </c>
      <c r="BF50" s="8">
        <v>6.3358590000000001</v>
      </c>
      <c r="BG50" s="9">
        <v>6.353504</v>
      </c>
      <c r="BH50" s="9">
        <v>6.5915840000000001</v>
      </c>
      <c r="BI50" s="9">
        <v>6.8206660000000001</v>
      </c>
      <c r="BJ50" s="9">
        <v>6.5311349999999999</v>
      </c>
      <c r="BK50" s="8">
        <v>6.6927380000000003</v>
      </c>
      <c r="BL50" s="9">
        <v>6.5416910000000001</v>
      </c>
      <c r="BM50" s="9">
        <v>6.850549</v>
      </c>
      <c r="BN50" s="9">
        <v>7.1012519999999997</v>
      </c>
      <c r="BO50" s="9">
        <v>6.7816400000000003</v>
      </c>
      <c r="BP50" s="8">
        <v>6.9636069999999997</v>
      </c>
      <c r="BQ50" s="9">
        <v>6.7499500000000001</v>
      </c>
      <c r="BR50" s="9">
        <v>7.032038</v>
      </c>
      <c r="BS50" s="9">
        <v>7.321415</v>
      </c>
      <c r="BT50" s="9">
        <v>7.0173129999999997</v>
      </c>
      <c r="BU50" s="8">
        <v>7.1932479999999996</v>
      </c>
      <c r="BV50" s="9">
        <v>7.0136120000000002</v>
      </c>
      <c r="BW50" s="9">
        <v>7.2992509999999999</v>
      </c>
      <c r="BX50" s="9">
        <v>7.6163420000000004</v>
      </c>
      <c r="BY50" s="9">
        <v>7.3239859999999997</v>
      </c>
      <c r="BZ50" s="8">
        <v>7.4948980000000001</v>
      </c>
      <c r="CA50" s="9">
        <v>7.2286950000000001</v>
      </c>
      <c r="CB50" s="9">
        <v>7.4829569999999999</v>
      </c>
      <c r="CC50" s="9">
        <v>7.8271940000000004</v>
      </c>
      <c r="CD50" s="9">
        <v>7.557385</v>
      </c>
      <c r="CE50" s="8">
        <v>7.6984700000000004</v>
      </c>
      <c r="CF50" s="9">
        <v>7.4358139999999997</v>
      </c>
      <c r="CG50" s="9">
        <v>7.744936</v>
      </c>
      <c r="CH50" s="9">
        <v>8.1027959999999997</v>
      </c>
      <c r="CI50" s="9">
        <v>7.8466709999999997</v>
      </c>
      <c r="CJ50" s="8">
        <v>7.9770019999999997</v>
      </c>
      <c r="CK50" s="9">
        <v>7.6758940000000004</v>
      </c>
      <c r="CL50" s="9">
        <v>8.0305789999999995</v>
      </c>
      <c r="CM50" s="9">
        <v>8.4406639999999999</v>
      </c>
      <c r="CN50" s="9">
        <v>8.1725469999999998</v>
      </c>
      <c r="CO50" s="8">
        <v>8.2801720000000003</v>
      </c>
      <c r="CP50" s="9">
        <v>7.911448</v>
      </c>
      <c r="CQ50" s="9">
        <v>8.2718740000000004</v>
      </c>
      <c r="CR50" s="9">
        <v>8.731897</v>
      </c>
      <c r="CS50" s="9">
        <v>8.3866689999999995</v>
      </c>
      <c r="CT50" s="8">
        <v>8.5597089999999998</v>
      </c>
      <c r="CU50" s="9">
        <v>8.1723119999999998</v>
      </c>
      <c r="CV50" s="9">
        <v>8.4956169999999993</v>
      </c>
      <c r="CW50" s="9">
        <v>9.0566800000000001</v>
      </c>
      <c r="CX50" s="9">
        <v>8.6708440000000007</v>
      </c>
      <c r="CY50" s="8">
        <v>8.8642889999999994</v>
      </c>
      <c r="CZ50" s="9">
        <v>8.3843320000000006</v>
      </c>
      <c r="DA50" s="9">
        <v>8.7716639999999995</v>
      </c>
      <c r="DB50" s="9">
        <v>9.4294659999999997</v>
      </c>
      <c r="DC50" s="9">
        <v>8.9918859999999992</v>
      </c>
      <c r="DD50" s="8">
        <v>9.1896640000000005</v>
      </c>
      <c r="DE50" s="9">
        <v>8.6819760000000006</v>
      </c>
      <c r="DF50" s="9">
        <v>9.0996919999999992</v>
      </c>
      <c r="DG50" s="9">
        <v>9.9996770000000001</v>
      </c>
      <c r="DH50" s="9">
        <v>9.3759209999999999</v>
      </c>
      <c r="DI50" s="8">
        <v>9.593451</v>
      </c>
      <c r="DJ50" s="9">
        <v>9.0864010000000004</v>
      </c>
      <c r="DK50" s="9">
        <v>9.5732949999999999</v>
      </c>
      <c r="DL50" s="9">
        <v>10.749729</v>
      </c>
      <c r="DM50" s="9">
        <v>9.8919720000000009</v>
      </c>
      <c r="DN50" s="8">
        <v>10.150131999999999</v>
      </c>
      <c r="DO50" s="9">
        <v>9.5975219999999997</v>
      </c>
      <c r="DP50" s="9">
        <v>10.101174</v>
      </c>
      <c r="DQ50" s="9">
        <v>11.784974999999999</v>
      </c>
      <c r="DR50" s="9">
        <v>10.487691</v>
      </c>
      <c r="DS50" s="8">
        <v>10.748037999999999</v>
      </c>
      <c r="DT50" s="9">
        <v>10.220254000000001</v>
      </c>
      <c r="DU50" s="9">
        <v>10.807131</v>
      </c>
      <c r="DV50" s="9">
        <v>12.433662999999999</v>
      </c>
      <c r="DW50" s="9">
        <v>11.204442</v>
      </c>
      <c r="DX50" s="8">
        <v>11.507813000000001</v>
      </c>
      <c r="DY50" s="9">
        <v>10.928164000000001</v>
      </c>
      <c r="DZ50" s="9">
        <v>11.512948</v>
      </c>
      <c r="EA50" s="9">
        <v>13.448718</v>
      </c>
      <c r="EB50" s="9">
        <v>11.962372999999999</v>
      </c>
      <c r="EC50" s="8">
        <v>12.218092</v>
      </c>
      <c r="ED50" s="9">
        <v>11.614934999999999</v>
      </c>
      <c r="EE50" s="9">
        <v>12.142939999999999</v>
      </c>
      <c r="EF50" s="9">
        <v>14.213055000000001</v>
      </c>
      <c r="EG50" s="9">
        <v>12.697716</v>
      </c>
      <c r="EH50" s="8">
        <v>13.002235000000001</v>
      </c>
      <c r="EI50" s="9">
        <v>12.063046</v>
      </c>
      <c r="EJ50" s="9">
        <v>12.531943999999999</v>
      </c>
      <c r="EK50" s="9">
        <v>14.886692999999999</v>
      </c>
      <c r="EL50" s="9">
        <v>13.171514</v>
      </c>
      <c r="EM50" s="8">
        <v>13.439724999999999</v>
      </c>
      <c r="EN50" s="9">
        <v>12.780651000000001</v>
      </c>
      <c r="EO50" s="9">
        <v>13.272638000000001</v>
      </c>
      <c r="EP50" s="9">
        <v>15.783045</v>
      </c>
      <c r="EQ50" s="9">
        <v>14.102721000000001</v>
      </c>
      <c r="ER50" s="8">
        <v>14.338692999999999</v>
      </c>
      <c r="ES50" s="10">
        <v>3.4000000000000002E-2</v>
      </c>
      <c r="ET50" s="10">
        <v>3.5000000000000003E-2</v>
      </c>
      <c r="EU50" s="10">
        <v>4.1000000000000002E-2</v>
      </c>
      <c r="EV50" s="10">
        <v>3.6999999999999998E-2</v>
      </c>
      <c r="EW50" s="11">
        <v>3.7999999999999999E-2</v>
      </c>
    </row>
    <row r="51" spans="1:153" x14ac:dyDescent="0.25">
      <c r="A51" s="8" t="s">
        <v>41</v>
      </c>
      <c r="B51" s="8">
        <v>16.537323000000001</v>
      </c>
      <c r="C51" s="8">
        <v>16.508573999999999</v>
      </c>
      <c r="D51" s="9">
        <v>15.186724</v>
      </c>
      <c r="E51" s="9">
        <v>15.185044</v>
      </c>
      <c r="F51" s="9">
        <v>15.185549</v>
      </c>
      <c r="G51" s="9">
        <v>15.185415000000001</v>
      </c>
      <c r="H51" s="8">
        <v>15.188160999999999</v>
      </c>
      <c r="I51" s="9">
        <v>16.781663999999999</v>
      </c>
      <c r="J51" s="9">
        <v>16.782055</v>
      </c>
      <c r="K51" s="9">
        <v>16.784122</v>
      </c>
      <c r="L51" s="9">
        <v>16.779726</v>
      </c>
      <c r="M51" s="8">
        <v>16.776287</v>
      </c>
      <c r="N51" s="9">
        <v>16.855433000000001</v>
      </c>
      <c r="O51" s="9">
        <v>16.847286</v>
      </c>
      <c r="P51" s="9">
        <v>16.888546000000002</v>
      </c>
      <c r="Q51" s="9">
        <v>16.886040000000001</v>
      </c>
      <c r="R51" s="8">
        <v>16.890951000000001</v>
      </c>
      <c r="S51" s="9">
        <v>17.112400000000001</v>
      </c>
      <c r="T51" s="9">
        <v>17.081496999999999</v>
      </c>
      <c r="U51" s="9">
        <v>17.194227000000001</v>
      </c>
      <c r="V51" s="9">
        <v>17.152491000000001</v>
      </c>
      <c r="W51" s="8">
        <v>17.159775</v>
      </c>
      <c r="X51" s="9">
        <v>17.850227</v>
      </c>
      <c r="Y51" s="9">
        <v>17.796499000000001</v>
      </c>
      <c r="Z51" s="9">
        <v>17.916989999999998</v>
      </c>
      <c r="AA51" s="9">
        <v>17.871791999999999</v>
      </c>
      <c r="AB51" s="8">
        <v>17.882584000000001</v>
      </c>
      <c r="AC51" s="9">
        <v>18.345278</v>
      </c>
      <c r="AD51" s="9">
        <v>18.294291999999999</v>
      </c>
      <c r="AE51" s="9">
        <v>18.405087999999999</v>
      </c>
      <c r="AF51" s="9">
        <v>18.369886000000001</v>
      </c>
      <c r="AG51" s="8">
        <v>18.384547999999999</v>
      </c>
      <c r="AH51" s="9">
        <v>18.935310000000001</v>
      </c>
      <c r="AI51" s="9">
        <v>18.910167999999999</v>
      </c>
      <c r="AJ51" s="9">
        <v>19.040092000000001</v>
      </c>
      <c r="AK51" s="9">
        <v>18.985678</v>
      </c>
      <c r="AL51" s="8">
        <v>19.005116999999998</v>
      </c>
      <c r="AM51" s="9">
        <v>19.376374999999999</v>
      </c>
      <c r="AN51" s="9">
        <v>19.399456000000001</v>
      </c>
      <c r="AO51" s="9">
        <v>19.516324999999998</v>
      </c>
      <c r="AP51" s="9">
        <v>19.448443999999999</v>
      </c>
      <c r="AQ51" s="8">
        <v>19.467804000000001</v>
      </c>
      <c r="AR51" s="9">
        <v>19.772745</v>
      </c>
      <c r="AS51" s="9">
        <v>19.857161999999999</v>
      </c>
      <c r="AT51" s="9">
        <v>19.931281999999999</v>
      </c>
      <c r="AU51" s="9">
        <v>19.884986999999999</v>
      </c>
      <c r="AV51" s="8">
        <v>19.887573</v>
      </c>
      <c r="AW51" s="9">
        <v>20.262718</v>
      </c>
      <c r="AX51" s="9">
        <v>20.362593</v>
      </c>
      <c r="AY51" s="9">
        <v>20.477207</v>
      </c>
      <c r="AZ51" s="9">
        <v>20.404019999999999</v>
      </c>
      <c r="BA51" s="8">
        <v>20.410309000000002</v>
      </c>
      <c r="BB51" s="9">
        <v>20.88409</v>
      </c>
      <c r="BC51" s="9">
        <v>21.045687000000001</v>
      </c>
      <c r="BD51" s="9">
        <v>21.212956999999999</v>
      </c>
      <c r="BE51" s="9">
        <v>21.057182000000001</v>
      </c>
      <c r="BF51" s="8">
        <v>21.117048</v>
      </c>
      <c r="BG51" s="9">
        <v>21.535340999999999</v>
      </c>
      <c r="BH51" s="9">
        <v>21.735023000000002</v>
      </c>
      <c r="BI51" s="9">
        <v>21.944182999999999</v>
      </c>
      <c r="BJ51" s="9">
        <v>21.696417</v>
      </c>
      <c r="BK51" s="8">
        <v>21.826709999999999</v>
      </c>
      <c r="BL51" s="9">
        <v>22.155646999999998</v>
      </c>
      <c r="BM51" s="9">
        <v>22.371473000000002</v>
      </c>
      <c r="BN51" s="9">
        <v>22.572872</v>
      </c>
      <c r="BO51" s="9">
        <v>22.391145999999999</v>
      </c>
      <c r="BP51" s="8">
        <v>22.47908</v>
      </c>
      <c r="BQ51" s="9">
        <v>22.848662999999998</v>
      </c>
      <c r="BR51" s="9">
        <v>23.021421</v>
      </c>
      <c r="BS51" s="9">
        <v>23.215820000000001</v>
      </c>
      <c r="BT51" s="9">
        <v>23.091249000000001</v>
      </c>
      <c r="BU51" s="8">
        <v>23.181975999999999</v>
      </c>
      <c r="BV51" s="9">
        <v>23.579405000000001</v>
      </c>
      <c r="BW51" s="9">
        <v>23.726638999999999</v>
      </c>
      <c r="BX51" s="9">
        <v>23.983792999999999</v>
      </c>
      <c r="BY51" s="9">
        <v>23.829647000000001</v>
      </c>
      <c r="BZ51" s="8">
        <v>23.931878999999999</v>
      </c>
      <c r="CA51" s="9">
        <v>24.180166</v>
      </c>
      <c r="CB51" s="9">
        <v>24.342476000000001</v>
      </c>
      <c r="CC51" s="9">
        <v>24.635370000000002</v>
      </c>
      <c r="CD51" s="9">
        <v>24.471402999999999</v>
      </c>
      <c r="CE51" s="8">
        <v>24.563445999999999</v>
      </c>
      <c r="CF51" s="9">
        <v>24.824611999999998</v>
      </c>
      <c r="CG51" s="9">
        <v>25.04524</v>
      </c>
      <c r="CH51" s="9">
        <v>25.304707000000001</v>
      </c>
      <c r="CI51" s="9">
        <v>25.200503999999999</v>
      </c>
      <c r="CJ51" s="8">
        <v>25.279062</v>
      </c>
      <c r="CK51" s="9">
        <v>25.493393000000001</v>
      </c>
      <c r="CL51" s="9">
        <v>25.740670999999999</v>
      </c>
      <c r="CM51" s="9">
        <v>26.089511999999999</v>
      </c>
      <c r="CN51" s="9">
        <v>25.940714</v>
      </c>
      <c r="CO51" s="8">
        <v>26.011019000000001</v>
      </c>
      <c r="CP51" s="9">
        <v>26.110529</v>
      </c>
      <c r="CQ51" s="9">
        <v>26.392659999999999</v>
      </c>
      <c r="CR51" s="9">
        <v>26.844391000000002</v>
      </c>
      <c r="CS51" s="9">
        <v>26.572481</v>
      </c>
      <c r="CT51" s="8">
        <v>26.714157</v>
      </c>
      <c r="CU51" s="9">
        <v>26.732094</v>
      </c>
      <c r="CV51" s="9">
        <v>27.009540999999999</v>
      </c>
      <c r="CW51" s="9">
        <v>27.550453000000001</v>
      </c>
      <c r="CX51" s="9">
        <v>27.252602</v>
      </c>
      <c r="CY51" s="8">
        <v>27.392237000000002</v>
      </c>
      <c r="CZ51" s="9">
        <v>27.272589</v>
      </c>
      <c r="DA51" s="9">
        <v>27.640429000000001</v>
      </c>
      <c r="DB51" s="9">
        <v>28.30547</v>
      </c>
      <c r="DC51" s="9">
        <v>27.937809000000001</v>
      </c>
      <c r="DD51" s="8">
        <v>28.086850999999999</v>
      </c>
      <c r="DE51" s="9">
        <v>27.944761</v>
      </c>
      <c r="DF51" s="9">
        <v>28.347576</v>
      </c>
      <c r="DG51" s="9">
        <v>29.201951999999999</v>
      </c>
      <c r="DH51" s="9">
        <v>28.636955</v>
      </c>
      <c r="DI51" s="8">
        <v>28.817415</v>
      </c>
      <c r="DJ51" s="9">
        <v>28.699497000000001</v>
      </c>
      <c r="DK51" s="9">
        <v>29.166508</v>
      </c>
      <c r="DL51" s="9">
        <v>30.260954000000002</v>
      </c>
      <c r="DM51" s="9">
        <v>29.504408000000002</v>
      </c>
      <c r="DN51" s="8">
        <v>29.729624000000001</v>
      </c>
      <c r="DO51" s="9">
        <v>29.555653</v>
      </c>
      <c r="DP51" s="9">
        <v>30.045262999999998</v>
      </c>
      <c r="DQ51" s="9">
        <v>31.68207</v>
      </c>
      <c r="DR51" s="9">
        <v>30.451346999999998</v>
      </c>
      <c r="DS51" s="8">
        <v>30.686503999999999</v>
      </c>
      <c r="DT51" s="9">
        <v>30.529468999999999</v>
      </c>
      <c r="DU51" s="9">
        <v>31.088041</v>
      </c>
      <c r="DV51" s="9">
        <v>32.668250999999998</v>
      </c>
      <c r="DW51" s="9">
        <v>31.490517000000001</v>
      </c>
      <c r="DX51" s="8">
        <v>31.769136</v>
      </c>
      <c r="DY51" s="9">
        <v>31.585339999999999</v>
      </c>
      <c r="DZ51" s="9">
        <v>32.147514000000001</v>
      </c>
      <c r="EA51" s="9">
        <v>34.011940000000003</v>
      </c>
      <c r="EB51" s="9">
        <v>32.601638999999999</v>
      </c>
      <c r="EC51" s="8">
        <v>32.827503</v>
      </c>
      <c r="ED51" s="9">
        <v>32.621803</v>
      </c>
      <c r="EE51" s="9">
        <v>33.12236</v>
      </c>
      <c r="EF51" s="9">
        <v>35.107880000000002</v>
      </c>
      <c r="EG51" s="9">
        <v>33.669609000000001</v>
      </c>
      <c r="EH51" s="8">
        <v>33.958931</v>
      </c>
      <c r="EI51" s="9">
        <v>33.431441999999997</v>
      </c>
      <c r="EJ51" s="9">
        <v>33.869571999999998</v>
      </c>
      <c r="EK51" s="9">
        <v>36.146729000000001</v>
      </c>
      <c r="EL51" s="9">
        <v>34.518642</v>
      </c>
      <c r="EM51" s="8">
        <v>34.769043000000003</v>
      </c>
      <c r="EN51" s="9">
        <v>34.480353999999998</v>
      </c>
      <c r="EO51" s="9">
        <v>34.942036000000002</v>
      </c>
      <c r="EP51" s="9">
        <v>37.401924000000001</v>
      </c>
      <c r="EQ51" s="9">
        <v>35.811385999999999</v>
      </c>
      <c r="ER51" s="8">
        <v>36.028393000000001</v>
      </c>
      <c r="ES51" s="10">
        <v>2.5999999999999999E-2</v>
      </c>
      <c r="ET51" s="10">
        <v>2.5999999999999999E-2</v>
      </c>
      <c r="EU51" s="10">
        <v>2.9000000000000001E-2</v>
      </c>
      <c r="EV51" s="10">
        <v>2.7E-2</v>
      </c>
      <c r="EW51" s="11">
        <v>2.7E-2</v>
      </c>
    </row>
    <row r="52" spans="1:153" x14ac:dyDescent="0.25">
      <c r="A52" s="5" t="s">
        <v>42</v>
      </c>
      <c r="B52" s="5">
        <v>7.2815500000000002</v>
      </c>
      <c r="C52" s="5">
        <v>6.8307599999999997</v>
      </c>
      <c r="D52" s="12">
        <v>5.6228619999999996</v>
      </c>
      <c r="E52" s="12">
        <v>5.6220840000000001</v>
      </c>
      <c r="F52" s="12">
        <v>5.6222079999999997</v>
      </c>
      <c r="G52" s="12">
        <v>5.6222149999999997</v>
      </c>
      <c r="H52" s="5">
        <v>5.6233209999999998</v>
      </c>
      <c r="I52" s="12">
        <v>6.3462719999999999</v>
      </c>
      <c r="J52" s="12">
        <v>6.3456469999999996</v>
      </c>
      <c r="K52" s="12">
        <v>6.3470550000000001</v>
      </c>
      <c r="L52" s="12">
        <v>6.3442170000000004</v>
      </c>
      <c r="M52" s="5">
        <v>6.3419619999999997</v>
      </c>
      <c r="N52" s="12">
        <v>6.343953</v>
      </c>
      <c r="O52" s="12">
        <v>6.3386110000000002</v>
      </c>
      <c r="P52" s="12">
        <v>6.3620200000000002</v>
      </c>
      <c r="Q52" s="12">
        <v>6.3591959999999998</v>
      </c>
      <c r="R52" s="5">
        <v>6.3633860000000002</v>
      </c>
      <c r="S52" s="12">
        <v>6.4233010000000004</v>
      </c>
      <c r="T52" s="12">
        <v>6.4032410000000004</v>
      </c>
      <c r="U52" s="12">
        <v>6.4797840000000004</v>
      </c>
      <c r="V52" s="12">
        <v>6.4478010000000001</v>
      </c>
      <c r="W52" s="5">
        <v>6.4544090000000001</v>
      </c>
      <c r="X52" s="12">
        <v>6.9491940000000003</v>
      </c>
      <c r="Y52" s="12">
        <v>6.9092779999999996</v>
      </c>
      <c r="Z52" s="12">
        <v>7.0058939999999996</v>
      </c>
      <c r="AA52" s="12">
        <v>6.9686000000000003</v>
      </c>
      <c r="AB52" s="5">
        <v>6.9789830000000004</v>
      </c>
      <c r="AC52" s="12">
        <v>7.313256</v>
      </c>
      <c r="AD52" s="12">
        <v>7.2747359999999999</v>
      </c>
      <c r="AE52" s="12">
        <v>7.3679240000000004</v>
      </c>
      <c r="AF52" s="12">
        <v>7.340535</v>
      </c>
      <c r="AG52" s="5">
        <v>7.3544320000000001</v>
      </c>
      <c r="AH52" s="12">
        <v>7.7346219999999999</v>
      </c>
      <c r="AI52" s="12">
        <v>7.7192230000000004</v>
      </c>
      <c r="AJ52" s="12">
        <v>7.8297970000000001</v>
      </c>
      <c r="AK52" s="12">
        <v>7.7874049999999997</v>
      </c>
      <c r="AL52" s="5">
        <v>7.8056960000000002</v>
      </c>
      <c r="AM52" s="12">
        <v>8.0002049999999993</v>
      </c>
      <c r="AN52" s="12">
        <v>8.0259160000000005</v>
      </c>
      <c r="AO52" s="12">
        <v>8.1325219999999998</v>
      </c>
      <c r="AP52" s="12">
        <v>8.0790369999999996</v>
      </c>
      <c r="AQ52" s="5">
        <v>8.0967249999999993</v>
      </c>
      <c r="AR52" s="12">
        <v>8.2177959999999999</v>
      </c>
      <c r="AS52" s="12">
        <v>8.2958289999999995</v>
      </c>
      <c r="AT52" s="12">
        <v>8.3650439999999993</v>
      </c>
      <c r="AU52" s="12">
        <v>8.3308610000000005</v>
      </c>
      <c r="AV52" s="5">
        <v>8.3348680000000002</v>
      </c>
      <c r="AW52" s="12">
        <v>8.4711610000000004</v>
      </c>
      <c r="AX52" s="12">
        <v>8.5851869999999995</v>
      </c>
      <c r="AY52" s="12">
        <v>8.6831410000000009</v>
      </c>
      <c r="AZ52" s="12">
        <v>8.6241939999999992</v>
      </c>
      <c r="BA52" s="5">
        <v>8.6354220000000002</v>
      </c>
      <c r="BB52" s="12">
        <v>8.7909959999999998</v>
      </c>
      <c r="BC52" s="12">
        <v>8.9537019999999998</v>
      </c>
      <c r="BD52" s="12">
        <v>9.0925320000000003</v>
      </c>
      <c r="BE52" s="12">
        <v>8.9623209999999993</v>
      </c>
      <c r="BF52" s="5">
        <v>9.0217650000000003</v>
      </c>
      <c r="BG52" s="12">
        <v>9.1348959999999995</v>
      </c>
      <c r="BH52" s="12">
        <v>9.3444149999999997</v>
      </c>
      <c r="BI52" s="12">
        <v>9.5193399999999997</v>
      </c>
      <c r="BJ52" s="12">
        <v>9.3087409999999995</v>
      </c>
      <c r="BK52" s="5">
        <v>9.4294379999999993</v>
      </c>
      <c r="BL52" s="12">
        <v>9.3707799999999999</v>
      </c>
      <c r="BM52" s="12">
        <v>9.6392900000000008</v>
      </c>
      <c r="BN52" s="12">
        <v>9.827242</v>
      </c>
      <c r="BO52" s="12">
        <v>9.6002170000000007</v>
      </c>
      <c r="BP52" s="5">
        <v>9.7316029999999998</v>
      </c>
      <c r="BQ52" s="12">
        <v>9.6241489999999992</v>
      </c>
      <c r="BR52" s="12">
        <v>9.8749219999999998</v>
      </c>
      <c r="BS52" s="12">
        <v>10.086173</v>
      </c>
      <c r="BT52" s="12">
        <v>9.8803629999999991</v>
      </c>
      <c r="BU52" s="5">
        <v>10.002819000000001</v>
      </c>
      <c r="BV52" s="12">
        <v>9.9456360000000004</v>
      </c>
      <c r="BW52" s="12">
        <v>10.198551999999999</v>
      </c>
      <c r="BX52" s="12">
        <v>10.428718</v>
      </c>
      <c r="BY52" s="12">
        <v>10.237857999999999</v>
      </c>
      <c r="BZ52" s="5">
        <v>10.354032999999999</v>
      </c>
      <c r="CA52" s="12">
        <v>10.205752</v>
      </c>
      <c r="CB52" s="12">
        <v>10.441563</v>
      </c>
      <c r="CC52" s="12">
        <v>10.681502</v>
      </c>
      <c r="CD52" s="12">
        <v>10.523529999999999</v>
      </c>
      <c r="CE52" s="5">
        <v>10.611368000000001</v>
      </c>
      <c r="CF52" s="12">
        <v>10.495288</v>
      </c>
      <c r="CG52" s="12">
        <v>10.777042</v>
      </c>
      <c r="CH52" s="12">
        <v>11.027691000000001</v>
      </c>
      <c r="CI52" s="12">
        <v>10.881406</v>
      </c>
      <c r="CJ52" s="5">
        <v>10.955787000000001</v>
      </c>
      <c r="CK52" s="12">
        <v>10.816492</v>
      </c>
      <c r="CL52" s="12">
        <v>11.141489999999999</v>
      </c>
      <c r="CM52" s="12">
        <v>11.427550999999999</v>
      </c>
      <c r="CN52" s="12">
        <v>11.274717000000001</v>
      </c>
      <c r="CO52" s="5">
        <v>11.33089</v>
      </c>
      <c r="CP52" s="12">
        <v>11.139677000000001</v>
      </c>
      <c r="CQ52" s="12">
        <v>11.458202</v>
      </c>
      <c r="CR52" s="12">
        <v>11.785330999999999</v>
      </c>
      <c r="CS52" s="12">
        <v>11.56983</v>
      </c>
      <c r="CT52" s="5">
        <v>11.680431</v>
      </c>
      <c r="CU52" s="12">
        <v>11.501842</v>
      </c>
      <c r="CV52" s="12">
        <v>11.782774</v>
      </c>
      <c r="CW52" s="12">
        <v>12.177500999999999</v>
      </c>
      <c r="CX52" s="12">
        <v>11.944508000000001</v>
      </c>
      <c r="CY52" s="5">
        <v>12.0573</v>
      </c>
      <c r="CZ52" s="12">
        <v>11.810508</v>
      </c>
      <c r="DA52" s="12">
        <v>12.156098</v>
      </c>
      <c r="DB52" s="12">
        <v>12.627018</v>
      </c>
      <c r="DC52" s="12">
        <v>12.357991999999999</v>
      </c>
      <c r="DD52" s="5">
        <v>12.468325999999999</v>
      </c>
      <c r="DE52" s="12">
        <v>12.218778</v>
      </c>
      <c r="DF52" s="12">
        <v>12.607590999999999</v>
      </c>
      <c r="DG52" s="12">
        <v>13.252095000000001</v>
      </c>
      <c r="DH52" s="12">
        <v>12.835300999999999</v>
      </c>
      <c r="DI52" s="5">
        <v>12.963718</v>
      </c>
      <c r="DJ52" s="12">
        <v>12.769609000000001</v>
      </c>
      <c r="DK52" s="12">
        <v>13.224734</v>
      </c>
      <c r="DL52" s="12">
        <v>14.048538000000001</v>
      </c>
      <c r="DM52" s="12">
        <v>13.477448000000001</v>
      </c>
      <c r="DN52" s="5">
        <v>13.629567</v>
      </c>
      <c r="DO52" s="12">
        <v>13.427492000000001</v>
      </c>
      <c r="DP52" s="12">
        <v>13.899825</v>
      </c>
      <c r="DQ52" s="12">
        <v>15.087707999999999</v>
      </c>
      <c r="DR52" s="12">
        <v>14.197998999999999</v>
      </c>
      <c r="DS52" s="5">
        <v>14.348682999999999</v>
      </c>
      <c r="DT52" s="12">
        <v>14.210694</v>
      </c>
      <c r="DU52" s="12">
        <v>14.755732999999999</v>
      </c>
      <c r="DV52" s="12">
        <v>15.862226</v>
      </c>
      <c r="DW52" s="12">
        <v>15.044383</v>
      </c>
      <c r="DX52" s="5">
        <v>15.226115999999999</v>
      </c>
      <c r="DY52" s="12">
        <v>15.093817</v>
      </c>
      <c r="DZ52" s="12">
        <v>15.648979000000001</v>
      </c>
      <c r="EA52" s="12">
        <v>16.953218</v>
      </c>
      <c r="EB52" s="12">
        <v>15.951086</v>
      </c>
      <c r="EC52" s="5">
        <v>16.087568000000001</v>
      </c>
      <c r="ED52" s="12">
        <v>15.956913</v>
      </c>
      <c r="EE52" s="12">
        <v>16.455521000000001</v>
      </c>
      <c r="EF52" s="12">
        <v>17.816547</v>
      </c>
      <c r="EG52" s="12">
        <v>16.832222000000002</v>
      </c>
      <c r="EH52" s="5">
        <v>17.010943999999999</v>
      </c>
      <c r="EI52" s="12">
        <v>16.587330000000001</v>
      </c>
      <c r="EJ52" s="12">
        <v>17.021698000000001</v>
      </c>
      <c r="EK52" s="12">
        <v>18.612812000000002</v>
      </c>
      <c r="EL52" s="12">
        <v>17.460940999999998</v>
      </c>
      <c r="EM52" s="5">
        <v>17.610842000000002</v>
      </c>
      <c r="EN52" s="12">
        <v>17.503250000000001</v>
      </c>
      <c r="EO52" s="12">
        <v>17.974468000000002</v>
      </c>
      <c r="EP52" s="12">
        <v>19.669104000000001</v>
      </c>
      <c r="EQ52" s="12">
        <v>18.573343000000001</v>
      </c>
      <c r="ER52" s="5">
        <v>18.702252999999999</v>
      </c>
      <c r="ES52" s="13">
        <v>3.3000000000000002E-2</v>
      </c>
      <c r="ET52" s="13">
        <v>3.4000000000000002E-2</v>
      </c>
      <c r="EU52" s="13">
        <v>3.6999999999999998E-2</v>
      </c>
      <c r="EV52" s="13">
        <v>3.5000000000000003E-2</v>
      </c>
      <c r="EW52" s="14">
        <v>3.5000000000000003E-2</v>
      </c>
    </row>
    <row r="53" spans="1:153" s="4" customFormat="1" ht="15" customHeight="1" x14ac:dyDescent="0.25">
      <c r="A53" s="175" t="s">
        <v>43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  <c r="BV53" s="175"/>
      <c r="BW53" s="175"/>
      <c r="BX53" s="175"/>
      <c r="BY53" s="175"/>
      <c r="BZ53" s="175"/>
      <c r="CA53" s="175"/>
      <c r="CB53" s="175"/>
      <c r="CC53" s="175"/>
      <c r="CD53" s="175"/>
      <c r="CE53" s="175"/>
      <c r="CF53" s="175"/>
      <c r="CG53" s="175"/>
      <c r="CH53" s="175"/>
      <c r="CI53" s="175"/>
      <c r="CJ53" s="175"/>
      <c r="CK53" s="175"/>
      <c r="CL53" s="175"/>
      <c r="CM53" s="175"/>
      <c r="CN53" s="175"/>
      <c r="CO53" s="175"/>
      <c r="CP53" s="175"/>
      <c r="CQ53" s="175"/>
      <c r="CR53" s="175"/>
      <c r="CS53" s="175"/>
      <c r="CT53" s="175"/>
      <c r="CU53" s="175"/>
      <c r="CV53" s="175"/>
      <c r="CW53" s="175"/>
      <c r="CX53" s="175"/>
      <c r="CY53" s="175"/>
      <c r="CZ53" s="175"/>
      <c r="DA53" s="175"/>
      <c r="DB53" s="175"/>
      <c r="DC53" s="175"/>
      <c r="DD53" s="175"/>
      <c r="DE53" s="175"/>
      <c r="DF53" s="175"/>
      <c r="DG53" s="175"/>
      <c r="DH53" s="175"/>
      <c r="DI53" s="175"/>
      <c r="DJ53" s="175"/>
      <c r="DK53" s="175"/>
      <c r="DL53" s="175"/>
      <c r="DM53" s="175"/>
      <c r="DN53" s="175"/>
      <c r="DO53" s="175"/>
      <c r="DP53" s="175"/>
      <c r="DQ53" s="175"/>
      <c r="DR53" s="175"/>
      <c r="DS53" s="175"/>
      <c r="DT53" s="175"/>
      <c r="DU53" s="175"/>
      <c r="DV53" s="175"/>
      <c r="DW53" s="175"/>
      <c r="DX53" s="175"/>
      <c r="DY53" s="175"/>
      <c r="DZ53" s="175"/>
      <c r="EA53" s="175"/>
      <c r="EB53" s="175"/>
      <c r="EC53" s="175"/>
      <c r="ED53" s="175"/>
      <c r="EE53" s="175"/>
      <c r="EF53" s="175"/>
      <c r="EG53" s="175"/>
      <c r="EH53" s="175"/>
      <c r="EI53" s="175"/>
      <c r="EJ53" s="175"/>
      <c r="EK53" s="175"/>
      <c r="EL53" s="175"/>
      <c r="EM53" s="175"/>
      <c r="EN53" s="175"/>
      <c r="EO53" s="175"/>
      <c r="EP53" s="175"/>
      <c r="EQ53" s="175"/>
      <c r="ER53" s="175"/>
      <c r="ES53" s="175"/>
      <c r="ET53" s="175"/>
      <c r="EU53" s="175"/>
      <c r="EV53" s="175"/>
      <c r="EW53" s="175"/>
    </row>
    <row r="54" spans="1:153" ht="15" customHeight="1" x14ac:dyDescent="0.25">
      <c r="A54" s="174" t="s">
        <v>44</v>
      </c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</row>
    <row r="55" spans="1:153" ht="15" customHeight="1" x14ac:dyDescent="0.25">
      <c r="A55" s="174" t="s">
        <v>45</v>
      </c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/>
      <c r="CA55" s="174"/>
      <c r="CB55" s="174"/>
      <c r="CC55" s="174"/>
      <c r="CD55" s="174"/>
      <c r="CE55" s="174"/>
      <c r="CF55" s="174"/>
      <c r="CG55" s="174"/>
      <c r="CH55" s="174"/>
      <c r="CI55" s="174"/>
      <c r="CJ55" s="174"/>
      <c r="CK55" s="174"/>
      <c r="CL55" s="174"/>
      <c r="CM55" s="174"/>
      <c r="CN55" s="174"/>
      <c r="CO55" s="174"/>
      <c r="CP55" s="174"/>
      <c r="CQ55" s="174"/>
      <c r="CR55" s="174"/>
      <c r="CS55" s="174"/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/>
      <c r="DJ55" s="174"/>
      <c r="DK55" s="174"/>
      <c r="DL55" s="174"/>
      <c r="DM55" s="174"/>
      <c r="DN55" s="174"/>
      <c r="DO55" s="174"/>
      <c r="DP55" s="174"/>
      <c r="DQ55" s="174"/>
      <c r="DR55" s="174"/>
      <c r="DS55" s="174"/>
      <c r="DT55" s="174"/>
      <c r="DU55" s="174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</row>
    <row r="56" spans="1:153" ht="15" customHeight="1" x14ac:dyDescent="0.25">
      <c r="A56" s="174" t="s">
        <v>46</v>
      </c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</row>
    <row r="57" spans="1:153" ht="15" customHeight="1" x14ac:dyDescent="0.25">
      <c r="A57" s="174" t="s">
        <v>47</v>
      </c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174"/>
      <c r="DM57" s="174"/>
      <c r="DN57" s="174"/>
      <c r="DO57" s="174"/>
      <c r="DP57" s="174"/>
      <c r="DQ57" s="174"/>
      <c r="DR57" s="174"/>
      <c r="DS57" s="174"/>
      <c r="DT57" s="174"/>
      <c r="DU57" s="174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</row>
    <row r="58" spans="1:153" ht="15" customHeight="1" x14ac:dyDescent="0.25">
      <c r="A58" s="174" t="s">
        <v>48</v>
      </c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174"/>
      <c r="DM58" s="174"/>
      <c r="DN58" s="174"/>
      <c r="DO58" s="174"/>
      <c r="DP58" s="174"/>
      <c r="DQ58" s="174"/>
      <c r="DR58" s="174"/>
      <c r="DS58" s="174"/>
      <c r="DT58" s="174"/>
      <c r="DU58" s="174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</row>
    <row r="59" spans="1:153" ht="15" customHeight="1" x14ac:dyDescent="0.25">
      <c r="A59" s="174" t="s">
        <v>49</v>
      </c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174"/>
      <c r="DM59" s="174"/>
      <c r="DN59" s="174"/>
      <c r="DO59" s="174"/>
      <c r="DP59" s="174"/>
      <c r="DQ59" s="174"/>
      <c r="DR59" s="174"/>
      <c r="DS59" s="174"/>
      <c r="DT59" s="174"/>
      <c r="DU59" s="174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</row>
    <row r="60" spans="1:153" ht="15" customHeight="1" x14ac:dyDescent="0.25">
      <c r="A60" s="174" t="s">
        <v>50</v>
      </c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174"/>
      <c r="DM60" s="174"/>
      <c r="DN60" s="174"/>
      <c r="DO60" s="174"/>
      <c r="DP60" s="174"/>
      <c r="DQ60" s="174"/>
      <c r="DR60" s="174"/>
      <c r="DS60" s="174"/>
      <c r="DT60" s="174"/>
      <c r="DU60" s="174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</row>
    <row r="61" spans="1:153" ht="15" customHeight="1" x14ac:dyDescent="0.25">
      <c r="A61" s="174" t="s">
        <v>51</v>
      </c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/>
      <c r="CD61" s="174"/>
      <c r="CE61" s="174"/>
      <c r="CF61" s="174"/>
      <c r="CG61" s="174"/>
      <c r="CH61" s="174"/>
      <c r="CI61" s="174"/>
      <c r="CJ61" s="174"/>
      <c r="CK61" s="174"/>
      <c r="CL61" s="174"/>
      <c r="CM61" s="174"/>
      <c r="CN61" s="174"/>
      <c r="CO61" s="174"/>
      <c r="CP61" s="174"/>
      <c r="CQ61" s="174"/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174"/>
      <c r="DM61" s="174"/>
      <c r="DN61" s="174"/>
      <c r="DO61" s="174"/>
      <c r="DP61" s="174"/>
      <c r="DQ61" s="174"/>
      <c r="DR61" s="174"/>
      <c r="DS61" s="174"/>
      <c r="DT61" s="174"/>
      <c r="DU61" s="174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</row>
    <row r="62" spans="1:153" ht="15" customHeight="1" x14ac:dyDescent="0.25">
      <c r="A62" s="174" t="s">
        <v>52</v>
      </c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/>
      <c r="CD62" s="174"/>
      <c r="CE62" s="174"/>
      <c r="CF62" s="174"/>
      <c r="CG62" s="174"/>
      <c r="CH62" s="174"/>
      <c r="CI62" s="174"/>
      <c r="CJ62" s="174"/>
      <c r="CK62" s="174"/>
      <c r="CL62" s="174"/>
      <c r="CM62" s="174"/>
      <c r="CN62" s="174"/>
      <c r="CO62" s="174"/>
      <c r="CP62" s="174"/>
      <c r="CQ62" s="174"/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174"/>
      <c r="DM62" s="174"/>
      <c r="DN62" s="174"/>
      <c r="DO62" s="174"/>
      <c r="DP62" s="174"/>
      <c r="DQ62" s="174"/>
      <c r="DR62" s="174"/>
      <c r="DS62" s="174"/>
      <c r="DT62" s="174"/>
      <c r="DU62" s="174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</row>
    <row r="63" spans="1:153" ht="15" customHeight="1" x14ac:dyDescent="0.25">
      <c r="A63" s="174" t="s">
        <v>53</v>
      </c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74"/>
      <c r="CI63" s="174"/>
      <c r="CJ63" s="174"/>
      <c r="CK63" s="174"/>
      <c r="CL63" s="174"/>
      <c r="CM63" s="174"/>
      <c r="CN63" s="174"/>
      <c r="CO63" s="174"/>
      <c r="CP63" s="174"/>
      <c r="CQ63" s="174"/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174"/>
      <c r="DM63" s="174"/>
      <c r="DN63" s="174"/>
      <c r="DO63" s="174"/>
      <c r="DP63" s="174"/>
      <c r="DQ63" s="174"/>
      <c r="DR63" s="174"/>
      <c r="DS63" s="174"/>
      <c r="DT63" s="174"/>
      <c r="DU63" s="174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</row>
    <row r="64" spans="1:153" ht="15" customHeight="1" x14ac:dyDescent="0.25">
      <c r="A64" s="174" t="s">
        <v>54</v>
      </c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74"/>
      <c r="CI64" s="174"/>
      <c r="CJ64" s="174"/>
      <c r="CK64" s="174"/>
      <c r="CL64" s="174"/>
      <c r="CM64" s="174"/>
      <c r="CN64" s="174"/>
      <c r="CO64" s="174"/>
      <c r="CP64" s="174"/>
      <c r="CQ64" s="174"/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174"/>
      <c r="DM64" s="174"/>
      <c r="DN64" s="174"/>
      <c r="DO64" s="174"/>
      <c r="DP64" s="174"/>
      <c r="DQ64" s="174"/>
      <c r="DR64" s="174"/>
      <c r="DS64" s="174"/>
      <c r="DT64" s="174"/>
      <c r="DU64" s="174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</row>
    <row r="65" spans="1:153" ht="15" customHeight="1" x14ac:dyDescent="0.25">
      <c r="A65" s="174" t="s">
        <v>55</v>
      </c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174"/>
      <c r="DM65" s="174"/>
      <c r="DN65" s="174"/>
      <c r="DO65" s="174"/>
      <c r="DP65" s="174"/>
      <c r="DQ65" s="174"/>
      <c r="DR65" s="174"/>
      <c r="DS65" s="174"/>
      <c r="DT65" s="174"/>
      <c r="DU65" s="174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</row>
    <row r="66" spans="1:153" ht="15" customHeight="1" x14ac:dyDescent="0.25">
      <c r="A66" s="174" t="s">
        <v>56</v>
      </c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74"/>
      <c r="CI66" s="174"/>
      <c r="CJ66" s="174"/>
      <c r="CK66" s="174"/>
      <c r="CL66" s="174"/>
      <c r="CM66" s="174"/>
      <c r="CN66" s="174"/>
      <c r="CO66" s="174"/>
      <c r="CP66" s="174"/>
      <c r="CQ66" s="174"/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174"/>
      <c r="DM66" s="174"/>
      <c r="DN66" s="174"/>
      <c r="DO66" s="174"/>
      <c r="DP66" s="174"/>
      <c r="DQ66" s="174"/>
      <c r="DR66" s="174"/>
      <c r="DS66" s="174"/>
      <c r="DT66" s="174"/>
      <c r="DU66" s="174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</row>
    <row r="67" spans="1:153" ht="15" customHeight="1" x14ac:dyDescent="0.25">
      <c r="A67" s="174" t="s">
        <v>57</v>
      </c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74"/>
      <c r="CI67" s="174"/>
      <c r="CJ67" s="174"/>
      <c r="CK67" s="174"/>
      <c r="CL67" s="174"/>
      <c r="CM67" s="174"/>
      <c r="CN67" s="174"/>
      <c r="CO67" s="174"/>
      <c r="CP67" s="174"/>
      <c r="CQ67" s="174"/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174"/>
      <c r="DM67" s="174"/>
      <c r="DN67" s="174"/>
      <c r="DO67" s="174"/>
      <c r="DP67" s="174"/>
      <c r="DQ67" s="174"/>
      <c r="DR67" s="174"/>
      <c r="DS67" s="174"/>
      <c r="DT67" s="174"/>
      <c r="DU67" s="174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</row>
    <row r="68" spans="1:153" ht="15" customHeight="1" x14ac:dyDescent="0.25">
      <c r="A68" s="174" t="s">
        <v>58</v>
      </c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74"/>
      <c r="CI68" s="174"/>
      <c r="CJ68" s="174"/>
      <c r="CK68" s="174"/>
      <c r="CL68" s="174"/>
      <c r="CM68" s="174"/>
      <c r="CN68" s="174"/>
      <c r="CO68" s="174"/>
      <c r="CP68" s="174"/>
      <c r="CQ68" s="174"/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174"/>
      <c r="DM68" s="174"/>
      <c r="DN68" s="174"/>
      <c r="DO68" s="174"/>
      <c r="DP68" s="174"/>
      <c r="DQ68" s="174"/>
      <c r="DR68" s="174"/>
      <c r="DS68" s="174"/>
      <c r="DT68" s="174"/>
      <c r="DU68" s="174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</row>
    <row r="69" spans="1:153" ht="15" customHeight="1" x14ac:dyDescent="0.25">
      <c r="A69" s="174" t="s">
        <v>59</v>
      </c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/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174"/>
      <c r="DM69" s="174"/>
      <c r="DN69" s="174"/>
      <c r="DO69" s="174"/>
      <c r="DP69" s="174"/>
      <c r="DQ69" s="174"/>
      <c r="DR69" s="174"/>
      <c r="DS69" s="174"/>
      <c r="DT69" s="174"/>
      <c r="DU69" s="174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</row>
    <row r="70" spans="1:153" ht="15" customHeight="1" x14ac:dyDescent="0.25">
      <c r="A70" s="174" t="s">
        <v>60</v>
      </c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174"/>
      <c r="DM70" s="174"/>
      <c r="DN70" s="174"/>
      <c r="DO70" s="174"/>
      <c r="DP70" s="174"/>
      <c r="DQ70" s="174"/>
      <c r="DR70" s="174"/>
      <c r="DS70" s="174"/>
      <c r="DT70" s="174"/>
      <c r="DU70" s="174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</row>
    <row r="71" spans="1:153" ht="15" customHeight="1" x14ac:dyDescent="0.25">
      <c r="A71" s="174" t="s">
        <v>61</v>
      </c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74"/>
      <c r="CI71" s="174"/>
      <c r="CJ71" s="174"/>
      <c r="CK71" s="174"/>
      <c r="CL71" s="174"/>
      <c r="CM71" s="174"/>
      <c r="CN71" s="174"/>
      <c r="CO71" s="174"/>
      <c r="CP71" s="174"/>
      <c r="CQ71" s="174"/>
      <c r="CR71" s="174"/>
      <c r="CS71" s="174"/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174"/>
      <c r="DM71" s="174"/>
      <c r="DN71" s="174"/>
      <c r="DO71" s="174"/>
      <c r="DP71" s="174"/>
      <c r="DQ71" s="174"/>
      <c r="DR71" s="174"/>
      <c r="DS71" s="174"/>
      <c r="DT71" s="174"/>
      <c r="DU71" s="174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</row>
    <row r="72" spans="1:153" ht="15" customHeight="1" x14ac:dyDescent="0.25">
      <c r="A72" s="174" t="s">
        <v>62</v>
      </c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174"/>
      <c r="DM72" s="174"/>
      <c r="DN72" s="174"/>
      <c r="DO72" s="174"/>
      <c r="DP72" s="174"/>
      <c r="DQ72" s="174"/>
      <c r="DR72" s="174"/>
      <c r="DS72" s="174"/>
      <c r="DT72" s="174"/>
      <c r="DU72" s="174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</row>
    <row r="73" spans="1:153" ht="15" customHeight="1" x14ac:dyDescent="0.25">
      <c r="A73" s="174" t="s">
        <v>63</v>
      </c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/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  <c r="DE73" s="174"/>
      <c r="DF73" s="174"/>
      <c r="DG73" s="174"/>
      <c r="DH73" s="174"/>
      <c r="DI73" s="174"/>
      <c r="DJ73" s="174"/>
      <c r="DK73" s="174"/>
      <c r="DL73" s="174"/>
      <c r="DM73" s="174"/>
      <c r="DN73" s="174"/>
      <c r="DO73" s="174"/>
      <c r="DP73" s="174"/>
      <c r="DQ73" s="174"/>
      <c r="DR73" s="174"/>
      <c r="DS73" s="174"/>
      <c r="DT73" s="174"/>
      <c r="DU73" s="174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</row>
    <row r="74" spans="1:153" ht="15" customHeight="1" x14ac:dyDescent="0.25">
      <c r="A74" s="174" t="s">
        <v>64</v>
      </c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/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  <c r="DE74" s="174"/>
      <c r="DF74" s="174"/>
      <c r="DG74" s="174"/>
      <c r="DH74" s="174"/>
      <c r="DI74" s="174"/>
      <c r="DJ74" s="174"/>
      <c r="DK74" s="174"/>
      <c r="DL74" s="174"/>
      <c r="DM74" s="174"/>
      <c r="DN74" s="174"/>
      <c r="DO74" s="174"/>
      <c r="DP74" s="174"/>
      <c r="DQ74" s="174"/>
      <c r="DR74" s="174"/>
      <c r="DS74" s="174"/>
      <c r="DT74" s="174"/>
      <c r="DU74" s="174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</row>
    <row r="75" spans="1:153" ht="15" customHeight="1" x14ac:dyDescent="0.25">
      <c r="A75" s="174" t="s">
        <v>65</v>
      </c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CH75" s="174"/>
      <c r="CI75" s="174"/>
      <c r="CJ75" s="174"/>
      <c r="CK75" s="174"/>
      <c r="CL75" s="174"/>
      <c r="CM75" s="174"/>
      <c r="CN75" s="174"/>
      <c r="CO75" s="174"/>
      <c r="CP75" s="174"/>
      <c r="CQ75" s="174"/>
      <c r="CR75" s="174"/>
      <c r="CS75" s="174"/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  <c r="DE75" s="174"/>
      <c r="DF75" s="174"/>
      <c r="DG75" s="174"/>
      <c r="DH75" s="174"/>
      <c r="DI75" s="174"/>
      <c r="DJ75" s="174"/>
      <c r="DK75" s="174"/>
      <c r="DL75" s="174"/>
      <c r="DM75" s="174"/>
      <c r="DN75" s="174"/>
      <c r="DO75" s="174"/>
      <c r="DP75" s="174"/>
      <c r="DQ75" s="174"/>
      <c r="DR75" s="174"/>
      <c r="DS75" s="174"/>
      <c r="DT75" s="174"/>
      <c r="DU75" s="174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</row>
    <row r="76" spans="1:153" ht="15" customHeight="1" x14ac:dyDescent="0.25">
      <c r="A76" s="174" t="s">
        <v>66</v>
      </c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CG76" s="174"/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/>
      <c r="CS76" s="174"/>
      <c r="CT76" s="174"/>
      <c r="CU76" s="174"/>
      <c r="CV76" s="174"/>
      <c r="CW76" s="174"/>
      <c r="CX76" s="174"/>
      <c r="CY76" s="174"/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174"/>
      <c r="DM76" s="174"/>
      <c r="DN76" s="174"/>
      <c r="DO76" s="174"/>
      <c r="DP76" s="174"/>
      <c r="DQ76" s="174"/>
      <c r="DR76" s="174"/>
      <c r="DS76" s="174"/>
      <c r="DT76" s="174"/>
      <c r="DU76" s="174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</row>
    <row r="77" spans="1:153" ht="15" customHeight="1" x14ac:dyDescent="0.25">
      <c r="A77" s="174" t="s">
        <v>67</v>
      </c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CH77" s="174"/>
      <c r="CI77" s="174"/>
      <c r="CJ77" s="174"/>
      <c r="CK77" s="174"/>
      <c r="CL77" s="174"/>
      <c r="CM77" s="174"/>
      <c r="CN77" s="174"/>
      <c r="CO77" s="174"/>
      <c r="CP77" s="174"/>
      <c r="CQ77" s="174"/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174"/>
      <c r="DM77" s="174"/>
      <c r="DN77" s="174"/>
      <c r="DO77" s="174"/>
      <c r="DP77" s="174"/>
      <c r="DQ77" s="174"/>
      <c r="DR77" s="174"/>
      <c r="DS77" s="174"/>
      <c r="DT77" s="174"/>
      <c r="DU77" s="174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</row>
    <row r="78" spans="1:153" ht="15" customHeight="1" x14ac:dyDescent="0.25">
      <c r="A78" s="174" t="s">
        <v>68</v>
      </c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CH78" s="174"/>
      <c r="CI78" s="174"/>
      <c r="CJ78" s="174"/>
      <c r="CK78" s="174"/>
      <c r="CL78" s="174"/>
      <c r="CM78" s="174"/>
      <c r="CN78" s="174"/>
      <c r="CO78" s="174"/>
      <c r="CP78" s="174"/>
      <c r="CQ78" s="174"/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174"/>
      <c r="DM78" s="174"/>
      <c r="DN78" s="174"/>
      <c r="DO78" s="174"/>
      <c r="DP78" s="174"/>
      <c r="DQ78" s="174"/>
      <c r="DR78" s="174"/>
      <c r="DS78" s="174"/>
      <c r="DT78" s="174"/>
      <c r="DU78" s="174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</row>
    <row r="79" spans="1:153" ht="15" customHeight="1" x14ac:dyDescent="0.25">
      <c r="A79" s="174" t="s">
        <v>69</v>
      </c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4"/>
      <c r="BA79" s="174"/>
      <c r="BB79" s="174"/>
      <c r="BC79" s="174"/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174"/>
      <c r="CM79" s="174"/>
      <c r="CN79" s="174"/>
      <c r="CO79" s="174"/>
      <c r="CP79" s="174"/>
      <c r="CQ79" s="174"/>
      <c r="CR79" s="174"/>
      <c r="CS79" s="174"/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174"/>
      <c r="DM79" s="174"/>
      <c r="DN79" s="174"/>
      <c r="DO79" s="174"/>
      <c r="DP79" s="174"/>
      <c r="DQ79" s="174"/>
      <c r="DR79" s="174"/>
      <c r="DS79" s="174"/>
      <c r="DT79" s="174"/>
      <c r="DU79" s="174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</row>
    <row r="80" spans="1:153" ht="15" customHeight="1" x14ac:dyDescent="0.25">
      <c r="A80" s="174" t="s">
        <v>70</v>
      </c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174"/>
      <c r="DM80" s="174"/>
      <c r="DN80" s="174"/>
      <c r="DO80" s="174"/>
      <c r="DP80" s="174"/>
      <c r="DQ80" s="174"/>
      <c r="DR80" s="174"/>
      <c r="DS80" s="174"/>
      <c r="DT80" s="174"/>
      <c r="DU80" s="174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</row>
    <row r="81" spans="1:153" ht="15" customHeight="1" x14ac:dyDescent="0.25">
      <c r="A81" s="174" t="s">
        <v>71</v>
      </c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CH81" s="174"/>
      <c r="CI81" s="174"/>
      <c r="CJ81" s="174"/>
      <c r="CK81" s="174"/>
      <c r="CL81" s="174"/>
      <c r="CM81" s="174"/>
      <c r="CN81" s="174"/>
      <c r="CO81" s="174"/>
      <c r="CP81" s="174"/>
      <c r="CQ81" s="174"/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  <c r="DE81" s="174"/>
      <c r="DF81" s="174"/>
      <c r="DG81" s="174"/>
      <c r="DH81" s="174"/>
      <c r="DI81" s="174"/>
      <c r="DJ81" s="174"/>
      <c r="DK81" s="174"/>
      <c r="DL81" s="174"/>
      <c r="DM81" s="174"/>
      <c r="DN81" s="174"/>
      <c r="DO81" s="174"/>
      <c r="DP81" s="174"/>
      <c r="DQ81" s="174"/>
      <c r="DR81" s="174"/>
      <c r="DS81" s="174"/>
      <c r="DT81" s="174"/>
      <c r="DU81" s="174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</row>
    <row r="82" spans="1:153" ht="15" customHeight="1" x14ac:dyDescent="0.25">
      <c r="A82" s="174" t="s">
        <v>72</v>
      </c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CH82" s="174"/>
      <c r="CI82" s="174"/>
      <c r="CJ82" s="174"/>
      <c r="CK82" s="174"/>
      <c r="CL82" s="174"/>
      <c r="CM82" s="174"/>
      <c r="CN82" s="174"/>
      <c r="CO82" s="174"/>
      <c r="CP82" s="174"/>
      <c r="CQ82" s="174"/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  <c r="DE82" s="174"/>
      <c r="DF82" s="174"/>
      <c r="DG82" s="174"/>
      <c r="DH82" s="174"/>
      <c r="DI82" s="174"/>
      <c r="DJ82" s="174"/>
      <c r="DK82" s="174"/>
      <c r="DL82" s="174"/>
      <c r="DM82" s="174"/>
      <c r="DN82" s="174"/>
      <c r="DO82" s="174"/>
      <c r="DP82" s="174"/>
      <c r="DQ82" s="174"/>
      <c r="DR82" s="174"/>
      <c r="DS82" s="174"/>
      <c r="DT82" s="174"/>
      <c r="DU82" s="174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</row>
    <row r="83" spans="1:153" ht="15" customHeight="1" x14ac:dyDescent="0.25">
      <c r="A83" s="174" t="s">
        <v>73</v>
      </c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  <c r="CH83" s="174"/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/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  <c r="DE83" s="174"/>
      <c r="DF83" s="174"/>
      <c r="DG83" s="174"/>
      <c r="DH83" s="174"/>
      <c r="DI83" s="174"/>
      <c r="DJ83" s="174"/>
      <c r="DK83" s="174"/>
      <c r="DL83" s="174"/>
      <c r="DM83" s="174"/>
      <c r="DN83" s="174"/>
      <c r="DO83" s="174"/>
      <c r="DP83" s="174"/>
      <c r="DQ83" s="174"/>
      <c r="DR83" s="174"/>
      <c r="DS83" s="174"/>
      <c r="DT83" s="174"/>
      <c r="DU83" s="174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</row>
    <row r="84" spans="1:153" ht="15" customHeight="1" x14ac:dyDescent="0.25">
      <c r="A84" s="174" t="s">
        <v>74</v>
      </c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174"/>
      <c r="DM84" s="174"/>
      <c r="DN84" s="174"/>
      <c r="DO84" s="174"/>
      <c r="DP84" s="174"/>
      <c r="DQ84" s="174"/>
      <c r="DR84" s="174"/>
      <c r="DS84" s="174"/>
      <c r="DT84" s="174"/>
      <c r="DU84" s="174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</row>
    <row r="85" spans="1:153" ht="15" customHeight="1" x14ac:dyDescent="0.25">
      <c r="A85" s="174" t="s">
        <v>75</v>
      </c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174"/>
      <c r="DM85" s="174"/>
      <c r="DN85" s="174"/>
      <c r="DO85" s="174"/>
      <c r="DP85" s="174"/>
      <c r="DQ85" s="174"/>
      <c r="DR85" s="174"/>
      <c r="DS85" s="174"/>
      <c r="DT85" s="174"/>
      <c r="DU85" s="174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</row>
    <row r="86" spans="1:153" ht="15" customHeight="1" x14ac:dyDescent="0.25">
      <c r="A86" s="174" t="s">
        <v>76</v>
      </c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174"/>
      <c r="DM86" s="174"/>
      <c r="DN86" s="174"/>
      <c r="DO86" s="174"/>
      <c r="DP86" s="174"/>
      <c r="DQ86" s="174"/>
      <c r="DR86" s="174"/>
      <c r="DS86" s="174"/>
      <c r="DT86" s="174"/>
      <c r="DU86" s="174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</row>
    <row r="87" spans="1:153" ht="15" customHeight="1" x14ac:dyDescent="0.25">
      <c r="A87" s="174" t="s">
        <v>77</v>
      </c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174"/>
      <c r="DM87" s="174"/>
      <c r="DN87" s="174"/>
      <c r="DO87" s="174"/>
      <c r="DP87" s="174"/>
      <c r="DQ87" s="174"/>
      <c r="DR87" s="174"/>
      <c r="DS87" s="174"/>
      <c r="DT87" s="174"/>
      <c r="DU87" s="174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</row>
    <row r="88" spans="1:153" ht="15" customHeight="1" x14ac:dyDescent="0.25">
      <c r="A88" s="174" t="s">
        <v>78</v>
      </c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174"/>
      <c r="DM88" s="174"/>
      <c r="DN88" s="174"/>
      <c r="DO88" s="174"/>
      <c r="DP88" s="174"/>
      <c r="DQ88" s="174"/>
      <c r="DR88" s="174"/>
      <c r="DS88" s="174"/>
      <c r="DT88" s="174"/>
      <c r="DU88" s="174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</row>
    <row r="89" spans="1:153" ht="15" customHeight="1" x14ac:dyDescent="0.25">
      <c r="A89" s="174" t="s">
        <v>79</v>
      </c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/>
      <c r="CT89" s="174"/>
      <c r="CU89" s="174"/>
      <c r="CV89" s="174"/>
      <c r="CW89" s="174"/>
      <c r="CX89" s="174"/>
      <c r="CY89" s="174"/>
      <c r="CZ89" s="174"/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/>
      <c r="DL89" s="174"/>
      <c r="DM89" s="174"/>
      <c r="DN89" s="174"/>
      <c r="DO89" s="174"/>
      <c r="DP89" s="174"/>
      <c r="DQ89" s="174"/>
      <c r="DR89" s="174"/>
      <c r="DS89" s="174"/>
      <c r="DT89" s="174"/>
      <c r="DU89" s="174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</row>
    <row r="90" spans="1:153" ht="15" customHeight="1" x14ac:dyDescent="0.25">
      <c r="A90" s="174" t="s">
        <v>80</v>
      </c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  <c r="CH90" s="174"/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174"/>
      <c r="DM90" s="174"/>
      <c r="DN90" s="174"/>
      <c r="DO90" s="174"/>
      <c r="DP90" s="174"/>
      <c r="DQ90" s="174"/>
      <c r="DR90" s="174"/>
      <c r="DS90" s="174"/>
      <c r="DT90" s="174"/>
      <c r="DU90" s="174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</row>
    <row r="91" spans="1:153" ht="15" customHeight="1" x14ac:dyDescent="0.25">
      <c r="A91" s="174" t="s">
        <v>81</v>
      </c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174"/>
      <c r="DM91" s="174"/>
      <c r="DN91" s="174"/>
      <c r="DO91" s="174"/>
      <c r="DP91" s="174"/>
      <c r="DQ91" s="174"/>
      <c r="DR91" s="174"/>
      <c r="DS91" s="174"/>
      <c r="DT91" s="174"/>
      <c r="DU91" s="174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</row>
  </sheetData>
  <mergeCells count="55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CZ4:DD4"/>
    <mergeCell ref="DE4:DI4"/>
    <mergeCell ref="BB4:BF4"/>
    <mergeCell ref="BG4:BK4"/>
    <mergeCell ref="BL4:BP4"/>
    <mergeCell ref="BQ4:BU4"/>
    <mergeCell ref="BV4:BZ4"/>
    <mergeCell ref="CA4:CE4"/>
    <mergeCell ref="X4:AB4"/>
    <mergeCell ref="AC4:AG4"/>
    <mergeCell ref="AH4:AL4"/>
    <mergeCell ref="AM4:AQ4"/>
    <mergeCell ref="AR4:AV4"/>
    <mergeCell ref="AW4:BA4"/>
    <mergeCell ref="BB6:BF6"/>
    <mergeCell ref="BG6:BK6"/>
    <mergeCell ref="BL6:BP6"/>
    <mergeCell ref="BQ6:BU6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DJ4:DN4"/>
    <mergeCell ref="DO4:DS4"/>
    <mergeCell ref="DT4:DX4"/>
    <mergeCell ref="DY4:EC4"/>
    <mergeCell ref="ED4:EH4"/>
    <mergeCell ref="EI4:EM4"/>
    <mergeCell ref="CF4:CJ4"/>
    <mergeCell ref="CK4:CO4"/>
    <mergeCell ref="CP4:CT4"/>
    <mergeCell ref="CU4:CY4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EI7:EM7"/>
    <mergeCell ref="EN7:ER7"/>
    <mergeCell ref="ES7:EW7"/>
    <mergeCell ref="CP7:CT7"/>
    <mergeCell ref="CU7:CY7"/>
    <mergeCell ref="CZ7:DD7"/>
    <mergeCell ref="DE7:DI7"/>
    <mergeCell ref="DJ7:DN7"/>
    <mergeCell ref="DO7:DS7"/>
    <mergeCell ref="D10:H10"/>
    <mergeCell ref="I10:M10"/>
    <mergeCell ref="N10:R10"/>
    <mergeCell ref="S10:W10"/>
    <mergeCell ref="X10:AB10"/>
    <mergeCell ref="AC10:AG10"/>
    <mergeCell ref="DT7:DX7"/>
    <mergeCell ref="DY7:EC7"/>
    <mergeCell ref="ED7:EH7"/>
    <mergeCell ref="BL7:BP7"/>
    <mergeCell ref="BQ7:BU7"/>
    <mergeCell ref="BV7:BZ7"/>
    <mergeCell ref="CA7:CE7"/>
    <mergeCell ref="CF7:CJ7"/>
    <mergeCell ref="CK7:CO7"/>
    <mergeCell ref="AH7:AL7"/>
    <mergeCell ref="AM7:AQ7"/>
    <mergeCell ref="AR7:AV7"/>
    <mergeCell ref="AW7:BA7"/>
    <mergeCell ref="BB7:BF7"/>
    <mergeCell ref="BG7:BK7"/>
    <mergeCell ref="BL10:BP10"/>
    <mergeCell ref="BQ10:BU10"/>
    <mergeCell ref="BV10:BZ10"/>
    <mergeCell ref="CA10:CE10"/>
    <mergeCell ref="CF10:CJ10"/>
    <mergeCell ref="CK10:CO10"/>
    <mergeCell ref="AH10:AL10"/>
    <mergeCell ref="AM10:AQ10"/>
    <mergeCell ref="AR10:AV10"/>
    <mergeCell ref="AW10:BA10"/>
    <mergeCell ref="BB10:BF10"/>
    <mergeCell ref="BG10:BK10"/>
    <mergeCell ref="DT10:DX10"/>
    <mergeCell ref="DY10:EC10"/>
    <mergeCell ref="ED10:EH10"/>
    <mergeCell ref="EI10:EM10"/>
    <mergeCell ref="EN10:ER10"/>
    <mergeCell ref="ES10:EW10"/>
    <mergeCell ref="CP10:CT10"/>
    <mergeCell ref="CU10:CY10"/>
    <mergeCell ref="CZ10:DD10"/>
    <mergeCell ref="DE10:DI10"/>
    <mergeCell ref="DJ10:DN10"/>
    <mergeCell ref="DO10:DS10"/>
    <mergeCell ref="AW14:BA14"/>
    <mergeCell ref="BB14:BF14"/>
    <mergeCell ref="BG14:BK14"/>
    <mergeCell ref="D14:H14"/>
    <mergeCell ref="I14:M14"/>
    <mergeCell ref="N14:R14"/>
    <mergeCell ref="S14:W14"/>
    <mergeCell ref="X14:AB14"/>
    <mergeCell ref="AC14:AG14"/>
    <mergeCell ref="S16:W16"/>
    <mergeCell ref="X16:AB16"/>
    <mergeCell ref="AC16:AG16"/>
    <mergeCell ref="DT14:DX14"/>
    <mergeCell ref="DY14:EC14"/>
    <mergeCell ref="ED14:EH14"/>
    <mergeCell ref="EI14:EM14"/>
    <mergeCell ref="EN14:ER14"/>
    <mergeCell ref="ES14:EW14"/>
    <mergeCell ref="CP14:CT14"/>
    <mergeCell ref="CU14:CY14"/>
    <mergeCell ref="CZ14:DD14"/>
    <mergeCell ref="DE14:DI14"/>
    <mergeCell ref="DJ14:DN14"/>
    <mergeCell ref="DO14:DS14"/>
    <mergeCell ref="BL14:BP14"/>
    <mergeCell ref="BQ14:BU14"/>
    <mergeCell ref="BV14:BZ14"/>
    <mergeCell ref="CA14:CE14"/>
    <mergeCell ref="CF14:CJ14"/>
    <mergeCell ref="CK14:CO14"/>
    <mergeCell ref="AH14:AL14"/>
    <mergeCell ref="AM14:AQ14"/>
    <mergeCell ref="AR14:AV14"/>
    <mergeCell ref="EI16:EM16"/>
    <mergeCell ref="EN16:ER16"/>
    <mergeCell ref="ES16:EW16"/>
    <mergeCell ref="CP16:CT16"/>
    <mergeCell ref="CU16:CY16"/>
    <mergeCell ref="CZ16:DD16"/>
    <mergeCell ref="DE16:DI16"/>
    <mergeCell ref="DJ16:DN16"/>
    <mergeCell ref="DO16:DS16"/>
    <mergeCell ref="D17:H17"/>
    <mergeCell ref="I17:M17"/>
    <mergeCell ref="N17:R17"/>
    <mergeCell ref="S17:W17"/>
    <mergeCell ref="X17:AB17"/>
    <mergeCell ref="AC17:AG17"/>
    <mergeCell ref="DT16:DX16"/>
    <mergeCell ref="DY16:EC16"/>
    <mergeCell ref="ED16:EH16"/>
    <mergeCell ref="BL16:BP16"/>
    <mergeCell ref="BQ16:BU16"/>
    <mergeCell ref="BV16:BZ16"/>
    <mergeCell ref="CA16:CE16"/>
    <mergeCell ref="CF16:CJ16"/>
    <mergeCell ref="CK16:CO16"/>
    <mergeCell ref="AH16:AL16"/>
    <mergeCell ref="AM16:AQ16"/>
    <mergeCell ref="AR16:AV16"/>
    <mergeCell ref="AW16:BA16"/>
    <mergeCell ref="BB16:BF16"/>
    <mergeCell ref="BG16:BK16"/>
    <mergeCell ref="D16:H16"/>
    <mergeCell ref="I16:M16"/>
    <mergeCell ref="N16:R16"/>
    <mergeCell ref="BL17:BP17"/>
    <mergeCell ref="BQ17:BU17"/>
    <mergeCell ref="BV17:BZ17"/>
    <mergeCell ref="CA17:CE17"/>
    <mergeCell ref="CF17:CJ17"/>
    <mergeCell ref="CK17:CO17"/>
    <mergeCell ref="AH17:AL17"/>
    <mergeCell ref="AM17:AQ17"/>
    <mergeCell ref="AR17:AV17"/>
    <mergeCell ref="AW17:BA17"/>
    <mergeCell ref="BB17:BF17"/>
    <mergeCell ref="BG17:BK17"/>
    <mergeCell ref="DT17:DX17"/>
    <mergeCell ref="DY17:EC17"/>
    <mergeCell ref="ED17:EH17"/>
    <mergeCell ref="EI17:EM17"/>
    <mergeCell ref="EN17:ER17"/>
    <mergeCell ref="ES17:EW17"/>
    <mergeCell ref="CP17:CT17"/>
    <mergeCell ref="CU17:CY17"/>
    <mergeCell ref="CZ17:DD17"/>
    <mergeCell ref="DE17:DI17"/>
    <mergeCell ref="DJ17:DN17"/>
    <mergeCell ref="DO17:DS17"/>
    <mergeCell ref="AW28:BA28"/>
    <mergeCell ref="BB28:BF28"/>
    <mergeCell ref="BG28:BK28"/>
    <mergeCell ref="D28:H28"/>
    <mergeCell ref="I28:M28"/>
    <mergeCell ref="N28:R28"/>
    <mergeCell ref="S28:W28"/>
    <mergeCell ref="X28:AB28"/>
    <mergeCell ref="AC28:AG28"/>
    <mergeCell ref="S30:W30"/>
    <mergeCell ref="X30:AB30"/>
    <mergeCell ref="AC30:AG30"/>
    <mergeCell ref="DT28:DX28"/>
    <mergeCell ref="DY28:EC28"/>
    <mergeCell ref="ED28:EH28"/>
    <mergeCell ref="EI28:EM28"/>
    <mergeCell ref="EN28:ER28"/>
    <mergeCell ref="ES28:EW28"/>
    <mergeCell ref="CP28:CT28"/>
    <mergeCell ref="CU28:CY28"/>
    <mergeCell ref="CZ28:DD28"/>
    <mergeCell ref="DE28:DI28"/>
    <mergeCell ref="DJ28:DN28"/>
    <mergeCell ref="DO28:DS28"/>
    <mergeCell ref="BL28:BP28"/>
    <mergeCell ref="BQ28:BU28"/>
    <mergeCell ref="BV28:BZ28"/>
    <mergeCell ref="CA28:CE28"/>
    <mergeCell ref="CF28:CJ28"/>
    <mergeCell ref="CK28:CO28"/>
    <mergeCell ref="AH28:AL28"/>
    <mergeCell ref="AM28:AQ28"/>
    <mergeCell ref="AR28:AV28"/>
    <mergeCell ref="EI30:EM30"/>
    <mergeCell ref="EN30:ER30"/>
    <mergeCell ref="ES30:EW30"/>
    <mergeCell ref="CP30:CT30"/>
    <mergeCell ref="CU30:CY30"/>
    <mergeCell ref="CZ30:DD30"/>
    <mergeCell ref="DE30:DI30"/>
    <mergeCell ref="DJ30:DN30"/>
    <mergeCell ref="DO30:DS30"/>
    <mergeCell ref="D31:H31"/>
    <mergeCell ref="I31:M31"/>
    <mergeCell ref="N31:R31"/>
    <mergeCell ref="S31:W31"/>
    <mergeCell ref="X31:AB31"/>
    <mergeCell ref="AC31:AG31"/>
    <mergeCell ref="DT30:DX30"/>
    <mergeCell ref="DY30:EC30"/>
    <mergeCell ref="ED30:EH30"/>
    <mergeCell ref="BL30:BP30"/>
    <mergeCell ref="BQ30:BU30"/>
    <mergeCell ref="BV30:BZ30"/>
    <mergeCell ref="CA30:CE30"/>
    <mergeCell ref="CF30:CJ30"/>
    <mergeCell ref="CK30:CO30"/>
    <mergeCell ref="AH30:AL30"/>
    <mergeCell ref="AM30:AQ30"/>
    <mergeCell ref="AR30:AV30"/>
    <mergeCell ref="AW30:BA30"/>
    <mergeCell ref="BB30:BF30"/>
    <mergeCell ref="BG30:BK30"/>
    <mergeCell ref="D30:H30"/>
    <mergeCell ref="I30:M30"/>
    <mergeCell ref="N30:R30"/>
    <mergeCell ref="BL31:BP31"/>
    <mergeCell ref="BQ31:BU31"/>
    <mergeCell ref="BV31:BZ31"/>
    <mergeCell ref="CA31:CE31"/>
    <mergeCell ref="CF31:CJ31"/>
    <mergeCell ref="CK31:CO31"/>
    <mergeCell ref="AH31:AL31"/>
    <mergeCell ref="AM31:AQ31"/>
    <mergeCell ref="AR31:AV31"/>
    <mergeCell ref="AW31:BA31"/>
    <mergeCell ref="BB31:BF31"/>
    <mergeCell ref="BG31:BK31"/>
    <mergeCell ref="DT31:DX31"/>
    <mergeCell ref="DY31:EC31"/>
    <mergeCell ref="ED31:EH31"/>
    <mergeCell ref="EI31:EM31"/>
    <mergeCell ref="EN31:ER31"/>
    <mergeCell ref="ES31:EW31"/>
    <mergeCell ref="CP31:CT31"/>
    <mergeCell ref="CU31:CY31"/>
    <mergeCell ref="CZ31:DD31"/>
    <mergeCell ref="DE31:DI31"/>
    <mergeCell ref="DJ31:DN31"/>
    <mergeCell ref="DO31:DS31"/>
    <mergeCell ref="AW32:BA32"/>
    <mergeCell ref="BB32:BF32"/>
    <mergeCell ref="BG32:BK32"/>
    <mergeCell ref="D32:H32"/>
    <mergeCell ref="I32:M32"/>
    <mergeCell ref="N32:R32"/>
    <mergeCell ref="S32:W32"/>
    <mergeCell ref="X32:AB32"/>
    <mergeCell ref="AC32:AG32"/>
    <mergeCell ref="S33:W33"/>
    <mergeCell ref="X33:AB33"/>
    <mergeCell ref="AC33:AG33"/>
    <mergeCell ref="DT32:DX32"/>
    <mergeCell ref="DY32:EC32"/>
    <mergeCell ref="ED32:EH32"/>
    <mergeCell ref="EI32:EM32"/>
    <mergeCell ref="EN32:ER32"/>
    <mergeCell ref="ES32:EW32"/>
    <mergeCell ref="CP32:CT32"/>
    <mergeCell ref="CU32:CY32"/>
    <mergeCell ref="CZ32:DD32"/>
    <mergeCell ref="DE32:DI32"/>
    <mergeCell ref="DJ32:DN32"/>
    <mergeCell ref="DO32:DS32"/>
    <mergeCell ref="BL32:BP32"/>
    <mergeCell ref="BQ32:BU32"/>
    <mergeCell ref="BV32:BZ32"/>
    <mergeCell ref="CA32:CE32"/>
    <mergeCell ref="CF32:CJ32"/>
    <mergeCell ref="CK32:CO32"/>
    <mergeCell ref="AH32:AL32"/>
    <mergeCell ref="AM32:AQ32"/>
    <mergeCell ref="AR32:AV32"/>
    <mergeCell ref="EI33:EM33"/>
    <mergeCell ref="EN33:ER33"/>
    <mergeCell ref="ES33:EW33"/>
    <mergeCell ref="CP33:CT33"/>
    <mergeCell ref="CU33:CY33"/>
    <mergeCell ref="CZ33:DD33"/>
    <mergeCell ref="DE33:DI33"/>
    <mergeCell ref="DJ33:DN33"/>
    <mergeCell ref="DO33:DS33"/>
    <mergeCell ref="D35:H35"/>
    <mergeCell ref="I35:M35"/>
    <mergeCell ref="N35:R35"/>
    <mergeCell ref="S35:W35"/>
    <mergeCell ref="X35:AB35"/>
    <mergeCell ref="AC35:AG35"/>
    <mergeCell ref="DT33:DX33"/>
    <mergeCell ref="DY33:EC33"/>
    <mergeCell ref="ED33:EH33"/>
    <mergeCell ref="BL33:BP33"/>
    <mergeCell ref="BQ33:BU33"/>
    <mergeCell ref="BV33:BZ33"/>
    <mergeCell ref="CA33:CE33"/>
    <mergeCell ref="CF33:CJ33"/>
    <mergeCell ref="CK33:CO33"/>
    <mergeCell ref="AH33:AL33"/>
    <mergeCell ref="AM33:AQ33"/>
    <mergeCell ref="AR33:AV33"/>
    <mergeCell ref="AW33:BA33"/>
    <mergeCell ref="BB33:BF33"/>
    <mergeCell ref="BG33:BK33"/>
    <mergeCell ref="D33:H33"/>
    <mergeCell ref="I33:M33"/>
    <mergeCell ref="N33:R33"/>
    <mergeCell ref="BL35:BP35"/>
    <mergeCell ref="BQ35:BU35"/>
    <mergeCell ref="BV35:BZ35"/>
    <mergeCell ref="CA35:CE35"/>
    <mergeCell ref="CF35:CJ35"/>
    <mergeCell ref="CK35:CO35"/>
    <mergeCell ref="AH35:AL35"/>
    <mergeCell ref="AM35:AQ35"/>
    <mergeCell ref="AR35:AV35"/>
    <mergeCell ref="AW35:BA35"/>
    <mergeCell ref="BB35:BF35"/>
    <mergeCell ref="BG35:BK35"/>
    <mergeCell ref="DT35:DX35"/>
    <mergeCell ref="DY35:EC35"/>
    <mergeCell ref="ED35:EH35"/>
    <mergeCell ref="EI35:EM35"/>
    <mergeCell ref="EN35:ER35"/>
    <mergeCell ref="ES35:EW35"/>
    <mergeCell ref="CP35:CT35"/>
    <mergeCell ref="CU35:CY35"/>
    <mergeCell ref="CZ35:DD35"/>
    <mergeCell ref="DE35:DI35"/>
    <mergeCell ref="DJ35:DN35"/>
    <mergeCell ref="DO35:DS35"/>
    <mergeCell ref="AW36:BA36"/>
    <mergeCell ref="BB36:BF36"/>
    <mergeCell ref="BG36:BK36"/>
    <mergeCell ref="D36:H36"/>
    <mergeCell ref="I36:M36"/>
    <mergeCell ref="N36:R36"/>
    <mergeCell ref="S36:W36"/>
    <mergeCell ref="X36:AB36"/>
    <mergeCell ref="AC36:AG36"/>
    <mergeCell ref="S43:W43"/>
    <mergeCell ref="X43:AB43"/>
    <mergeCell ref="AC43:AG43"/>
    <mergeCell ref="DT36:DX36"/>
    <mergeCell ref="DY36:EC36"/>
    <mergeCell ref="ED36:EH36"/>
    <mergeCell ref="EI36:EM36"/>
    <mergeCell ref="EN36:ER36"/>
    <mergeCell ref="ES36:EW36"/>
    <mergeCell ref="CP36:CT36"/>
    <mergeCell ref="CU36:CY36"/>
    <mergeCell ref="CZ36:DD36"/>
    <mergeCell ref="DE36:DI36"/>
    <mergeCell ref="DJ36:DN36"/>
    <mergeCell ref="DO36:DS36"/>
    <mergeCell ref="BL36:BP36"/>
    <mergeCell ref="BQ36:BU36"/>
    <mergeCell ref="BV36:BZ36"/>
    <mergeCell ref="CA36:CE36"/>
    <mergeCell ref="CF36:CJ36"/>
    <mergeCell ref="CK36:CO36"/>
    <mergeCell ref="AH36:AL36"/>
    <mergeCell ref="AM36:AQ36"/>
    <mergeCell ref="AR36:AV36"/>
    <mergeCell ref="EI43:EM43"/>
    <mergeCell ref="EN43:ER43"/>
    <mergeCell ref="ES43:EW43"/>
    <mergeCell ref="CP43:CT43"/>
    <mergeCell ref="CU43:CY43"/>
    <mergeCell ref="CZ43:DD43"/>
    <mergeCell ref="DE43:DI43"/>
    <mergeCell ref="DJ43:DN43"/>
    <mergeCell ref="DO43:DS43"/>
    <mergeCell ref="D45:H45"/>
    <mergeCell ref="I45:M45"/>
    <mergeCell ref="N45:R45"/>
    <mergeCell ref="S45:W45"/>
    <mergeCell ref="X45:AB45"/>
    <mergeCell ref="AC45:AG45"/>
    <mergeCell ref="DT43:DX43"/>
    <mergeCell ref="DY43:EC43"/>
    <mergeCell ref="ED43:EH43"/>
    <mergeCell ref="BL43:BP43"/>
    <mergeCell ref="BQ43:BU43"/>
    <mergeCell ref="BV43:BZ43"/>
    <mergeCell ref="CA43:CE43"/>
    <mergeCell ref="CF43:CJ43"/>
    <mergeCell ref="CK43:CO43"/>
    <mergeCell ref="AH43:AL43"/>
    <mergeCell ref="AM43:AQ43"/>
    <mergeCell ref="AR43:AV43"/>
    <mergeCell ref="AW43:BA43"/>
    <mergeCell ref="BB43:BF43"/>
    <mergeCell ref="BG43:BK43"/>
    <mergeCell ref="D43:H43"/>
    <mergeCell ref="I43:M43"/>
    <mergeCell ref="N43:R43"/>
    <mergeCell ref="BL45:BP45"/>
    <mergeCell ref="BQ45:BU45"/>
    <mergeCell ref="BV45:BZ45"/>
    <mergeCell ref="CA45:CE45"/>
    <mergeCell ref="CF45:CJ45"/>
    <mergeCell ref="CK45:CO45"/>
    <mergeCell ref="AH45:AL45"/>
    <mergeCell ref="AM45:AQ45"/>
    <mergeCell ref="AR45:AV45"/>
    <mergeCell ref="AW45:BA45"/>
    <mergeCell ref="BB45:BF45"/>
    <mergeCell ref="BG45:BK45"/>
    <mergeCell ref="DT45:DX45"/>
    <mergeCell ref="DY45:EC45"/>
    <mergeCell ref="ED45:EH45"/>
    <mergeCell ref="EI45:EM45"/>
    <mergeCell ref="EN45:ER45"/>
    <mergeCell ref="ES45:EW45"/>
    <mergeCell ref="CP45:CT45"/>
    <mergeCell ref="CU45:CY45"/>
    <mergeCell ref="CZ45:DD45"/>
    <mergeCell ref="DE45:DI45"/>
    <mergeCell ref="DJ45:DN45"/>
    <mergeCell ref="DO45:DS45"/>
    <mergeCell ref="AH46:AL46"/>
    <mergeCell ref="AM46:AQ46"/>
    <mergeCell ref="AR46:AV46"/>
    <mergeCell ref="AW46:BA46"/>
    <mergeCell ref="BB46:BF46"/>
    <mergeCell ref="BG46:BK46"/>
    <mergeCell ref="D46:H46"/>
    <mergeCell ref="I46:M46"/>
    <mergeCell ref="N46:R46"/>
    <mergeCell ref="S46:W46"/>
    <mergeCell ref="X46:AB46"/>
    <mergeCell ref="AC46:AG46"/>
    <mergeCell ref="A53:EW53"/>
    <mergeCell ref="A54:EW54"/>
    <mergeCell ref="A55:EW55"/>
    <mergeCell ref="A56:EW56"/>
    <mergeCell ref="A57:EW57"/>
    <mergeCell ref="A58:EW58"/>
    <mergeCell ref="DT46:DX46"/>
    <mergeCell ref="DY46:EC46"/>
    <mergeCell ref="ED46:EH46"/>
    <mergeCell ref="EI46:EM46"/>
    <mergeCell ref="EN46:ER46"/>
    <mergeCell ref="ES46:EW46"/>
    <mergeCell ref="CP46:CT46"/>
    <mergeCell ref="CU46:CY46"/>
    <mergeCell ref="CZ46:DD46"/>
    <mergeCell ref="DE46:DI46"/>
    <mergeCell ref="DJ46:DN46"/>
    <mergeCell ref="DO46:DS46"/>
    <mergeCell ref="BL46:BP46"/>
    <mergeCell ref="BQ46:BU46"/>
    <mergeCell ref="BV46:BZ46"/>
    <mergeCell ref="CA46:CE46"/>
    <mergeCell ref="CF46:CJ46"/>
    <mergeCell ref="CK46:CO46"/>
    <mergeCell ref="A65:EW65"/>
    <mergeCell ref="A66:EW66"/>
    <mergeCell ref="A67:EW67"/>
    <mergeCell ref="A68:EW68"/>
    <mergeCell ref="A69:EW69"/>
    <mergeCell ref="A70:EW70"/>
    <mergeCell ref="A59:EW59"/>
    <mergeCell ref="A60:EW60"/>
    <mergeCell ref="A61:EW61"/>
    <mergeCell ref="A62:EW62"/>
    <mergeCell ref="A63:EW63"/>
    <mergeCell ref="A64:EW64"/>
    <mergeCell ref="A77:EW77"/>
    <mergeCell ref="A78:EW78"/>
    <mergeCell ref="A79:EW79"/>
    <mergeCell ref="A80:EW80"/>
    <mergeCell ref="A81:EW81"/>
    <mergeCell ref="A82:EW82"/>
    <mergeCell ref="A71:EW71"/>
    <mergeCell ref="A72:EW72"/>
    <mergeCell ref="A73:EW73"/>
    <mergeCell ref="A74:EW74"/>
    <mergeCell ref="A75:EW75"/>
    <mergeCell ref="A76:EW76"/>
    <mergeCell ref="A89:EW89"/>
    <mergeCell ref="A90:EW90"/>
    <mergeCell ref="A91:EW91"/>
    <mergeCell ref="A83:EW83"/>
    <mergeCell ref="A84:EW84"/>
    <mergeCell ref="A85:EW85"/>
    <mergeCell ref="A86:EW86"/>
    <mergeCell ref="A87:EW87"/>
    <mergeCell ref="A88:EW8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91"/>
  <sheetViews>
    <sheetView showGridLines="0" workbookViewId="0">
      <selection sqref="A1:BK1"/>
    </sheetView>
  </sheetViews>
  <sheetFormatPr defaultRowHeight="15" x14ac:dyDescent="0.25"/>
  <cols>
    <col min="1" max="1" width="36.5703125" customWidth="1"/>
    <col min="2" max="3" width="10" customWidth="1"/>
    <col min="4" max="63" width="23.85546875" customWidth="1"/>
  </cols>
  <sheetData>
    <row r="1" spans="1:63" ht="18" customHeight="1" x14ac:dyDescent="0.25">
      <c r="A1" s="183" t="s">
        <v>0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</row>
    <row r="2" spans="1:63" ht="18" customHeight="1" x14ac:dyDescent="0.25">
      <c r="A2" s="183" t="s">
        <v>1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</row>
    <row r="3" spans="1:63" x14ac:dyDescent="0.25">
      <c r="A3" s="184"/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</row>
    <row r="4" spans="1:63" s="3" customFormat="1" ht="15" customHeight="1" x14ac:dyDescent="0.25">
      <c r="A4" s="185" t="s">
        <v>2</v>
      </c>
      <c r="B4" s="187">
        <v>2010</v>
      </c>
      <c r="C4" s="187">
        <v>2011</v>
      </c>
      <c r="D4" s="181">
        <v>2012</v>
      </c>
      <c r="E4" s="182"/>
      <c r="F4" s="180">
        <v>2013</v>
      </c>
      <c r="G4" s="182"/>
      <c r="H4" s="180">
        <v>2014</v>
      </c>
      <c r="I4" s="182"/>
      <c r="J4" s="180">
        <v>2015</v>
      </c>
      <c r="K4" s="182"/>
      <c r="L4" s="180">
        <v>2016</v>
      </c>
      <c r="M4" s="182"/>
      <c r="N4" s="180">
        <v>2017</v>
      </c>
      <c r="O4" s="182"/>
      <c r="P4" s="180">
        <v>2018</v>
      </c>
      <c r="Q4" s="182"/>
      <c r="R4" s="180">
        <v>2019</v>
      </c>
      <c r="S4" s="182"/>
      <c r="T4" s="180">
        <v>2020</v>
      </c>
      <c r="U4" s="182"/>
      <c r="V4" s="180">
        <v>2021</v>
      </c>
      <c r="W4" s="182"/>
      <c r="X4" s="180">
        <v>2022</v>
      </c>
      <c r="Y4" s="182"/>
      <c r="Z4" s="180">
        <v>2023</v>
      </c>
      <c r="AA4" s="182"/>
      <c r="AB4" s="180">
        <v>2024</v>
      </c>
      <c r="AC4" s="182"/>
      <c r="AD4" s="180">
        <v>2025</v>
      </c>
      <c r="AE4" s="182"/>
      <c r="AF4" s="180">
        <v>2026</v>
      </c>
      <c r="AG4" s="182"/>
      <c r="AH4" s="180">
        <v>2027</v>
      </c>
      <c r="AI4" s="182"/>
      <c r="AJ4" s="180">
        <v>2028</v>
      </c>
      <c r="AK4" s="182"/>
      <c r="AL4" s="180">
        <v>2029</v>
      </c>
      <c r="AM4" s="182"/>
      <c r="AN4" s="180">
        <v>2030</v>
      </c>
      <c r="AO4" s="182"/>
      <c r="AP4" s="180">
        <v>2031</v>
      </c>
      <c r="AQ4" s="182"/>
      <c r="AR4" s="180">
        <v>2032</v>
      </c>
      <c r="AS4" s="182"/>
      <c r="AT4" s="180">
        <v>2033</v>
      </c>
      <c r="AU4" s="182"/>
      <c r="AV4" s="180">
        <v>2034</v>
      </c>
      <c r="AW4" s="182"/>
      <c r="AX4" s="180">
        <v>2035</v>
      </c>
      <c r="AY4" s="182"/>
      <c r="AZ4" s="180">
        <v>2036</v>
      </c>
      <c r="BA4" s="182"/>
      <c r="BB4" s="180">
        <v>2037</v>
      </c>
      <c r="BC4" s="182"/>
      <c r="BD4" s="180">
        <v>2038</v>
      </c>
      <c r="BE4" s="182"/>
      <c r="BF4" s="180">
        <v>2039</v>
      </c>
      <c r="BG4" s="182"/>
      <c r="BH4" s="180">
        <v>2040</v>
      </c>
      <c r="BI4" s="182"/>
      <c r="BJ4" s="180" t="s">
        <v>3</v>
      </c>
      <c r="BK4" s="182"/>
    </row>
    <row r="5" spans="1:63" s="2" customFormat="1" x14ac:dyDescent="0.25">
      <c r="A5" s="186"/>
      <c r="B5" s="188"/>
      <c r="C5" s="188"/>
      <c r="D5" s="6" t="s">
        <v>87</v>
      </c>
      <c r="E5" s="7" t="s">
        <v>88</v>
      </c>
      <c r="F5" s="6" t="s">
        <v>87</v>
      </c>
      <c r="G5" s="7" t="s">
        <v>88</v>
      </c>
      <c r="H5" s="6" t="s">
        <v>87</v>
      </c>
      <c r="I5" s="7" t="s">
        <v>88</v>
      </c>
      <c r="J5" s="6" t="s">
        <v>87</v>
      </c>
      <c r="K5" s="7" t="s">
        <v>88</v>
      </c>
      <c r="L5" s="6" t="s">
        <v>87</v>
      </c>
      <c r="M5" s="7" t="s">
        <v>88</v>
      </c>
      <c r="N5" s="6" t="s">
        <v>87</v>
      </c>
      <c r="O5" s="7" t="s">
        <v>88</v>
      </c>
      <c r="P5" s="6" t="s">
        <v>87</v>
      </c>
      <c r="Q5" s="7" t="s">
        <v>88</v>
      </c>
      <c r="R5" s="6" t="s">
        <v>87</v>
      </c>
      <c r="S5" s="7" t="s">
        <v>88</v>
      </c>
      <c r="T5" s="6" t="s">
        <v>87</v>
      </c>
      <c r="U5" s="7" t="s">
        <v>88</v>
      </c>
      <c r="V5" s="6" t="s">
        <v>87</v>
      </c>
      <c r="W5" s="7" t="s">
        <v>88</v>
      </c>
      <c r="X5" s="6" t="s">
        <v>87</v>
      </c>
      <c r="Y5" s="7" t="s">
        <v>88</v>
      </c>
      <c r="Z5" s="6" t="s">
        <v>87</v>
      </c>
      <c r="AA5" s="7" t="s">
        <v>88</v>
      </c>
      <c r="AB5" s="6" t="s">
        <v>87</v>
      </c>
      <c r="AC5" s="7" t="s">
        <v>88</v>
      </c>
      <c r="AD5" s="6" t="s">
        <v>87</v>
      </c>
      <c r="AE5" s="7" t="s">
        <v>88</v>
      </c>
      <c r="AF5" s="6" t="s">
        <v>87</v>
      </c>
      <c r="AG5" s="7" t="s">
        <v>88</v>
      </c>
      <c r="AH5" s="6" t="s">
        <v>87</v>
      </c>
      <c r="AI5" s="7" t="s">
        <v>88</v>
      </c>
      <c r="AJ5" s="6" t="s">
        <v>87</v>
      </c>
      <c r="AK5" s="7" t="s">
        <v>88</v>
      </c>
      <c r="AL5" s="6" t="s">
        <v>87</v>
      </c>
      <c r="AM5" s="7" t="s">
        <v>88</v>
      </c>
      <c r="AN5" s="6" t="s">
        <v>87</v>
      </c>
      <c r="AO5" s="7" t="s">
        <v>88</v>
      </c>
      <c r="AP5" s="6" t="s">
        <v>87</v>
      </c>
      <c r="AQ5" s="7" t="s">
        <v>88</v>
      </c>
      <c r="AR5" s="6" t="s">
        <v>87</v>
      </c>
      <c r="AS5" s="7" t="s">
        <v>88</v>
      </c>
      <c r="AT5" s="6" t="s">
        <v>87</v>
      </c>
      <c r="AU5" s="7" t="s">
        <v>88</v>
      </c>
      <c r="AV5" s="6" t="s">
        <v>87</v>
      </c>
      <c r="AW5" s="7" t="s">
        <v>88</v>
      </c>
      <c r="AX5" s="6" t="s">
        <v>87</v>
      </c>
      <c r="AY5" s="7" t="s">
        <v>88</v>
      </c>
      <c r="AZ5" s="6" t="s">
        <v>87</v>
      </c>
      <c r="BA5" s="7" t="s">
        <v>88</v>
      </c>
      <c r="BB5" s="6" t="s">
        <v>87</v>
      </c>
      <c r="BC5" s="7" t="s">
        <v>88</v>
      </c>
      <c r="BD5" s="6" t="s">
        <v>87</v>
      </c>
      <c r="BE5" s="7" t="s">
        <v>88</v>
      </c>
      <c r="BF5" s="6" t="s">
        <v>87</v>
      </c>
      <c r="BG5" s="7" t="s">
        <v>88</v>
      </c>
      <c r="BH5" s="6" t="s">
        <v>87</v>
      </c>
      <c r="BI5" s="7" t="s">
        <v>88</v>
      </c>
      <c r="BJ5" s="6" t="s">
        <v>87</v>
      </c>
      <c r="BK5" s="7" t="s">
        <v>88</v>
      </c>
    </row>
    <row r="6" spans="1:63" x14ac:dyDescent="0.25">
      <c r="A6" s="8"/>
      <c r="B6" s="8"/>
      <c r="C6" s="8"/>
      <c r="D6" s="178"/>
      <c r="E6" s="179"/>
      <c r="F6" s="178"/>
      <c r="G6" s="179"/>
      <c r="H6" s="178"/>
      <c r="I6" s="179"/>
      <c r="J6" s="178"/>
      <c r="K6" s="179"/>
      <c r="L6" s="178"/>
      <c r="M6" s="179"/>
      <c r="N6" s="178"/>
      <c r="O6" s="179"/>
      <c r="P6" s="178"/>
      <c r="Q6" s="179"/>
      <c r="R6" s="178"/>
      <c r="S6" s="179"/>
      <c r="T6" s="178"/>
      <c r="U6" s="179"/>
      <c r="V6" s="178"/>
      <c r="W6" s="179"/>
      <c r="X6" s="178"/>
      <c r="Y6" s="179"/>
      <c r="Z6" s="178"/>
      <c r="AA6" s="179"/>
      <c r="AB6" s="178"/>
      <c r="AC6" s="179"/>
      <c r="AD6" s="178"/>
      <c r="AE6" s="179"/>
      <c r="AF6" s="178"/>
      <c r="AG6" s="179"/>
      <c r="AH6" s="178"/>
      <c r="AI6" s="179"/>
      <c r="AJ6" s="178"/>
      <c r="AK6" s="179"/>
      <c r="AL6" s="178"/>
      <c r="AM6" s="179"/>
      <c r="AN6" s="178"/>
      <c r="AO6" s="179"/>
      <c r="AP6" s="178"/>
      <c r="AQ6" s="179"/>
      <c r="AR6" s="178"/>
      <c r="AS6" s="179"/>
      <c r="AT6" s="178"/>
      <c r="AU6" s="179"/>
      <c r="AV6" s="178"/>
      <c r="AW6" s="179"/>
      <c r="AX6" s="178"/>
      <c r="AY6" s="179"/>
      <c r="AZ6" s="178"/>
      <c r="BA6" s="179"/>
      <c r="BB6" s="178"/>
      <c r="BC6" s="179"/>
      <c r="BD6" s="178"/>
      <c r="BE6" s="179"/>
      <c r="BF6" s="178"/>
      <c r="BG6" s="179"/>
      <c r="BH6" s="178"/>
      <c r="BI6" s="179"/>
      <c r="BJ6" s="178"/>
      <c r="BK6" s="179"/>
    </row>
    <row r="7" spans="1:63" x14ac:dyDescent="0.25">
      <c r="A7" s="5" t="s">
        <v>9</v>
      </c>
      <c r="B7" s="8"/>
      <c r="C7" s="8"/>
      <c r="D7" s="176"/>
      <c r="E7" s="177"/>
      <c r="F7" s="176"/>
      <c r="G7" s="177"/>
      <c r="H7" s="176"/>
      <c r="I7" s="177"/>
      <c r="J7" s="176"/>
      <c r="K7" s="177"/>
      <c r="L7" s="176"/>
      <c r="M7" s="177"/>
      <c r="N7" s="176"/>
      <c r="O7" s="177"/>
      <c r="P7" s="176"/>
      <c r="Q7" s="177"/>
      <c r="R7" s="176"/>
      <c r="S7" s="177"/>
      <c r="T7" s="176"/>
      <c r="U7" s="177"/>
      <c r="V7" s="176"/>
      <c r="W7" s="177"/>
      <c r="X7" s="176"/>
      <c r="Y7" s="177"/>
      <c r="Z7" s="176"/>
      <c r="AA7" s="177"/>
      <c r="AB7" s="176"/>
      <c r="AC7" s="177"/>
      <c r="AD7" s="176"/>
      <c r="AE7" s="177"/>
      <c r="AF7" s="176"/>
      <c r="AG7" s="177"/>
      <c r="AH7" s="176"/>
      <c r="AI7" s="177"/>
      <c r="AJ7" s="176"/>
      <c r="AK7" s="177"/>
      <c r="AL7" s="176"/>
      <c r="AM7" s="177"/>
      <c r="AN7" s="176"/>
      <c r="AO7" s="177"/>
      <c r="AP7" s="176"/>
      <c r="AQ7" s="177"/>
      <c r="AR7" s="176"/>
      <c r="AS7" s="177"/>
      <c r="AT7" s="176"/>
      <c r="AU7" s="177"/>
      <c r="AV7" s="176"/>
      <c r="AW7" s="177"/>
      <c r="AX7" s="176"/>
      <c r="AY7" s="177"/>
      <c r="AZ7" s="176"/>
      <c r="BA7" s="177"/>
      <c r="BB7" s="176"/>
      <c r="BC7" s="177"/>
      <c r="BD7" s="176"/>
      <c r="BE7" s="177"/>
      <c r="BF7" s="176"/>
      <c r="BG7" s="177"/>
      <c r="BH7" s="176"/>
      <c r="BI7" s="177"/>
      <c r="BJ7" s="176"/>
      <c r="BK7" s="177"/>
    </row>
    <row r="8" spans="1:63" x14ac:dyDescent="0.25">
      <c r="A8" s="8" t="s">
        <v>10</v>
      </c>
      <c r="B8" s="8">
        <v>21.332418000000001</v>
      </c>
      <c r="C8" s="8">
        <v>23.000001999999999</v>
      </c>
      <c r="D8" s="9">
        <v>24.076992000000001</v>
      </c>
      <c r="E8" s="8">
        <v>24.084751000000001</v>
      </c>
      <c r="F8" s="9">
        <v>24.485004</v>
      </c>
      <c r="G8" s="8">
        <v>24.485291</v>
      </c>
      <c r="H8" s="9">
        <v>26.467376999999999</v>
      </c>
      <c r="I8" s="8">
        <v>27.016324999999998</v>
      </c>
      <c r="J8" s="9">
        <v>27.260960000000001</v>
      </c>
      <c r="K8" s="8">
        <v>27.524585999999999</v>
      </c>
      <c r="L8" s="9">
        <v>29.117701</v>
      </c>
      <c r="M8" s="8">
        <v>29.650482</v>
      </c>
      <c r="N8" s="9">
        <v>29.830003999999999</v>
      </c>
      <c r="O8" s="8">
        <v>30.397518000000002</v>
      </c>
      <c r="P8" s="9">
        <v>30.691153</v>
      </c>
      <c r="Q8" s="8">
        <v>31.311836</v>
      </c>
      <c r="R8" s="9">
        <v>31.370429999999999</v>
      </c>
      <c r="S8" s="8">
        <v>32.050815999999998</v>
      </c>
      <c r="T8" s="9">
        <v>32.031300000000002</v>
      </c>
      <c r="U8" s="8">
        <v>32.735916000000003</v>
      </c>
      <c r="V8" s="9">
        <v>32.674511000000003</v>
      </c>
      <c r="W8" s="8">
        <v>33.349063999999998</v>
      </c>
      <c r="X8" s="9">
        <v>33.384224000000003</v>
      </c>
      <c r="Y8" s="8">
        <v>34.054470000000002</v>
      </c>
      <c r="Z8" s="9">
        <v>33.968037000000002</v>
      </c>
      <c r="AA8" s="8">
        <v>34.607723</v>
      </c>
      <c r="AB8" s="9">
        <v>34.574489999999997</v>
      </c>
      <c r="AC8" s="8">
        <v>35.253162000000003</v>
      </c>
      <c r="AD8" s="9">
        <v>35.224609000000001</v>
      </c>
      <c r="AE8" s="8">
        <v>35.871971000000002</v>
      </c>
      <c r="AF8" s="9">
        <v>35.773941000000001</v>
      </c>
      <c r="AG8" s="8">
        <v>36.429470000000002</v>
      </c>
      <c r="AH8" s="9">
        <v>36.423865999999997</v>
      </c>
      <c r="AI8" s="8">
        <v>37.003104999999998</v>
      </c>
      <c r="AJ8" s="9">
        <v>36.911667000000001</v>
      </c>
      <c r="AK8" s="8">
        <v>37.376018999999999</v>
      </c>
      <c r="AL8" s="9">
        <v>37.434066999999999</v>
      </c>
      <c r="AM8" s="8">
        <v>37.799210000000002</v>
      </c>
      <c r="AN8" s="9">
        <v>37.993789999999997</v>
      </c>
      <c r="AO8" s="8">
        <v>38.252361000000001</v>
      </c>
      <c r="AP8" s="9">
        <v>38.633896</v>
      </c>
      <c r="AQ8" s="8">
        <v>38.653446000000002</v>
      </c>
      <c r="AR8" s="9">
        <v>39.222301000000002</v>
      </c>
      <c r="AS8" s="8">
        <v>39.052010000000003</v>
      </c>
      <c r="AT8" s="9">
        <v>39.875239999999998</v>
      </c>
      <c r="AU8" s="8">
        <v>39.459217000000002</v>
      </c>
      <c r="AV8" s="9">
        <v>40.594856</v>
      </c>
      <c r="AW8" s="8">
        <v>39.942112000000002</v>
      </c>
      <c r="AX8" s="9">
        <v>41.345649999999999</v>
      </c>
      <c r="AY8" s="8">
        <v>40.468719</v>
      </c>
      <c r="AZ8" s="9">
        <v>42.097617999999997</v>
      </c>
      <c r="BA8" s="8">
        <v>40.959071999999999</v>
      </c>
      <c r="BB8" s="9">
        <v>42.824973999999997</v>
      </c>
      <c r="BC8" s="8">
        <v>41.477322000000001</v>
      </c>
      <c r="BD8" s="9">
        <v>43.430484999999997</v>
      </c>
      <c r="BE8" s="8">
        <v>42.121600999999998</v>
      </c>
      <c r="BF8" s="9">
        <v>43.954391000000001</v>
      </c>
      <c r="BG8" s="8">
        <v>42.701092000000003</v>
      </c>
      <c r="BH8" s="9">
        <v>44.566772</v>
      </c>
      <c r="BI8" s="8">
        <v>43.194977000000002</v>
      </c>
      <c r="BJ8" s="10">
        <v>2.3E-2</v>
      </c>
      <c r="BK8" s="11">
        <v>2.1999999999999999E-2</v>
      </c>
    </row>
    <row r="9" spans="1:63" x14ac:dyDescent="0.25">
      <c r="A9" s="8" t="s">
        <v>11</v>
      </c>
      <c r="B9" s="8">
        <v>6.4573000000000005E-2</v>
      </c>
      <c r="C9" s="8">
        <v>6.1344000000000003E-2</v>
      </c>
      <c r="D9" s="9">
        <v>6.2003000000000003E-2</v>
      </c>
      <c r="E9" s="8">
        <v>6.2003000000000003E-2</v>
      </c>
      <c r="F9" s="9">
        <v>6.5999000000000002E-2</v>
      </c>
      <c r="G9" s="8">
        <v>6.5999000000000002E-2</v>
      </c>
      <c r="H9" s="9">
        <v>6.4152000000000001E-2</v>
      </c>
      <c r="I9" s="8">
        <v>6.4152000000000001E-2</v>
      </c>
      <c r="J9" s="9">
        <v>6.4152000000000001E-2</v>
      </c>
      <c r="K9" s="8">
        <v>6.4152000000000001E-2</v>
      </c>
      <c r="L9" s="9">
        <v>6.4152000000000001E-2</v>
      </c>
      <c r="M9" s="8">
        <v>6.4152000000000001E-2</v>
      </c>
      <c r="N9" s="9">
        <v>6.4152000000000001E-2</v>
      </c>
      <c r="O9" s="8">
        <v>6.4152000000000001E-2</v>
      </c>
      <c r="P9" s="9">
        <v>6.4152000000000001E-2</v>
      </c>
      <c r="Q9" s="8">
        <v>6.4152000000000001E-2</v>
      </c>
      <c r="R9" s="9">
        <v>6.4152000000000001E-2</v>
      </c>
      <c r="S9" s="8">
        <v>6.4152000000000001E-2</v>
      </c>
      <c r="T9" s="9">
        <v>6.4152000000000001E-2</v>
      </c>
      <c r="U9" s="8">
        <v>6.4152000000000001E-2</v>
      </c>
      <c r="V9" s="9">
        <v>6.4152000000000001E-2</v>
      </c>
      <c r="W9" s="8">
        <v>6.4152000000000001E-2</v>
      </c>
      <c r="X9" s="9">
        <v>6.4152000000000001E-2</v>
      </c>
      <c r="Y9" s="8">
        <v>6.4152000000000001E-2</v>
      </c>
      <c r="Z9" s="9">
        <v>6.4152000000000001E-2</v>
      </c>
      <c r="AA9" s="8">
        <v>6.4152000000000001E-2</v>
      </c>
      <c r="AB9" s="9">
        <v>6.4152000000000001E-2</v>
      </c>
      <c r="AC9" s="8">
        <v>6.4152000000000001E-2</v>
      </c>
      <c r="AD9" s="9">
        <v>6.4152000000000001E-2</v>
      </c>
      <c r="AE9" s="8">
        <v>6.4152000000000001E-2</v>
      </c>
      <c r="AF9" s="9">
        <v>6.4152000000000001E-2</v>
      </c>
      <c r="AG9" s="8">
        <v>6.4152000000000001E-2</v>
      </c>
      <c r="AH9" s="9">
        <v>6.4152000000000001E-2</v>
      </c>
      <c r="AI9" s="8">
        <v>6.4152000000000001E-2</v>
      </c>
      <c r="AJ9" s="9">
        <v>6.4152000000000001E-2</v>
      </c>
      <c r="AK9" s="8">
        <v>6.4152000000000001E-2</v>
      </c>
      <c r="AL9" s="9">
        <v>6.4152000000000001E-2</v>
      </c>
      <c r="AM9" s="8">
        <v>6.4152000000000001E-2</v>
      </c>
      <c r="AN9" s="9">
        <v>6.4152000000000001E-2</v>
      </c>
      <c r="AO9" s="8">
        <v>6.4152000000000001E-2</v>
      </c>
      <c r="AP9" s="9">
        <v>6.4152000000000001E-2</v>
      </c>
      <c r="AQ9" s="8">
        <v>6.4152000000000001E-2</v>
      </c>
      <c r="AR9" s="9">
        <v>6.4152000000000001E-2</v>
      </c>
      <c r="AS9" s="8">
        <v>6.4152000000000001E-2</v>
      </c>
      <c r="AT9" s="9">
        <v>6.4152000000000001E-2</v>
      </c>
      <c r="AU9" s="8">
        <v>6.4152000000000001E-2</v>
      </c>
      <c r="AV9" s="9">
        <v>6.4152000000000001E-2</v>
      </c>
      <c r="AW9" s="8">
        <v>6.4152000000000001E-2</v>
      </c>
      <c r="AX9" s="9">
        <v>6.4152000000000001E-2</v>
      </c>
      <c r="AY9" s="8">
        <v>6.4152000000000001E-2</v>
      </c>
      <c r="AZ9" s="9">
        <v>6.4152000000000001E-2</v>
      </c>
      <c r="BA9" s="8">
        <v>6.4152000000000001E-2</v>
      </c>
      <c r="BB9" s="9">
        <v>6.4152000000000001E-2</v>
      </c>
      <c r="BC9" s="8">
        <v>6.4152000000000001E-2</v>
      </c>
      <c r="BD9" s="9">
        <v>6.4152000000000001E-2</v>
      </c>
      <c r="BE9" s="8">
        <v>6.4152000000000001E-2</v>
      </c>
      <c r="BF9" s="9">
        <v>6.4152000000000001E-2</v>
      </c>
      <c r="BG9" s="8">
        <v>6.4152000000000001E-2</v>
      </c>
      <c r="BH9" s="9">
        <v>6.4152000000000001E-2</v>
      </c>
      <c r="BI9" s="8">
        <v>6.4152000000000001E-2</v>
      </c>
      <c r="BJ9" s="10">
        <v>2E-3</v>
      </c>
      <c r="BK9" s="11">
        <v>2E-3</v>
      </c>
    </row>
    <row r="10" spans="1:63" x14ac:dyDescent="0.25">
      <c r="A10" s="8"/>
      <c r="B10" s="8"/>
      <c r="C10" s="8"/>
      <c r="D10" s="176"/>
      <c r="E10" s="177"/>
      <c r="F10" s="176"/>
      <c r="G10" s="177"/>
      <c r="H10" s="176"/>
      <c r="I10" s="177"/>
      <c r="J10" s="176"/>
      <c r="K10" s="177"/>
      <c r="L10" s="176"/>
      <c r="M10" s="177"/>
      <c r="N10" s="176"/>
      <c r="O10" s="177"/>
      <c r="P10" s="176"/>
      <c r="Q10" s="177"/>
      <c r="R10" s="176"/>
      <c r="S10" s="177"/>
      <c r="T10" s="176"/>
      <c r="U10" s="177"/>
      <c r="V10" s="176"/>
      <c r="W10" s="177"/>
      <c r="X10" s="176"/>
      <c r="Y10" s="177"/>
      <c r="Z10" s="176"/>
      <c r="AA10" s="177"/>
      <c r="AB10" s="176"/>
      <c r="AC10" s="177"/>
      <c r="AD10" s="176"/>
      <c r="AE10" s="177"/>
      <c r="AF10" s="176"/>
      <c r="AG10" s="177"/>
      <c r="AH10" s="176"/>
      <c r="AI10" s="177"/>
      <c r="AJ10" s="176"/>
      <c r="AK10" s="177"/>
      <c r="AL10" s="176"/>
      <c r="AM10" s="177"/>
      <c r="AN10" s="176"/>
      <c r="AO10" s="177"/>
      <c r="AP10" s="176"/>
      <c r="AQ10" s="177"/>
      <c r="AR10" s="176"/>
      <c r="AS10" s="177"/>
      <c r="AT10" s="176"/>
      <c r="AU10" s="177"/>
      <c r="AV10" s="176"/>
      <c r="AW10" s="177"/>
      <c r="AX10" s="176"/>
      <c r="AY10" s="177"/>
      <c r="AZ10" s="176"/>
      <c r="BA10" s="177"/>
      <c r="BB10" s="176"/>
      <c r="BC10" s="177"/>
      <c r="BD10" s="176"/>
      <c r="BE10" s="177"/>
      <c r="BF10" s="176"/>
      <c r="BG10" s="177"/>
      <c r="BH10" s="176"/>
      <c r="BI10" s="177"/>
      <c r="BJ10" s="176"/>
      <c r="BK10" s="177"/>
    </row>
    <row r="11" spans="1:63" x14ac:dyDescent="0.25">
      <c r="A11" s="5" t="s">
        <v>12</v>
      </c>
      <c r="B11" s="5">
        <v>2.6040000000000001</v>
      </c>
      <c r="C11" s="5">
        <v>1.9488840000000001</v>
      </c>
      <c r="D11" s="12">
        <v>1.7854950000000001</v>
      </c>
      <c r="E11" s="5">
        <v>1.786853</v>
      </c>
      <c r="F11" s="12">
        <v>1.75915</v>
      </c>
      <c r="G11" s="5">
        <v>1.760696</v>
      </c>
      <c r="H11" s="12">
        <v>1.665519</v>
      </c>
      <c r="I11" s="5">
        <v>1.7664960000000001</v>
      </c>
      <c r="J11" s="12">
        <v>1.565258</v>
      </c>
      <c r="K11" s="5">
        <v>1.601137</v>
      </c>
      <c r="L11" s="12">
        <v>1.4120109999999999</v>
      </c>
      <c r="M11" s="5">
        <v>1.5273870000000001</v>
      </c>
      <c r="N11" s="12">
        <v>0.90627599999999997</v>
      </c>
      <c r="O11" s="5">
        <v>1.0157659999999999</v>
      </c>
      <c r="P11" s="12">
        <v>0.50951999999999997</v>
      </c>
      <c r="Q11" s="5">
        <v>0.63447299999999995</v>
      </c>
      <c r="R11" s="12">
        <v>0.140538</v>
      </c>
      <c r="S11" s="5">
        <v>0.27604400000000001</v>
      </c>
      <c r="T11" s="12">
        <v>-0.188553</v>
      </c>
      <c r="U11" s="5">
        <v>1.524E-3</v>
      </c>
      <c r="V11" s="12">
        <v>-0.52209700000000003</v>
      </c>
      <c r="W11" s="5">
        <v>-0.31830900000000001</v>
      </c>
      <c r="X11" s="12">
        <v>-0.88916600000000001</v>
      </c>
      <c r="Y11" s="5">
        <v>-0.68056899999999998</v>
      </c>
      <c r="Z11" s="12">
        <v>-1.221087</v>
      </c>
      <c r="AA11" s="5">
        <v>-1.0206029999999999</v>
      </c>
      <c r="AB11" s="12">
        <v>-1.5402089999999999</v>
      </c>
      <c r="AC11" s="5">
        <v>-1.331399</v>
      </c>
      <c r="AD11" s="12">
        <v>-1.869148</v>
      </c>
      <c r="AE11" s="5">
        <v>-1.657796</v>
      </c>
      <c r="AF11" s="12">
        <v>-2.1389740000000002</v>
      </c>
      <c r="AG11" s="5">
        <v>-1.938631</v>
      </c>
      <c r="AH11" s="12">
        <v>-2.4214639999999998</v>
      </c>
      <c r="AI11" s="5">
        <v>-2.2241559999999998</v>
      </c>
      <c r="AJ11" s="12">
        <v>-2.6766299999999998</v>
      </c>
      <c r="AK11" s="5">
        <v>-2.487241</v>
      </c>
      <c r="AL11" s="12">
        <v>-2.9249999999999998</v>
      </c>
      <c r="AM11" s="5">
        <v>-2.7480449999999998</v>
      </c>
      <c r="AN11" s="12">
        <v>-3.1852130000000001</v>
      </c>
      <c r="AO11" s="5">
        <v>-3.0188459999999999</v>
      </c>
      <c r="AP11" s="12">
        <v>-3.4189449999999999</v>
      </c>
      <c r="AQ11" s="5">
        <v>-3.257997</v>
      </c>
      <c r="AR11" s="12">
        <v>-3.6826270000000001</v>
      </c>
      <c r="AS11" s="5">
        <v>-3.5480480000000001</v>
      </c>
      <c r="AT11" s="12">
        <v>-3.9491809999999998</v>
      </c>
      <c r="AU11" s="5">
        <v>-3.8396430000000001</v>
      </c>
      <c r="AV11" s="12">
        <v>-4.2529339999999998</v>
      </c>
      <c r="AW11" s="5">
        <v>-4.1653000000000002</v>
      </c>
      <c r="AX11" s="12">
        <v>-4.5947880000000003</v>
      </c>
      <c r="AY11" s="5">
        <v>-4.5379959999999997</v>
      </c>
      <c r="AZ11" s="12">
        <v>-4.9582689999999996</v>
      </c>
      <c r="BA11" s="5">
        <v>-4.9295039999999997</v>
      </c>
      <c r="BB11" s="12">
        <v>-5.3377350000000003</v>
      </c>
      <c r="BC11" s="5">
        <v>-5.3485290000000001</v>
      </c>
      <c r="BD11" s="12">
        <v>-5.5621029999999996</v>
      </c>
      <c r="BE11" s="5">
        <v>-5.7993069999999998</v>
      </c>
      <c r="BF11" s="12">
        <v>-5.8137860000000003</v>
      </c>
      <c r="BG11" s="5">
        <v>-6.2229140000000003</v>
      </c>
      <c r="BH11" s="12">
        <v>-6.2557559999999999</v>
      </c>
      <c r="BI11" s="5">
        <v>-6.6649799999999999</v>
      </c>
      <c r="BJ11" s="12" t="s">
        <v>13</v>
      </c>
      <c r="BK11" s="5" t="s">
        <v>13</v>
      </c>
    </row>
    <row r="12" spans="1:63" x14ac:dyDescent="0.25">
      <c r="A12" s="8" t="s">
        <v>14</v>
      </c>
      <c r="B12" s="8">
        <v>2.2375759999999998</v>
      </c>
      <c r="C12" s="8">
        <v>1.6697109999999999</v>
      </c>
      <c r="D12" s="9">
        <v>1.6529849999999999</v>
      </c>
      <c r="E12" s="8">
        <v>1.6543429999999999</v>
      </c>
      <c r="F12" s="9">
        <v>1.6249100000000001</v>
      </c>
      <c r="G12" s="8">
        <v>1.6264559999999999</v>
      </c>
      <c r="H12" s="9">
        <v>1.4962610000000001</v>
      </c>
      <c r="I12" s="8">
        <v>1.591726</v>
      </c>
      <c r="J12" s="9">
        <v>1.409899</v>
      </c>
      <c r="K12" s="8">
        <v>1.443586</v>
      </c>
      <c r="L12" s="9">
        <v>1.472761</v>
      </c>
      <c r="M12" s="8">
        <v>1.588138</v>
      </c>
      <c r="N12" s="9">
        <v>1.1677759999999999</v>
      </c>
      <c r="O12" s="8">
        <v>1.277266</v>
      </c>
      <c r="P12" s="9">
        <v>0.77102000000000004</v>
      </c>
      <c r="Q12" s="8">
        <v>0.89597300000000002</v>
      </c>
      <c r="R12" s="9">
        <v>0.40203800000000001</v>
      </c>
      <c r="S12" s="8">
        <v>0.53754400000000002</v>
      </c>
      <c r="T12" s="9">
        <v>7.2946999999999998E-2</v>
      </c>
      <c r="U12" s="8">
        <v>0.26302399999999998</v>
      </c>
      <c r="V12" s="9">
        <v>-0.26059700000000002</v>
      </c>
      <c r="W12" s="8">
        <v>-5.6808999999999998E-2</v>
      </c>
      <c r="X12" s="9">
        <v>-0.42766599999999999</v>
      </c>
      <c r="Y12" s="8">
        <v>-0.21906900000000001</v>
      </c>
      <c r="Z12" s="9">
        <v>-0.55958699999999995</v>
      </c>
      <c r="AA12" s="8">
        <v>-0.35910300000000001</v>
      </c>
      <c r="AB12" s="9">
        <v>-0.67870900000000001</v>
      </c>
      <c r="AC12" s="8">
        <v>-0.46989900000000001</v>
      </c>
      <c r="AD12" s="9">
        <v>-0.80764800000000003</v>
      </c>
      <c r="AE12" s="8">
        <v>-0.59629600000000005</v>
      </c>
      <c r="AF12" s="9">
        <v>-0.87747399999999998</v>
      </c>
      <c r="AG12" s="8">
        <v>-0.67713100000000004</v>
      </c>
      <c r="AH12" s="9">
        <v>-0.95996400000000004</v>
      </c>
      <c r="AI12" s="8">
        <v>-0.762656</v>
      </c>
      <c r="AJ12" s="9">
        <v>-1.0151300000000001</v>
      </c>
      <c r="AK12" s="8">
        <v>-0.82574099999999995</v>
      </c>
      <c r="AL12" s="9">
        <v>-1.0634999999999999</v>
      </c>
      <c r="AM12" s="8">
        <v>-0.88654500000000003</v>
      </c>
      <c r="AN12" s="9">
        <v>-1.123712</v>
      </c>
      <c r="AO12" s="8">
        <v>-0.95734600000000003</v>
      </c>
      <c r="AP12" s="9">
        <v>-1.1574450000000001</v>
      </c>
      <c r="AQ12" s="8">
        <v>-0.99649699999999997</v>
      </c>
      <c r="AR12" s="9">
        <v>-1.2211259999999999</v>
      </c>
      <c r="AS12" s="8">
        <v>-1.0865480000000001</v>
      </c>
      <c r="AT12" s="9">
        <v>-1.2876810000000001</v>
      </c>
      <c r="AU12" s="8">
        <v>-1.1781440000000001</v>
      </c>
      <c r="AV12" s="9">
        <v>-1.3914329999999999</v>
      </c>
      <c r="AW12" s="8">
        <v>-1.3038000000000001</v>
      </c>
      <c r="AX12" s="9">
        <v>-1.5332870000000001</v>
      </c>
      <c r="AY12" s="8">
        <v>-1.476496</v>
      </c>
      <c r="AZ12" s="9">
        <v>-1.696769</v>
      </c>
      <c r="BA12" s="8">
        <v>-1.668004</v>
      </c>
      <c r="BB12" s="9">
        <v>-1.876234</v>
      </c>
      <c r="BC12" s="8">
        <v>-1.88703</v>
      </c>
      <c r="BD12" s="9">
        <v>-2.100603</v>
      </c>
      <c r="BE12" s="8">
        <v>-2.137807</v>
      </c>
      <c r="BF12" s="9">
        <v>-2.3522859999999999</v>
      </c>
      <c r="BG12" s="8">
        <v>-2.3614139999999999</v>
      </c>
      <c r="BH12" s="9">
        <v>-2.5942560000000001</v>
      </c>
      <c r="BI12" s="8">
        <v>-2.6034790000000001</v>
      </c>
      <c r="BJ12" s="9" t="s">
        <v>15</v>
      </c>
      <c r="BK12" s="8" t="s">
        <v>15</v>
      </c>
    </row>
    <row r="13" spans="1:63" x14ac:dyDescent="0.25">
      <c r="A13" s="8" t="s">
        <v>16</v>
      </c>
      <c r="B13" s="8">
        <v>0.366423</v>
      </c>
      <c r="C13" s="8">
        <v>0.279173</v>
      </c>
      <c r="D13" s="9">
        <v>0.13250999999999999</v>
      </c>
      <c r="E13" s="8">
        <v>0.13250999999999999</v>
      </c>
      <c r="F13" s="9">
        <v>0.13424</v>
      </c>
      <c r="G13" s="8">
        <v>0.13424</v>
      </c>
      <c r="H13" s="9">
        <v>0.16925799999999999</v>
      </c>
      <c r="I13" s="8">
        <v>0.17477000000000001</v>
      </c>
      <c r="J13" s="9">
        <v>0.155359</v>
      </c>
      <c r="K13" s="8">
        <v>0.157552</v>
      </c>
      <c r="L13" s="9">
        <v>-6.0749999999999998E-2</v>
      </c>
      <c r="M13" s="8">
        <v>-6.0749999999999998E-2</v>
      </c>
      <c r="N13" s="9">
        <v>-0.26150000000000001</v>
      </c>
      <c r="O13" s="8">
        <v>-0.26150000000000001</v>
      </c>
      <c r="P13" s="9">
        <v>-0.26150000000000001</v>
      </c>
      <c r="Q13" s="8">
        <v>-0.26150000000000001</v>
      </c>
      <c r="R13" s="9">
        <v>-0.26150000000000001</v>
      </c>
      <c r="S13" s="8">
        <v>-0.26150000000000001</v>
      </c>
      <c r="T13" s="9">
        <v>-0.26150000000000001</v>
      </c>
      <c r="U13" s="8">
        <v>-0.26150000000000001</v>
      </c>
      <c r="V13" s="9">
        <v>-0.26150000000000001</v>
      </c>
      <c r="W13" s="8">
        <v>-0.26150000000000001</v>
      </c>
      <c r="X13" s="9">
        <v>-0.46150000000000002</v>
      </c>
      <c r="Y13" s="8">
        <v>-0.46150000000000002</v>
      </c>
      <c r="Z13" s="9">
        <v>-0.66149999999999998</v>
      </c>
      <c r="AA13" s="8">
        <v>-0.66149999999999998</v>
      </c>
      <c r="AB13" s="9">
        <v>-0.86150000000000004</v>
      </c>
      <c r="AC13" s="8">
        <v>-0.86150000000000004</v>
      </c>
      <c r="AD13" s="9">
        <v>-1.0615000000000001</v>
      </c>
      <c r="AE13" s="8">
        <v>-1.0615000000000001</v>
      </c>
      <c r="AF13" s="9">
        <v>-1.2615000000000001</v>
      </c>
      <c r="AG13" s="8">
        <v>-1.2615000000000001</v>
      </c>
      <c r="AH13" s="9">
        <v>-1.4615</v>
      </c>
      <c r="AI13" s="8">
        <v>-1.4615</v>
      </c>
      <c r="AJ13" s="9">
        <v>-1.6615</v>
      </c>
      <c r="AK13" s="8">
        <v>-1.6615</v>
      </c>
      <c r="AL13" s="9">
        <v>-1.8614999999999999</v>
      </c>
      <c r="AM13" s="8">
        <v>-1.8614999999999999</v>
      </c>
      <c r="AN13" s="9">
        <v>-2.0615000000000001</v>
      </c>
      <c r="AO13" s="8">
        <v>-2.0615000000000001</v>
      </c>
      <c r="AP13" s="9">
        <v>-2.2614999999999998</v>
      </c>
      <c r="AQ13" s="8">
        <v>-2.2614999999999998</v>
      </c>
      <c r="AR13" s="9">
        <v>-2.4615</v>
      </c>
      <c r="AS13" s="8">
        <v>-2.4615</v>
      </c>
      <c r="AT13" s="9">
        <v>-2.6615000000000002</v>
      </c>
      <c r="AU13" s="8">
        <v>-2.6615000000000002</v>
      </c>
      <c r="AV13" s="9">
        <v>-2.8614999999999999</v>
      </c>
      <c r="AW13" s="8">
        <v>-2.8614999999999999</v>
      </c>
      <c r="AX13" s="9">
        <v>-3.0615000000000001</v>
      </c>
      <c r="AY13" s="8">
        <v>-3.0615000000000001</v>
      </c>
      <c r="AZ13" s="9">
        <v>-3.2614999999999998</v>
      </c>
      <c r="BA13" s="8">
        <v>-3.2614999999999998</v>
      </c>
      <c r="BB13" s="9">
        <v>-3.4615</v>
      </c>
      <c r="BC13" s="8">
        <v>-3.4615</v>
      </c>
      <c r="BD13" s="9">
        <v>-3.4615</v>
      </c>
      <c r="BE13" s="8">
        <v>-3.6615000000000002</v>
      </c>
      <c r="BF13" s="9">
        <v>-3.4615</v>
      </c>
      <c r="BG13" s="8">
        <v>-3.8614999999999999</v>
      </c>
      <c r="BH13" s="9">
        <v>-3.6615000000000002</v>
      </c>
      <c r="BI13" s="8">
        <v>-4.0614999999999997</v>
      </c>
      <c r="BJ13" s="9" t="s">
        <v>15</v>
      </c>
      <c r="BK13" s="8" t="s">
        <v>15</v>
      </c>
    </row>
    <row r="14" spans="1:63" x14ac:dyDescent="0.25">
      <c r="A14" s="8"/>
      <c r="B14" s="8"/>
      <c r="C14" s="8"/>
      <c r="D14" s="176"/>
      <c r="E14" s="177"/>
      <c r="F14" s="176"/>
      <c r="G14" s="177"/>
      <c r="H14" s="176"/>
      <c r="I14" s="177"/>
      <c r="J14" s="176"/>
      <c r="K14" s="177"/>
      <c r="L14" s="176"/>
      <c r="M14" s="177"/>
      <c r="N14" s="176"/>
      <c r="O14" s="177"/>
      <c r="P14" s="176"/>
      <c r="Q14" s="177"/>
      <c r="R14" s="176"/>
      <c r="S14" s="177"/>
      <c r="T14" s="176"/>
      <c r="U14" s="177"/>
      <c r="V14" s="176"/>
      <c r="W14" s="177"/>
      <c r="X14" s="176"/>
      <c r="Y14" s="177"/>
      <c r="Z14" s="176"/>
      <c r="AA14" s="177"/>
      <c r="AB14" s="176"/>
      <c r="AC14" s="177"/>
      <c r="AD14" s="176"/>
      <c r="AE14" s="177"/>
      <c r="AF14" s="176"/>
      <c r="AG14" s="177"/>
      <c r="AH14" s="176"/>
      <c r="AI14" s="177"/>
      <c r="AJ14" s="176"/>
      <c r="AK14" s="177"/>
      <c r="AL14" s="176"/>
      <c r="AM14" s="177"/>
      <c r="AN14" s="176"/>
      <c r="AO14" s="177"/>
      <c r="AP14" s="176"/>
      <c r="AQ14" s="177"/>
      <c r="AR14" s="176"/>
      <c r="AS14" s="177"/>
      <c r="AT14" s="176"/>
      <c r="AU14" s="177"/>
      <c r="AV14" s="176"/>
      <c r="AW14" s="177"/>
      <c r="AX14" s="176"/>
      <c r="AY14" s="177"/>
      <c r="AZ14" s="176"/>
      <c r="BA14" s="177"/>
      <c r="BB14" s="176"/>
      <c r="BC14" s="177"/>
      <c r="BD14" s="176"/>
      <c r="BE14" s="177"/>
      <c r="BF14" s="176"/>
      <c r="BG14" s="177"/>
      <c r="BH14" s="176"/>
      <c r="BI14" s="177"/>
      <c r="BJ14" s="176"/>
      <c r="BK14" s="177"/>
    </row>
    <row r="15" spans="1:63" x14ac:dyDescent="0.25">
      <c r="A15" s="5" t="s">
        <v>17</v>
      </c>
      <c r="B15" s="5">
        <v>24.000992</v>
      </c>
      <c r="C15" s="5">
        <v>25.010231000000001</v>
      </c>
      <c r="D15" s="12">
        <v>25.924489999999999</v>
      </c>
      <c r="E15" s="5">
        <v>25.933606999999999</v>
      </c>
      <c r="F15" s="12">
        <v>26.310154000000001</v>
      </c>
      <c r="G15" s="5">
        <v>26.311986999999998</v>
      </c>
      <c r="H15" s="12">
        <v>28.197046</v>
      </c>
      <c r="I15" s="5">
        <v>28.846972999999998</v>
      </c>
      <c r="J15" s="12">
        <v>28.890369</v>
      </c>
      <c r="K15" s="5">
        <v>29.189875000000001</v>
      </c>
      <c r="L15" s="12">
        <v>30.593864</v>
      </c>
      <c r="M15" s="5">
        <v>31.242021999999999</v>
      </c>
      <c r="N15" s="12">
        <v>30.800432000000001</v>
      </c>
      <c r="O15" s="5">
        <v>31.477436000000001</v>
      </c>
      <c r="P15" s="12">
        <v>31.264824000000001</v>
      </c>
      <c r="Q15" s="5">
        <v>32.010460000000002</v>
      </c>
      <c r="R15" s="12">
        <v>31.575119000000001</v>
      </c>
      <c r="S15" s="5">
        <v>32.391010000000001</v>
      </c>
      <c r="T15" s="12">
        <v>31.906898000000002</v>
      </c>
      <c r="U15" s="5">
        <v>32.801594000000001</v>
      </c>
      <c r="V15" s="12">
        <v>32.216563999999998</v>
      </c>
      <c r="W15" s="5">
        <v>33.094906000000002</v>
      </c>
      <c r="X15" s="12">
        <v>32.559212000000002</v>
      </c>
      <c r="Y15" s="5">
        <v>33.438052999999996</v>
      </c>
      <c r="Z15" s="12">
        <v>32.811100000000003</v>
      </c>
      <c r="AA15" s="5">
        <v>33.651271999999999</v>
      </c>
      <c r="AB15" s="12">
        <v>33.098433999999997</v>
      </c>
      <c r="AC15" s="5">
        <v>33.985916000000003</v>
      </c>
      <c r="AD15" s="12">
        <v>33.419612999999998</v>
      </c>
      <c r="AE15" s="5">
        <v>34.278328000000002</v>
      </c>
      <c r="AF15" s="12">
        <v>33.699120000000001</v>
      </c>
      <c r="AG15" s="5">
        <v>34.554993000000003</v>
      </c>
      <c r="AH15" s="12">
        <v>34.066555000000001</v>
      </c>
      <c r="AI15" s="5">
        <v>34.843102000000002</v>
      </c>
      <c r="AJ15" s="12">
        <v>34.299187000000003</v>
      </c>
      <c r="AK15" s="5">
        <v>34.952930000000002</v>
      </c>
      <c r="AL15" s="12">
        <v>34.573219000000002</v>
      </c>
      <c r="AM15" s="5">
        <v>35.115313999999998</v>
      </c>
      <c r="AN15" s="12">
        <v>34.872729999999997</v>
      </c>
      <c r="AO15" s="5">
        <v>35.297668000000002</v>
      </c>
      <c r="AP15" s="12">
        <v>35.279102000000002</v>
      </c>
      <c r="AQ15" s="5">
        <v>35.459601999999997</v>
      </c>
      <c r="AR15" s="12">
        <v>35.603828</v>
      </c>
      <c r="AS15" s="5">
        <v>35.568111000000002</v>
      </c>
      <c r="AT15" s="12">
        <v>35.990211000000002</v>
      </c>
      <c r="AU15" s="5">
        <v>35.683726999999998</v>
      </c>
      <c r="AV15" s="12">
        <v>36.406075000000001</v>
      </c>
      <c r="AW15" s="5">
        <v>35.840964999999997</v>
      </c>
      <c r="AX15" s="12">
        <v>36.815013999999998</v>
      </c>
      <c r="AY15" s="5">
        <v>35.994872999999998</v>
      </c>
      <c r="AZ15" s="12">
        <v>37.203499000000001</v>
      </c>
      <c r="BA15" s="5">
        <v>36.093719</v>
      </c>
      <c r="BB15" s="12">
        <v>37.551392</v>
      </c>
      <c r="BC15" s="5">
        <v>36.192943999999997</v>
      </c>
      <c r="BD15" s="12">
        <v>37.932532999999999</v>
      </c>
      <c r="BE15" s="5">
        <v>36.386443999999997</v>
      </c>
      <c r="BF15" s="12">
        <v>38.204757999999998</v>
      </c>
      <c r="BG15" s="5">
        <v>36.542327999999998</v>
      </c>
      <c r="BH15" s="12">
        <v>38.375168000000002</v>
      </c>
      <c r="BI15" s="5">
        <v>36.594147</v>
      </c>
      <c r="BJ15" s="13">
        <v>1.4999999999999999E-2</v>
      </c>
      <c r="BK15" s="14">
        <v>1.2999999999999999E-2</v>
      </c>
    </row>
    <row r="16" spans="1:63" x14ac:dyDescent="0.25">
      <c r="A16" s="8"/>
      <c r="B16" s="8"/>
      <c r="C16" s="8"/>
      <c r="D16" s="176"/>
      <c r="E16" s="177"/>
      <c r="F16" s="176"/>
      <c r="G16" s="177"/>
      <c r="H16" s="176"/>
      <c r="I16" s="177"/>
      <c r="J16" s="176"/>
      <c r="K16" s="177"/>
      <c r="L16" s="176"/>
      <c r="M16" s="177"/>
      <c r="N16" s="176"/>
      <c r="O16" s="177"/>
      <c r="P16" s="176"/>
      <c r="Q16" s="177"/>
      <c r="R16" s="176"/>
      <c r="S16" s="177"/>
      <c r="T16" s="176"/>
      <c r="U16" s="177"/>
      <c r="V16" s="176"/>
      <c r="W16" s="177"/>
      <c r="X16" s="176"/>
      <c r="Y16" s="177"/>
      <c r="Z16" s="176"/>
      <c r="AA16" s="177"/>
      <c r="AB16" s="176"/>
      <c r="AC16" s="177"/>
      <c r="AD16" s="176"/>
      <c r="AE16" s="177"/>
      <c r="AF16" s="176"/>
      <c r="AG16" s="177"/>
      <c r="AH16" s="176"/>
      <c r="AI16" s="177"/>
      <c r="AJ16" s="176"/>
      <c r="AK16" s="177"/>
      <c r="AL16" s="176"/>
      <c r="AM16" s="177"/>
      <c r="AN16" s="176"/>
      <c r="AO16" s="177"/>
      <c r="AP16" s="176"/>
      <c r="AQ16" s="177"/>
      <c r="AR16" s="176"/>
      <c r="AS16" s="177"/>
      <c r="AT16" s="176"/>
      <c r="AU16" s="177"/>
      <c r="AV16" s="176"/>
      <c r="AW16" s="177"/>
      <c r="AX16" s="176"/>
      <c r="AY16" s="177"/>
      <c r="AZ16" s="176"/>
      <c r="BA16" s="177"/>
      <c r="BB16" s="176"/>
      <c r="BC16" s="177"/>
      <c r="BD16" s="176"/>
      <c r="BE16" s="177"/>
      <c r="BF16" s="176"/>
      <c r="BG16" s="177"/>
      <c r="BH16" s="176"/>
      <c r="BI16" s="177"/>
      <c r="BJ16" s="176"/>
      <c r="BK16" s="177"/>
    </row>
    <row r="17" spans="1:63" x14ac:dyDescent="0.25">
      <c r="A17" s="5" t="s">
        <v>18</v>
      </c>
      <c r="B17" s="8"/>
      <c r="C17" s="8"/>
      <c r="D17" s="176"/>
      <c r="E17" s="177"/>
      <c r="F17" s="176"/>
      <c r="G17" s="177"/>
      <c r="H17" s="176"/>
      <c r="I17" s="177"/>
      <c r="J17" s="176"/>
      <c r="K17" s="177"/>
      <c r="L17" s="176"/>
      <c r="M17" s="177"/>
      <c r="N17" s="176"/>
      <c r="O17" s="177"/>
      <c r="P17" s="176"/>
      <c r="Q17" s="177"/>
      <c r="R17" s="176"/>
      <c r="S17" s="177"/>
      <c r="T17" s="176"/>
      <c r="U17" s="177"/>
      <c r="V17" s="176"/>
      <c r="W17" s="177"/>
      <c r="X17" s="176"/>
      <c r="Y17" s="177"/>
      <c r="Z17" s="176"/>
      <c r="AA17" s="177"/>
      <c r="AB17" s="176"/>
      <c r="AC17" s="177"/>
      <c r="AD17" s="176"/>
      <c r="AE17" s="177"/>
      <c r="AF17" s="176"/>
      <c r="AG17" s="177"/>
      <c r="AH17" s="176"/>
      <c r="AI17" s="177"/>
      <c r="AJ17" s="176"/>
      <c r="AK17" s="177"/>
      <c r="AL17" s="176"/>
      <c r="AM17" s="177"/>
      <c r="AN17" s="176"/>
      <c r="AO17" s="177"/>
      <c r="AP17" s="176"/>
      <c r="AQ17" s="177"/>
      <c r="AR17" s="176"/>
      <c r="AS17" s="177"/>
      <c r="AT17" s="176"/>
      <c r="AU17" s="177"/>
      <c r="AV17" s="176"/>
      <c r="AW17" s="177"/>
      <c r="AX17" s="176"/>
      <c r="AY17" s="177"/>
      <c r="AZ17" s="176"/>
      <c r="BA17" s="177"/>
      <c r="BB17" s="176"/>
      <c r="BC17" s="177"/>
      <c r="BD17" s="176"/>
      <c r="BE17" s="177"/>
      <c r="BF17" s="176"/>
      <c r="BG17" s="177"/>
      <c r="BH17" s="176"/>
      <c r="BI17" s="177"/>
      <c r="BJ17" s="176"/>
      <c r="BK17" s="177"/>
    </row>
    <row r="18" spans="1:63" x14ac:dyDescent="0.25">
      <c r="A18" s="8" t="s">
        <v>19</v>
      </c>
      <c r="B18" s="8">
        <v>4.7825220000000002</v>
      </c>
      <c r="C18" s="8">
        <v>4.7215600000000002</v>
      </c>
      <c r="D18" s="9">
        <v>4.3928589999999996</v>
      </c>
      <c r="E18" s="8">
        <v>4.3928589999999996</v>
      </c>
      <c r="F18" s="9">
        <v>4.8261900000000004</v>
      </c>
      <c r="G18" s="8">
        <v>4.8260719999999999</v>
      </c>
      <c r="H18" s="9">
        <v>4.6420729999999999</v>
      </c>
      <c r="I18" s="8">
        <v>4.6127669999999998</v>
      </c>
      <c r="J18" s="9">
        <v>4.6015829999999998</v>
      </c>
      <c r="K18" s="8">
        <v>4.5535100000000002</v>
      </c>
      <c r="L18" s="9">
        <v>4.5676170000000003</v>
      </c>
      <c r="M18" s="8">
        <v>4.5045270000000004</v>
      </c>
      <c r="N18" s="9">
        <v>4.5475130000000004</v>
      </c>
      <c r="O18" s="8">
        <v>4.4788269999999999</v>
      </c>
      <c r="P18" s="9">
        <v>4.5300039999999999</v>
      </c>
      <c r="Q18" s="8">
        <v>4.4586209999999999</v>
      </c>
      <c r="R18" s="9">
        <v>4.5207879999999996</v>
      </c>
      <c r="S18" s="8">
        <v>4.4496799999999999</v>
      </c>
      <c r="T18" s="9">
        <v>4.5124170000000001</v>
      </c>
      <c r="U18" s="8">
        <v>4.4409530000000004</v>
      </c>
      <c r="V18" s="9">
        <v>4.500267</v>
      </c>
      <c r="W18" s="8">
        <v>4.4288249999999998</v>
      </c>
      <c r="X18" s="9">
        <v>4.4855559999999999</v>
      </c>
      <c r="Y18" s="8">
        <v>4.4126219999999998</v>
      </c>
      <c r="Z18" s="9">
        <v>4.4697079999999998</v>
      </c>
      <c r="AA18" s="8">
        <v>4.3958190000000004</v>
      </c>
      <c r="AB18" s="9">
        <v>4.4563639999999998</v>
      </c>
      <c r="AC18" s="8">
        <v>4.3800249999999998</v>
      </c>
      <c r="AD18" s="9">
        <v>4.4422899999999998</v>
      </c>
      <c r="AE18" s="8">
        <v>4.3643359999999998</v>
      </c>
      <c r="AF18" s="9">
        <v>4.4284699999999999</v>
      </c>
      <c r="AG18" s="8">
        <v>4.3495650000000001</v>
      </c>
      <c r="AH18" s="9">
        <v>4.4133760000000004</v>
      </c>
      <c r="AI18" s="8">
        <v>4.3342340000000004</v>
      </c>
      <c r="AJ18" s="9">
        <v>4.3945569999999998</v>
      </c>
      <c r="AK18" s="8">
        <v>4.3149459999999999</v>
      </c>
      <c r="AL18" s="9">
        <v>4.3727140000000002</v>
      </c>
      <c r="AM18" s="8">
        <v>4.2930910000000004</v>
      </c>
      <c r="AN18" s="9">
        <v>4.3497000000000003</v>
      </c>
      <c r="AO18" s="8">
        <v>4.2694539999999996</v>
      </c>
      <c r="AP18" s="9">
        <v>4.32721</v>
      </c>
      <c r="AQ18" s="8">
        <v>4.2458640000000001</v>
      </c>
      <c r="AR18" s="9">
        <v>4.3024889999999996</v>
      </c>
      <c r="AS18" s="8">
        <v>4.2204870000000003</v>
      </c>
      <c r="AT18" s="9">
        <v>4.277228</v>
      </c>
      <c r="AU18" s="8">
        <v>4.1958219999999997</v>
      </c>
      <c r="AV18" s="9">
        <v>4.2539350000000002</v>
      </c>
      <c r="AW18" s="8">
        <v>4.1724350000000001</v>
      </c>
      <c r="AX18" s="9">
        <v>4.2323690000000003</v>
      </c>
      <c r="AY18" s="8">
        <v>4.1501099999999997</v>
      </c>
      <c r="AZ18" s="9">
        <v>4.212993</v>
      </c>
      <c r="BA18" s="8">
        <v>4.1306099999999999</v>
      </c>
      <c r="BB18" s="9">
        <v>4.1945639999999997</v>
      </c>
      <c r="BC18" s="8">
        <v>4.1122959999999997</v>
      </c>
      <c r="BD18" s="9">
        <v>4.1789940000000003</v>
      </c>
      <c r="BE18" s="8">
        <v>4.0940630000000002</v>
      </c>
      <c r="BF18" s="9">
        <v>4.165146</v>
      </c>
      <c r="BG18" s="8">
        <v>4.0747210000000003</v>
      </c>
      <c r="BH18" s="9">
        <v>4.1500700000000004</v>
      </c>
      <c r="BI18" s="8">
        <v>4.0551950000000003</v>
      </c>
      <c r="BJ18" s="10">
        <v>-4.0000000000000001E-3</v>
      </c>
      <c r="BK18" s="11">
        <v>-5.0000000000000001E-3</v>
      </c>
    </row>
    <row r="19" spans="1:63" x14ac:dyDescent="0.25">
      <c r="A19" s="8" t="s">
        <v>20</v>
      </c>
      <c r="B19" s="8">
        <v>3.1004689999999999</v>
      </c>
      <c r="C19" s="8">
        <v>3.1614080000000002</v>
      </c>
      <c r="D19" s="9">
        <v>2.9551219999999998</v>
      </c>
      <c r="E19" s="8">
        <v>2.9551219999999998</v>
      </c>
      <c r="F19" s="9">
        <v>3.2819799999999999</v>
      </c>
      <c r="G19" s="8">
        <v>3.281736</v>
      </c>
      <c r="H19" s="9">
        <v>3.2219859999999998</v>
      </c>
      <c r="I19" s="8">
        <v>3.1831459999999998</v>
      </c>
      <c r="J19" s="9">
        <v>3.2572380000000001</v>
      </c>
      <c r="K19" s="8">
        <v>3.1940569999999999</v>
      </c>
      <c r="L19" s="9">
        <v>3.2548119999999998</v>
      </c>
      <c r="M19" s="8">
        <v>3.1724209999999999</v>
      </c>
      <c r="N19" s="9">
        <v>3.2681309999999999</v>
      </c>
      <c r="O19" s="8">
        <v>3.1791909999999999</v>
      </c>
      <c r="P19" s="9">
        <v>3.2839749999999999</v>
      </c>
      <c r="Q19" s="8">
        <v>3.1915439999999999</v>
      </c>
      <c r="R19" s="9">
        <v>3.3078940000000001</v>
      </c>
      <c r="S19" s="8">
        <v>3.2164329999999999</v>
      </c>
      <c r="T19" s="9">
        <v>3.3233280000000001</v>
      </c>
      <c r="U19" s="8">
        <v>3.2312729999999998</v>
      </c>
      <c r="V19" s="9">
        <v>3.3370350000000002</v>
      </c>
      <c r="W19" s="8">
        <v>3.2454010000000002</v>
      </c>
      <c r="X19" s="9">
        <v>3.3493580000000001</v>
      </c>
      <c r="Y19" s="8">
        <v>3.256135</v>
      </c>
      <c r="Z19" s="9">
        <v>3.3607339999999999</v>
      </c>
      <c r="AA19" s="8">
        <v>3.266492</v>
      </c>
      <c r="AB19" s="9">
        <v>3.3754420000000001</v>
      </c>
      <c r="AC19" s="8">
        <v>3.2778260000000001</v>
      </c>
      <c r="AD19" s="9">
        <v>3.3888470000000002</v>
      </c>
      <c r="AE19" s="8">
        <v>3.289739</v>
      </c>
      <c r="AF19" s="9">
        <v>3.40361</v>
      </c>
      <c r="AG19" s="8">
        <v>3.3038259999999999</v>
      </c>
      <c r="AH19" s="9">
        <v>3.4192670000000001</v>
      </c>
      <c r="AI19" s="8">
        <v>3.3197209999999999</v>
      </c>
      <c r="AJ19" s="9">
        <v>3.4333339999999999</v>
      </c>
      <c r="AK19" s="8">
        <v>3.3337029999999999</v>
      </c>
      <c r="AL19" s="9">
        <v>3.445519</v>
      </c>
      <c r="AM19" s="8">
        <v>3.346638</v>
      </c>
      <c r="AN19" s="9">
        <v>3.457738</v>
      </c>
      <c r="AO19" s="8">
        <v>3.3583219999999998</v>
      </c>
      <c r="AP19" s="9">
        <v>3.4734729999999998</v>
      </c>
      <c r="AQ19" s="8">
        <v>3.3725320000000001</v>
      </c>
      <c r="AR19" s="9">
        <v>3.4912550000000002</v>
      </c>
      <c r="AS19" s="8">
        <v>3.3899059999999999</v>
      </c>
      <c r="AT19" s="9">
        <v>3.5094530000000002</v>
      </c>
      <c r="AU19" s="8">
        <v>3.4102540000000001</v>
      </c>
      <c r="AV19" s="9">
        <v>3.5304700000000002</v>
      </c>
      <c r="AW19" s="8">
        <v>3.4313180000000001</v>
      </c>
      <c r="AX19" s="9">
        <v>3.55253</v>
      </c>
      <c r="AY19" s="8">
        <v>3.4527239999999999</v>
      </c>
      <c r="AZ19" s="9">
        <v>3.5773809999999999</v>
      </c>
      <c r="BA19" s="8">
        <v>3.4765999999999999</v>
      </c>
      <c r="BB19" s="9">
        <v>3.6030700000000002</v>
      </c>
      <c r="BC19" s="8">
        <v>3.5022190000000002</v>
      </c>
      <c r="BD19" s="9">
        <v>3.6338439999999999</v>
      </c>
      <c r="BE19" s="8">
        <v>3.5262169999999999</v>
      </c>
      <c r="BF19" s="9">
        <v>3.6683699999999999</v>
      </c>
      <c r="BG19" s="8">
        <v>3.5502020000000001</v>
      </c>
      <c r="BH19" s="9">
        <v>3.702213</v>
      </c>
      <c r="BI19" s="8">
        <v>3.5745230000000001</v>
      </c>
      <c r="BJ19" s="10">
        <v>5.0000000000000001E-3</v>
      </c>
      <c r="BK19" s="11">
        <v>4.0000000000000001E-3</v>
      </c>
    </row>
    <row r="20" spans="1:63" x14ac:dyDescent="0.25">
      <c r="A20" s="8" t="s">
        <v>21</v>
      </c>
      <c r="B20" s="8">
        <v>6.5195119999999998</v>
      </c>
      <c r="C20" s="8">
        <v>6.7677490000000002</v>
      </c>
      <c r="D20" s="9">
        <v>6.8315000000000001</v>
      </c>
      <c r="E20" s="8">
        <v>6.8314769999999996</v>
      </c>
      <c r="F20" s="9">
        <v>6.8403939999999999</v>
      </c>
      <c r="G20" s="8">
        <v>6.8538740000000002</v>
      </c>
      <c r="H20" s="9">
        <v>6.7779290000000003</v>
      </c>
      <c r="I20" s="8">
        <v>6.7352850000000002</v>
      </c>
      <c r="J20" s="9">
        <v>7.043812</v>
      </c>
      <c r="K20" s="8">
        <v>6.9833860000000003</v>
      </c>
      <c r="L20" s="9">
        <v>7.1954710000000004</v>
      </c>
      <c r="M20" s="8">
        <v>7.0855360000000003</v>
      </c>
      <c r="N20" s="9">
        <v>7.3685869999999998</v>
      </c>
      <c r="O20" s="8">
        <v>7.1927620000000001</v>
      </c>
      <c r="P20" s="9">
        <v>7.4586610000000002</v>
      </c>
      <c r="Q20" s="8">
        <v>7.3002409999999998</v>
      </c>
      <c r="R20" s="9">
        <v>7.5588249999999997</v>
      </c>
      <c r="S20" s="8">
        <v>7.4121389999999998</v>
      </c>
      <c r="T20" s="9">
        <v>7.6201350000000003</v>
      </c>
      <c r="U20" s="8">
        <v>7.468407</v>
      </c>
      <c r="V20" s="9">
        <v>7.6575899999999999</v>
      </c>
      <c r="W20" s="8">
        <v>7.5196329999999998</v>
      </c>
      <c r="X20" s="9">
        <v>7.7169080000000001</v>
      </c>
      <c r="Y20" s="8">
        <v>7.5842799999999997</v>
      </c>
      <c r="Z20" s="9">
        <v>7.7269030000000001</v>
      </c>
      <c r="AA20" s="8">
        <v>7.5913890000000004</v>
      </c>
      <c r="AB20" s="9">
        <v>7.7519140000000002</v>
      </c>
      <c r="AC20" s="8">
        <v>7.6185080000000003</v>
      </c>
      <c r="AD20" s="9">
        <v>7.7506389999999996</v>
      </c>
      <c r="AE20" s="8">
        <v>7.6177469999999996</v>
      </c>
      <c r="AF20" s="9">
        <v>7.7333689999999997</v>
      </c>
      <c r="AG20" s="8">
        <v>7.6154989999999998</v>
      </c>
      <c r="AH20" s="9">
        <v>7.703506</v>
      </c>
      <c r="AI20" s="8">
        <v>7.6211349999999998</v>
      </c>
      <c r="AJ20" s="9">
        <v>7.6928539999999996</v>
      </c>
      <c r="AK20" s="8">
        <v>7.6294060000000004</v>
      </c>
      <c r="AL20" s="9">
        <v>7.6844979999999996</v>
      </c>
      <c r="AM20" s="8">
        <v>7.6408449999999997</v>
      </c>
      <c r="AN20" s="9">
        <v>7.7004450000000002</v>
      </c>
      <c r="AO20" s="8">
        <v>7.6677470000000003</v>
      </c>
      <c r="AP20" s="9">
        <v>7.7203609999999996</v>
      </c>
      <c r="AQ20" s="8">
        <v>7.6972719999999999</v>
      </c>
      <c r="AR20" s="9">
        <v>7.7382140000000001</v>
      </c>
      <c r="AS20" s="8">
        <v>7.7245900000000001</v>
      </c>
      <c r="AT20" s="9">
        <v>7.7676530000000001</v>
      </c>
      <c r="AU20" s="8">
        <v>7.7550169999999996</v>
      </c>
      <c r="AV20" s="9">
        <v>7.8002609999999999</v>
      </c>
      <c r="AW20" s="8">
        <v>7.7962030000000002</v>
      </c>
      <c r="AX20" s="9">
        <v>7.8387630000000001</v>
      </c>
      <c r="AY20" s="8">
        <v>7.8376659999999996</v>
      </c>
      <c r="AZ20" s="9">
        <v>7.8719039999999998</v>
      </c>
      <c r="BA20" s="8">
        <v>7.8761739999999998</v>
      </c>
      <c r="BB20" s="9">
        <v>7.9052040000000003</v>
      </c>
      <c r="BC20" s="8">
        <v>7.8995699999999998</v>
      </c>
      <c r="BD20" s="9">
        <v>7.926882</v>
      </c>
      <c r="BE20" s="8">
        <v>7.915616</v>
      </c>
      <c r="BF20" s="9">
        <v>7.9437790000000001</v>
      </c>
      <c r="BG20" s="8">
        <v>7.9163249999999996</v>
      </c>
      <c r="BH20" s="9">
        <v>7.9486359999999996</v>
      </c>
      <c r="BI20" s="8">
        <v>7.9143610000000004</v>
      </c>
      <c r="BJ20" s="10">
        <v>6.0000000000000001E-3</v>
      </c>
      <c r="BK20" s="11">
        <v>5.0000000000000001E-3</v>
      </c>
    </row>
    <row r="21" spans="1:63" ht="30" x14ac:dyDescent="0.25">
      <c r="A21" s="8" t="s">
        <v>22</v>
      </c>
      <c r="B21" s="8">
        <v>0</v>
      </c>
      <c r="C21" s="8">
        <v>0</v>
      </c>
      <c r="D21" s="9">
        <v>0</v>
      </c>
      <c r="E21" s="8">
        <v>0</v>
      </c>
      <c r="F21" s="9">
        <v>0</v>
      </c>
      <c r="G21" s="8">
        <v>0</v>
      </c>
      <c r="H21" s="9">
        <v>0</v>
      </c>
      <c r="I21" s="8">
        <v>0</v>
      </c>
      <c r="J21" s="9">
        <v>0</v>
      </c>
      <c r="K21" s="8">
        <v>0</v>
      </c>
      <c r="L21" s="9">
        <v>0</v>
      </c>
      <c r="M21" s="8">
        <v>0</v>
      </c>
      <c r="N21" s="9">
        <v>0</v>
      </c>
      <c r="O21" s="8">
        <v>0</v>
      </c>
      <c r="P21" s="9">
        <v>6.6986000000000004E-2</v>
      </c>
      <c r="Q21" s="8">
        <v>6.6986000000000004E-2</v>
      </c>
      <c r="R21" s="9">
        <v>6.6986000000000004E-2</v>
      </c>
      <c r="S21" s="8">
        <v>6.6986000000000004E-2</v>
      </c>
      <c r="T21" s="9">
        <v>6.6986000000000004E-2</v>
      </c>
      <c r="U21" s="8">
        <v>6.6986000000000004E-2</v>
      </c>
      <c r="V21" s="9">
        <v>7.3685E-2</v>
      </c>
      <c r="W21" s="8">
        <v>7.3685E-2</v>
      </c>
      <c r="X21" s="9">
        <v>8.1053E-2</v>
      </c>
      <c r="Y21" s="8">
        <v>8.1053E-2</v>
      </c>
      <c r="Z21" s="9">
        <v>8.9159000000000002E-2</v>
      </c>
      <c r="AA21" s="8">
        <v>8.9159000000000002E-2</v>
      </c>
      <c r="AB21" s="9">
        <v>9.8073999999999995E-2</v>
      </c>
      <c r="AC21" s="8">
        <v>9.8073999999999995E-2</v>
      </c>
      <c r="AD21" s="9">
        <v>0.10788200000000001</v>
      </c>
      <c r="AE21" s="8">
        <v>0.10788200000000001</v>
      </c>
      <c r="AF21" s="9">
        <v>0.11867</v>
      </c>
      <c r="AG21" s="8">
        <v>0.11867</v>
      </c>
      <c r="AH21" s="9">
        <v>0.13053699999999999</v>
      </c>
      <c r="AI21" s="8">
        <v>0.13053699999999999</v>
      </c>
      <c r="AJ21" s="9">
        <v>0.143591</v>
      </c>
      <c r="AK21" s="8">
        <v>0.143591</v>
      </c>
      <c r="AL21" s="9">
        <v>0.15795000000000001</v>
      </c>
      <c r="AM21" s="8">
        <v>0.15795000000000001</v>
      </c>
      <c r="AN21" s="9">
        <v>0.17374500000000001</v>
      </c>
      <c r="AO21" s="8">
        <v>0.17374500000000001</v>
      </c>
      <c r="AP21" s="9">
        <v>0.19111900000000001</v>
      </c>
      <c r="AQ21" s="8">
        <v>0.19111900000000001</v>
      </c>
      <c r="AR21" s="9">
        <v>0.210231</v>
      </c>
      <c r="AS21" s="8">
        <v>0.210231</v>
      </c>
      <c r="AT21" s="9">
        <v>0.23125399999999999</v>
      </c>
      <c r="AU21" s="8">
        <v>0.23125399999999999</v>
      </c>
      <c r="AV21" s="9">
        <v>0.25438</v>
      </c>
      <c r="AW21" s="8">
        <v>0.25438</v>
      </c>
      <c r="AX21" s="9">
        <v>0.27981800000000001</v>
      </c>
      <c r="AY21" s="8">
        <v>0.27981800000000001</v>
      </c>
      <c r="AZ21" s="9">
        <v>0.30779899999999999</v>
      </c>
      <c r="BA21" s="8">
        <v>0.30779899999999999</v>
      </c>
      <c r="BB21" s="9">
        <v>0.33857900000000002</v>
      </c>
      <c r="BC21" s="8">
        <v>0.33857900000000002</v>
      </c>
      <c r="BD21" s="9">
        <v>0.37243700000000002</v>
      </c>
      <c r="BE21" s="8">
        <v>0.37243700000000002</v>
      </c>
      <c r="BF21" s="9">
        <v>0.40968100000000002</v>
      </c>
      <c r="BG21" s="8">
        <v>0.40968100000000002</v>
      </c>
      <c r="BH21" s="9">
        <v>0.45064900000000002</v>
      </c>
      <c r="BI21" s="8">
        <v>0.40968100000000002</v>
      </c>
      <c r="BJ21" s="9" t="s">
        <v>15</v>
      </c>
      <c r="BK21" s="8" t="s">
        <v>15</v>
      </c>
    </row>
    <row r="22" spans="1:63" x14ac:dyDescent="0.25">
      <c r="A22" s="8" t="s">
        <v>23</v>
      </c>
      <c r="B22" s="8">
        <v>0</v>
      </c>
      <c r="C22" s="8">
        <v>0</v>
      </c>
      <c r="D22" s="9">
        <v>0</v>
      </c>
      <c r="E22" s="8">
        <v>0</v>
      </c>
      <c r="F22" s="9">
        <v>0</v>
      </c>
      <c r="G22" s="8">
        <v>0</v>
      </c>
      <c r="H22" s="9">
        <v>0</v>
      </c>
      <c r="I22" s="8">
        <v>0</v>
      </c>
      <c r="J22" s="9">
        <v>0</v>
      </c>
      <c r="K22" s="8">
        <v>0</v>
      </c>
      <c r="L22" s="9">
        <v>0</v>
      </c>
      <c r="M22" s="8">
        <v>0</v>
      </c>
      <c r="N22" s="9">
        <v>0</v>
      </c>
      <c r="O22" s="8">
        <v>0</v>
      </c>
      <c r="P22" s="9">
        <v>7.2663000000000005E-2</v>
      </c>
      <c r="Q22" s="8">
        <v>7.2663000000000005E-2</v>
      </c>
      <c r="R22" s="9">
        <v>7.2663000000000005E-2</v>
      </c>
      <c r="S22" s="8">
        <v>7.2663000000000005E-2</v>
      </c>
      <c r="T22" s="9">
        <v>7.2663000000000005E-2</v>
      </c>
      <c r="U22" s="8">
        <v>7.2663000000000005E-2</v>
      </c>
      <c r="V22" s="9">
        <v>7.9929E-2</v>
      </c>
      <c r="W22" s="8">
        <v>7.9929E-2</v>
      </c>
      <c r="X22" s="9">
        <v>8.7922E-2</v>
      </c>
      <c r="Y22" s="8">
        <v>8.7922E-2</v>
      </c>
      <c r="Z22" s="9">
        <v>9.6713999999999994E-2</v>
      </c>
      <c r="AA22" s="8">
        <v>9.6713999999999994E-2</v>
      </c>
      <c r="AB22" s="9">
        <v>0.10638499999999999</v>
      </c>
      <c r="AC22" s="8">
        <v>0.10638499999999999</v>
      </c>
      <c r="AD22" s="9">
        <v>0.117024</v>
      </c>
      <c r="AE22" s="8">
        <v>0.117024</v>
      </c>
      <c r="AF22" s="9">
        <v>0.12872600000000001</v>
      </c>
      <c r="AG22" s="8">
        <v>0.12872600000000001</v>
      </c>
      <c r="AH22" s="9">
        <v>0.141599</v>
      </c>
      <c r="AI22" s="8">
        <v>0.141599</v>
      </c>
      <c r="AJ22" s="9">
        <v>0.15575900000000001</v>
      </c>
      <c r="AK22" s="8">
        <v>0.15575900000000001</v>
      </c>
      <c r="AL22" s="9">
        <v>0.17133399999999999</v>
      </c>
      <c r="AM22" s="8">
        <v>0.17133399999999999</v>
      </c>
      <c r="AN22" s="9">
        <v>0.188468</v>
      </c>
      <c r="AO22" s="8">
        <v>0.188468</v>
      </c>
      <c r="AP22" s="9">
        <v>0.207315</v>
      </c>
      <c r="AQ22" s="8">
        <v>0.207315</v>
      </c>
      <c r="AR22" s="9">
        <v>0.228046</v>
      </c>
      <c r="AS22" s="8">
        <v>0.228046</v>
      </c>
      <c r="AT22" s="9">
        <v>0.25085099999999999</v>
      </c>
      <c r="AU22" s="8">
        <v>0.25085099999999999</v>
      </c>
      <c r="AV22" s="9">
        <v>0.27593600000000001</v>
      </c>
      <c r="AW22" s="8">
        <v>0.27593600000000001</v>
      </c>
      <c r="AX22" s="9">
        <v>0.30352899999999999</v>
      </c>
      <c r="AY22" s="8">
        <v>0.30352899999999999</v>
      </c>
      <c r="AZ22" s="9">
        <v>0.33388200000000001</v>
      </c>
      <c r="BA22" s="8">
        <v>0.33388200000000001</v>
      </c>
      <c r="BB22" s="9">
        <v>0.36726999999999999</v>
      </c>
      <c r="BC22" s="8">
        <v>0.36726999999999999</v>
      </c>
      <c r="BD22" s="9">
        <v>0.40399800000000002</v>
      </c>
      <c r="BE22" s="8">
        <v>0.40399800000000002</v>
      </c>
      <c r="BF22" s="9">
        <v>0.44439699999999999</v>
      </c>
      <c r="BG22" s="8">
        <v>0.44439699999999999</v>
      </c>
      <c r="BH22" s="9">
        <v>0.48883700000000002</v>
      </c>
      <c r="BI22" s="8">
        <v>0.44439699999999999</v>
      </c>
      <c r="BJ22" s="9" t="s">
        <v>15</v>
      </c>
      <c r="BK22" s="8" t="s">
        <v>15</v>
      </c>
    </row>
    <row r="23" spans="1:63" x14ac:dyDescent="0.25">
      <c r="A23" s="8" t="s">
        <v>24</v>
      </c>
      <c r="B23" s="8">
        <v>7.3877600000000001</v>
      </c>
      <c r="C23" s="8">
        <v>7.6035360000000001</v>
      </c>
      <c r="D23" s="9">
        <v>9.4805430000000008</v>
      </c>
      <c r="E23" s="8">
        <v>9.4889639999999993</v>
      </c>
      <c r="F23" s="9">
        <v>8.6612430000000007</v>
      </c>
      <c r="G23" s="8">
        <v>8.6499780000000008</v>
      </c>
      <c r="H23" s="9">
        <v>10.847289</v>
      </c>
      <c r="I23" s="8">
        <v>11.564988</v>
      </c>
      <c r="J23" s="9">
        <v>11.39411</v>
      </c>
      <c r="K23" s="8">
        <v>11.846298000000001</v>
      </c>
      <c r="L23" s="9">
        <v>12.843942</v>
      </c>
      <c r="M23" s="8">
        <v>13.700804</v>
      </c>
      <c r="N23" s="9">
        <v>12.832224</v>
      </c>
      <c r="O23" s="8">
        <v>13.792647000000001</v>
      </c>
      <c r="P23" s="9">
        <v>13.031041</v>
      </c>
      <c r="Q23" s="8">
        <v>14.044459</v>
      </c>
      <c r="R23" s="9">
        <v>13.195510000000001</v>
      </c>
      <c r="S23" s="8">
        <v>14.263973999999999</v>
      </c>
      <c r="T23" s="9">
        <v>13.423741</v>
      </c>
      <c r="U23" s="8">
        <v>14.574369000000001</v>
      </c>
      <c r="V23" s="9">
        <v>13.648357000000001</v>
      </c>
      <c r="W23" s="8">
        <v>14.76736</v>
      </c>
      <c r="X23" s="9">
        <v>13.856944</v>
      </c>
      <c r="Y23" s="8">
        <v>14.973001</v>
      </c>
      <c r="Z23" s="9">
        <v>14.032113000000001</v>
      </c>
      <c r="AA23" s="8">
        <v>15.119562999999999</v>
      </c>
      <c r="AB23" s="9">
        <v>14.233867</v>
      </c>
      <c r="AC23" s="8">
        <v>15.3681</v>
      </c>
      <c r="AD23" s="9">
        <v>14.489864000000001</v>
      </c>
      <c r="AE23" s="8">
        <v>15.599235999999999</v>
      </c>
      <c r="AF23" s="9">
        <v>14.710046999999999</v>
      </c>
      <c r="AG23" s="8">
        <v>15.806355</v>
      </c>
      <c r="AH23" s="9">
        <v>15.014453</v>
      </c>
      <c r="AI23" s="8">
        <v>16.006281000000001</v>
      </c>
      <c r="AJ23" s="9">
        <v>15.154344</v>
      </c>
      <c r="AK23" s="8">
        <v>16.019981000000001</v>
      </c>
      <c r="AL23" s="9">
        <v>15.333417000000001</v>
      </c>
      <c r="AM23" s="8">
        <v>16.074601999999999</v>
      </c>
      <c r="AN23" s="9">
        <v>15.502305</v>
      </c>
      <c r="AO23" s="8">
        <v>16.128167999999999</v>
      </c>
      <c r="AP23" s="9">
        <v>15.75254</v>
      </c>
      <c r="AQ23" s="8">
        <v>16.143598999999998</v>
      </c>
      <c r="AR23" s="9">
        <v>15.90166</v>
      </c>
      <c r="AS23" s="8">
        <v>16.085611</v>
      </c>
      <c r="AT23" s="9">
        <v>16.094588999999999</v>
      </c>
      <c r="AU23" s="8">
        <v>16.022162999999999</v>
      </c>
      <c r="AV23" s="9">
        <v>16.277577999999998</v>
      </c>
      <c r="AW23" s="8">
        <v>15.968823</v>
      </c>
      <c r="AX23" s="9">
        <v>16.443608999999999</v>
      </c>
      <c r="AY23" s="8">
        <v>15.884868000000001</v>
      </c>
      <c r="AZ23" s="9">
        <v>16.573093</v>
      </c>
      <c r="BA23" s="8">
        <v>15.74166</v>
      </c>
      <c r="BB23" s="9">
        <v>16.663247999999999</v>
      </c>
      <c r="BC23" s="8">
        <v>15.586935</v>
      </c>
      <c r="BD23" s="9">
        <v>16.787645000000001</v>
      </c>
      <c r="BE23" s="8">
        <v>15.520071</v>
      </c>
      <c r="BF23" s="9">
        <v>16.819019000000001</v>
      </c>
      <c r="BG23" s="8">
        <v>15.446154</v>
      </c>
      <c r="BH23" s="9">
        <v>16.715133999999999</v>
      </c>
      <c r="BI23" s="8">
        <v>15.343221</v>
      </c>
      <c r="BJ23" s="10">
        <v>2.8000000000000001E-2</v>
      </c>
      <c r="BK23" s="11">
        <v>2.5000000000000001E-2</v>
      </c>
    </row>
    <row r="24" spans="1:63" x14ac:dyDescent="0.25">
      <c r="A24" s="8" t="s">
        <v>25</v>
      </c>
      <c r="B24" s="8">
        <v>3.6018000000000001E-2</v>
      </c>
      <c r="C24" s="8">
        <v>3.9969999999999999E-2</v>
      </c>
      <c r="D24" s="9">
        <v>4.2870999999999999E-2</v>
      </c>
      <c r="E24" s="8">
        <v>4.2869999999999998E-2</v>
      </c>
      <c r="F24" s="9">
        <v>5.0715999999999997E-2</v>
      </c>
      <c r="G24" s="8">
        <v>5.0722000000000003E-2</v>
      </c>
      <c r="H24" s="9">
        <v>5.3975000000000002E-2</v>
      </c>
      <c r="I24" s="8">
        <v>5.3770999999999999E-2</v>
      </c>
      <c r="J24" s="9">
        <v>5.6815999999999998E-2</v>
      </c>
      <c r="K24" s="8">
        <v>5.6416000000000001E-2</v>
      </c>
      <c r="L24" s="9">
        <v>5.9285999999999998E-2</v>
      </c>
      <c r="M24" s="8">
        <v>5.8629000000000001E-2</v>
      </c>
      <c r="N24" s="9">
        <v>6.1726999999999997E-2</v>
      </c>
      <c r="O24" s="8">
        <v>6.0837000000000002E-2</v>
      </c>
      <c r="P24" s="9">
        <v>6.4688999999999997E-2</v>
      </c>
      <c r="Q24" s="8">
        <v>6.3355999999999996E-2</v>
      </c>
      <c r="R24" s="9">
        <v>6.8655999999999995E-2</v>
      </c>
      <c r="S24" s="8">
        <v>6.7169999999999994E-2</v>
      </c>
      <c r="T24" s="9">
        <v>7.3025999999999994E-2</v>
      </c>
      <c r="U24" s="8">
        <v>7.1401000000000006E-2</v>
      </c>
      <c r="V24" s="9">
        <v>7.7793000000000001E-2</v>
      </c>
      <c r="W24" s="8">
        <v>7.5966000000000006E-2</v>
      </c>
      <c r="X24" s="9">
        <v>8.3559999999999995E-2</v>
      </c>
      <c r="Y24" s="8">
        <v>8.1523999999999999E-2</v>
      </c>
      <c r="Z24" s="9">
        <v>9.1058E-2</v>
      </c>
      <c r="AA24" s="8">
        <v>8.8742000000000001E-2</v>
      </c>
      <c r="AB24" s="9">
        <v>9.9686999999999998E-2</v>
      </c>
      <c r="AC24" s="8">
        <v>9.7039E-2</v>
      </c>
      <c r="AD24" s="9">
        <v>0.11092</v>
      </c>
      <c r="AE24" s="8">
        <v>0.107838</v>
      </c>
      <c r="AF24" s="9">
        <v>0.13003100000000001</v>
      </c>
      <c r="AG24" s="8">
        <v>0.12628300000000001</v>
      </c>
      <c r="AH24" s="9">
        <v>0.15416299999999999</v>
      </c>
      <c r="AI24" s="8">
        <v>0.149757</v>
      </c>
      <c r="AJ24" s="9">
        <v>0.182426</v>
      </c>
      <c r="AK24" s="8">
        <v>0.17728099999999999</v>
      </c>
      <c r="AL24" s="9">
        <v>0.21518300000000001</v>
      </c>
      <c r="AM24" s="8">
        <v>0.209257</v>
      </c>
      <c r="AN24" s="9">
        <v>0.25168200000000002</v>
      </c>
      <c r="AO24" s="8">
        <v>0.24488099999999999</v>
      </c>
      <c r="AP24" s="9">
        <v>0.30006300000000002</v>
      </c>
      <c r="AQ24" s="8">
        <v>0.29202299999999998</v>
      </c>
      <c r="AR24" s="9">
        <v>0.36122199999999999</v>
      </c>
      <c r="AS24" s="8">
        <v>0.35203000000000001</v>
      </c>
      <c r="AT24" s="9">
        <v>0.42130899999999999</v>
      </c>
      <c r="AU24" s="8">
        <v>0.41099599999999997</v>
      </c>
      <c r="AV24" s="9">
        <v>0.494726</v>
      </c>
      <c r="AW24" s="8">
        <v>0.48319600000000001</v>
      </c>
      <c r="AX24" s="9">
        <v>0.57891999999999999</v>
      </c>
      <c r="AY24" s="8">
        <v>0.56717799999999996</v>
      </c>
      <c r="AZ24" s="9">
        <v>0.660165</v>
      </c>
      <c r="BA24" s="8">
        <v>0.64940600000000004</v>
      </c>
      <c r="BB24" s="9">
        <v>0.74425399999999997</v>
      </c>
      <c r="BC24" s="8">
        <v>0.74645899999999998</v>
      </c>
      <c r="BD24" s="9">
        <v>0.83925799999999995</v>
      </c>
      <c r="BE24" s="8">
        <v>0.840754</v>
      </c>
      <c r="BF24" s="9">
        <v>0.92903899999999995</v>
      </c>
      <c r="BG24" s="8">
        <v>0.92827400000000004</v>
      </c>
      <c r="BH24" s="9">
        <v>1.02559</v>
      </c>
      <c r="BI24" s="8">
        <v>1.020464</v>
      </c>
      <c r="BJ24" s="10">
        <v>0.11799999999999999</v>
      </c>
      <c r="BK24" s="11">
        <v>0.11799999999999999</v>
      </c>
    </row>
    <row r="25" spans="1:63" x14ac:dyDescent="0.25">
      <c r="A25" s="8" t="s">
        <v>26</v>
      </c>
      <c r="B25" s="8">
        <v>0.66884500000000002</v>
      </c>
      <c r="C25" s="8">
        <v>0.68433999999999995</v>
      </c>
      <c r="D25" s="9">
        <v>0.70835800000000004</v>
      </c>
      <c r="E25" s="8">
        <v>0.70870100000000003</v>
      </c>
      <c r="F25" s="9">
        <v>0.725221</v>
      </c>
      <c r="G25" s="8">
        <v>0.725356</v>
      </c>
      <c r="H25" s="9">
        <v>0.75025500000000001</v>
      </c>
      <c r="I25" s="8">
        <v>0.762853</v>
      </c>
      <c r="J25" s="9">
        <v>0.750919</v>
      </c>
      <c r="K25" s="8">
        <v>0.75568800000000003</v>
      </c>
      <c r="L25" s="9">
        <v>0.78795899999999996</v>
      </c>
      <c r="M25" s="8">
        <v>0.80600000000000005</v>
      </c>
      <c r="N25" s="9">
        <v>0.78851899999999997</v>
      </c>
      <c r="O25" s="8">
        <v>0.80662400000000001</v>
      </c>
      <c r="P25" s="9">
        <v>0.79424700000000004</v>
      </c>
      <c r="Q25" s="8">
        <v>0.814029</v>
      </c>
      <c r="R25" s="9">
        <v>0.79874000000000001</v>
      </c>
      <c r="S25" s="8">
        <v>0.81681300000000001</v>
      </c>
      <c r="T25" s="9">
        <v>0.806392</v>
      </c>
      <c r="U25" s="8">
        <v>0.82437499999999997</v>
      </c>
      <c r="V25" s="9">
        <v>0.81100099999999997</v>
      </c>
      <c r="W25" s="8">
        <v>0.83084599999999997</v>
      </c>
      <c r="X25" s="9">
        <v>0.81996400000000003</v>
      </c>
      <c r="Y25" s="8">
        <v>0.84044700000000006</v>
      </c>
      <c r="Z25" s="9">
        <v>0.826233</v>
      </c>
      <c r="AA25" s="8">
        <v>0.84316100000000005</v>
      </c>
      <c r="AB25" s="9">
        <v>0.83481300000000003</v>
      </c>
      <c r="AC25" s="8">
        <v>0.85265100000000005</v>
      </c>
      <c r="AD25" s="9">
        <v>0.84357300000000002</v>
      </c>
      <c r="AE25" s="8">
        <v>0.86146500000000004</v>
      </c>
      <c r="AF25" s="9">
        <v>0.85303499999999999</v>
      </c>
      <c r="AG25" s="8">
        <v>0.86904000000000003</v>
      </c>
      <c r="AH25" s="9">
        <v>0.863645</v>
      </c>
      <c r="AI25" s="8">
        <v>0.87641899999999995</v>
      </c>
      <c r="AJ25" s="9">
        <v>0.86831400000000003</v>
      </c>
      <c r="AK25" s="8">
        <v>0.87607800000000002</v>
      </c>
      <c r="AL25" s="9">
        <v>0.87358800000000003</v>
      </c>
      <c r="AM25" s="8">
        <v>0.87891900000000001</v>
      </c>
      <c r="AN25" s="9">
        <v>0.880139</v>
      </c>
      <c r="AO25" s="8">
        <v>0.88205699999999998</v>
      </c>
      <c r="AP25" s="9">
        <v>0.88729000000000002</v>
      </c>
      <c r="AQ25" s="8">
        <v>0.88489099999999998</v>
      </c>
      <c r="AR25" s="9">
        <v>0.896096</v>
      </c>
      <c r="AS25" s="8">
        <v>0.88636700000000002</v>
      </c>
      <c r="AT25" s="9">
        <v>0.90929499999999996</v>
      </c>
      <c r="AU25" s="8">
        <v>0.88891699999999996</v>
      </c>
      <c r="AV25" s="9">
        <v>0.91799799999999998</v>
      </c>
      <c r="AW25" s="8">
        <v>0.89235100000000001</v>
      </c>
      <c r="AX25" s="9">
        <v>0.92862299999999998</v>
      </c>
      <c r="AY25" s="8">
        <v>0.89498599999999995</v>
      </c>
      <c r="AZ25" s="9">
        <v>0.93851899999999999</v>
      </c>
      <c r="BA25" s="8">
        <v>0.89795100000000005</v>
      </c>
      <c r="BB25" s="9">
        <v>0.94745100000000004</v>
      </c>
      <c r="BC25" s="8">
        <v>0.90159</v>
      </c>
      <c r="BD25" s="9">
        <v>0.95460599999999995</v>
      </c>
      <c r="BE25" s="8">
        <v>0.90840399999999999</v>
      </c>
      <c r="BF25" s="9">
        <v>0.96088099999999999</v>
      </c>
      <c r="BG25" s="8">
        <v>0.91222899999999996</v>
      </c>
      <c r="BH25" s="9">
        <v>0.96999100000000005</v>
      </c>
      <c r="BI25" s="8">
        <v>0.91813599999999995</v>
      </c>
      <c r="BJ25" s="10">
        <v>1.2E-2</v>
      </c>
      <c r="BK25" s="11">
        <v>0.01</v>
      </c>
    </row>
    <row r="26" spans="1:63" x14ac:dyDescent="0.25">
      <c r="A26" s="8" t="s">
        <v>27</v>
      </c>
      <c r="B26" s="8">
        <v>1.2824420000000001</v>
      </c>
      <c r="C26" s="8">
        <v>1.389508</v>
      </c>
      <c r="D26" s="9">
        <v>1.446391</v>
      </c>
      <c r="E26" s="8">
        <v>1.4467669999999999</v>
      </c>
      <c r="F26" s="9">
        <v>1.4709540000000001</v>
      </c>
      <c r="G26" s="8">
        <v>1.47078</v>
      </c>
      <c r="H26" s="9">
        <v>1.5446169999999999</v>
      </c>
      <c r="I26" s="8">
        <v>1.5752330000000001</v>
      </c>
      <c r="J26" s="9">
        <v>1.5611630000000001</v>
      </c>
      <c r="K26" s="8">
        <v>1.5757840000000001</v>
      </c>
      <c r="L26" s="9">
        <v>1.6614580000000001</v>
      </c>
      <c r="M26" s="8">
        <v>1.690782</v>
      </c>
      <c r="N26" s="9">
        <v>1.7118640000000001</v>
      </c>
      <c r="O26" s="8">
        <v>1.7445900000000001</v>
      </c>
      <c r="P26" s="9">
        <v>1.742272</v>
      </c>
      <c r="Q26" s="8">
        <v>1.777898</v>
      </c>
      <c r="R26" s="9">
        <v>1.7665219999999999</v>
      </c>
      <c r="S26" s="8">
        <v>1.8065739999999999</v>
      </c>
      <c r="T26" s="9">
        <v>1.7915460000000001</v>
      </c>
      <c r="U26" s="8">
        <v>1.8338570000000001</v>
      </c>
      <c r="V26" s="9">
        <v>1.8161449999999999</v>
      </c>
      <c r="W26" s="8">
        <v>1.8578220000000001</v>
      </c>
      <c r="X26" s="9">
        <v>1.8649629999999999</v>
      </c>
      <c r="Y26" s="8">
        <v>1.9066399999999999</v>
      </c>
      <c r="Z26" s="9">
        <v>1.9077789999999999</v>
      </c>
      <c r="AA26" s="8">
        <v>1.9483870000000001</v>
      </c>
      <c r="AB26" s="9">
        <v>1.9332830000000001</v>
      </c>
      <c r="AC26" s="8">
        <v>1.9774020000000001</v>
      </c>
      <c r="AD26" s="9">
        <v>1.962132</v>
      </c>
      <c r="AE26" s="8">
        <v>2.005344</v>
      </c>
      <c r="AF26" s="9">
        <v>1.988953</v>
      </c>
      <c r="AG26" s="8">
        <v>2.0319449999999999</v>
      </c>
      <c r="AH26" s="9">
        <v>2.024432</v>
      </c>
      <c r="AI26" s="8">
        <v>2.060235</v>
      </c>
      <c r="AJ26" s="9">
        <v>2.0746349999999998</v>
      </c>
      <c r="AK26" s="8">
        <v>2.1018089999999998</v>
      </c>
      <c r="AL26" s="9">
        <v>2.1225869999999998</v>
      </c>
      <c r="AM26" s="8">
        <v>2.1441080000000001</v>
      </c>
      <c r="AN26" s="9">
        <v>2.174566</v>
      </c>
      <c r="AO26" s="8">
        <v>2.1885669999999999</v>
      </c>
      <c r="AP26" s="9">
        <v>2.2283179999999998</v>
      </c>
      <c r="AQ26" s="8">
        <v>2.231255</v>
      </c>
      <c r="AR26" s="9">
        <v>2.2859259999999999</v>
      </c>
      <c r="AS26" s="8">
        <v>2.2793389999999998</v>
      </c>
      <c r="AT26" s="9">
        <v>2.34233</v>
      </c>
      <c r="AU26" s="8">
        <v>2.3294459999999999</v>
      </c>
      <c r="AV26" s="9">
        <v>2.4102610000000002</v>
      </c>
      <c r="AW26" s="8">
        <v>2.379613</v>
      </c>
      <c r="AX26" s="9">
        <v>2.4759150000000001</v>
      </c>
      <c r="AY26" s="8">
        <v>2.4399649999999999</v>
      </c>
      <c r="AZ26" s="9">
        <v>2.549366</v>
      </c>
      <c r="BA26" s="8">
        <v>2.498005</v>
      </c>
      <c r="BB26" s="9">
        <v>2.612152</v>
      </c>
      <c r="BC26" s="8">
        <v>2.559212</v>
      </c>
      <c r="BD26" s="9">
        <v>2.6565989999999999</v>
      </c>
      <c r="BE26" s="8">
        <v>2.628066</v>
      </c>
      <c r="BF26" s="9">
        <v>2.6934200000000001</v>
      </c>
      <c r="BG26" s="8">
        <v>2.6880519999999999</v>
      </c>
      <c r="BH26" s="9">
        <v>2.7556530000000001</v>
      </c>
      <c r="BI26" s="8">
        <v>2.7430659999999998</v>
      </c>
      <c r="BJ26" s="10">
        <v>2.4E-2</v>
      </c>
      <c r="BK26" s="11">
        <v>2.4E-2</v>
      </c>
    </row>
    <row r="27" spans="1:63" x14ac:dyDescent="0.25">
      <c r="A27" s="5" t="s">
        <v>28</v>
      </c>
      <c r="B27" s="5">
        <v>23.777569</v>
      </c>
      <c r="C27" s="5">
        <v>24.368071</v>
      </c>
      <c r="D27" s="12">
        <v>25.857645000000002</v>
      </c>
      <c r="E27" s="5">
        <v>25.866762000000001</v>
      </c>
      <c r="F27" s="12">
        <v>25.856698999999999</v>
      </c>
      <c r="G27" s="5">
        <v>25.858519000000001</v>
      </c>
      <c r="H27" s="12">
        <v>27.838123</v>
      </c>
      <c r="I27" s="5">
        <v>28.488040999999999</v>
      </c>
      <c r="J27" s="12">
        <v>28.66564</v>
      </c>
      <c r="K27" s="5">
        <v>28.965136999999999</v>
      </c>
      <c r="L27" s="12">
        <v>30.370543999999999</v>
      </c>
      <c r="M27" s="5">
        <v>31.018698000000001</v>
      </c>
      <c r="N27" s="12">
        <v>30.578565999999999</v>
      </c>
      <c r="O27" s="5">
        <v>31.255479999999999</v>
      </c>
      <c r="P27" s="12">
        <v>31.044536999999998</v>
      </c>
      <c r="Q27" s="5">
        <v>31.789798999999999</v>
      </c>
      <c r="R27" s="12">
        <v>31.356583000000001</v>
      </c>
      <c r="S27" s="5">
        <v>32.172427999999996</v>
      </c>
      <c r="T27" s="12">
        <v>31.690237</v>
      </c>
      <c r="U27" s="5">
        <v>32.584282000000002</v>
      </c>
      <c r="V27" s="12">
        <v>32.001801</v>
      </c>
      <c r="W27" s="5">
        <v>32.879466999999998</v>
      </c>
      <c r="X27" s="12">
        <v>32.346229999999998</v>
      </c>
      <c r="Y27" s="5">
        <v>33.223621000000001</v>
      </c>
      <c r="Z27" s="12">
        <v>32.600399000000003</v>
      </c>
      <c r="AA27" s="5">
        <v>33.439425999999997</v>
      </c>
      <c r="AB27" s="12">
        <v>32.889828000000001</v>
      </c>
      <c r="AC27" s="5">
        <v>33.776009000000002</v>
      </c>
      <c r="AD27" s="12">
        <v>33.213172999999998</v>
      </c>
      <c r="AE27" s="5">
        <v>34.070610000000002</v>
      </c>
      <c r="AF27" s="12">
        <v>33.494914999999999</v>
      </c>
      <c r="AG27" s="5">
        <v>34.349910999999999</v>
      </c>
      <c r="AH27" s="12">
        <v>33.864975000000001</v>
      </c>
      <c r="AI27" s="5">
        <v>34.639915000000002</v>
      </c>
      <c r="AJ27" s="12">
        <v>34.099808000000003</v>
      </c>
      <c r="AK27" s="5">
        <v>34.752552000000001</v>
      </c>
      <c r="AL27" s="12">
        <v>34.376789000000002</v>
      </c>
      <c r="AM27" s="5">
        <v>34.916739999999997</v>
      </c>
      <c r="AN27" s="12">
        <v>34.678787</v>
      </c>
      <c r="AO27" s="5">
        <v>35.101410000000001</v>
      </c>
      <c r="AP27" s="12">
        <v>35.087691999999997</v>
      </c>
      <c r="AQ27" s="5">
        <v>35.265869000000002</v>
      </c>
      <c r="AR27" s="12">
        <v>35.415137999999999</v>
      </c>
      <c r="AS27" s="5">
        <v>35.376609999999999</v>
      </c>
      <c r="AT27" s="12">
        <v>35.803963000000003</v>
      </c>
      <c r="AU27" s="5">
        <v>35.494717000000001</v>
      </c>
      <c r="AV27" s="12">
        <v>36.215546000000003</v>
      </c>
      <c r="AW27" s="5">
        <v>35.654251000000002</v>
      </c>
      <c r="AX27" s="12">
        <v>36.634075000000003</v>
      </c>
      <c r="AY27" s="5">
        <v>35.810841000000003</v>
      </c>
      <c r="AZ27" s="12">
        <v>37.025100999999999</v>
      </c>
      <c r="BA27" s="5">
        <v>35.912086000000002</v>
      </c>
      <c r="BB27" s="12">
        <v>37.375801000000003</v>
      </c>
      <c r="BC27" s="5">
        <v>36.014133000000001</v>
      </c>
      <c r="BD27" s="12">
        <v>37.754264999999997</v>
      </c>
      <c r="BE27" s="5">
        <v>36.209629</v>
      </c>
      <c r="BF27" s="12">
        <v>38.033729999999998</v>
      </c>
      <c r="BG27" s="5">
        <v>36.370032999999999</v>
      </c>
      <c r="BH27" s="12">
        <v>38.206772000000001</v>
      </c>
      <c r="BI27" s="5">
        <v>36.423042000000002</v>
      </c>
      <c r="BJ27" s="13">
        <v>1.6E-2</v>
      </c>
      <c r="BK27" s="14">
        <v>1.4E-2</v>
      </c>
    </row>
    <row r="28" spans="1:63" x14ac:dyDescent="0.25">
      <c r="A28" s="8"/>
      <c r="B28" s="8"/>
      <c r="C28" s="8"/>
      <c r="D28" s="176"/>
      <c r="E28" s="177"/>
      <c r="F28" s="176"/>
      <c r="G28" s="177"/>
      <c r="H28" s="176"/>
      <c r="I28" s="177"/>
      <c r="J28" s="176"/>
      <c r="K28" s="177"/>
      <c r="L28" s="176"/>
      <c r="M28" s="177"/>
      <c r="N28" s="176"/>
      <c r="O28" s="177"/>
      <c r="P28" s="176"/>
      <c r="Q28" s="177"/>
      <c r="R28" s="176"/>
      <c r="S28" s="177"/>
      <c r="T28" s="176"/>
      <c r="U28" s="177"/>
      <c r="V28" s="176"/>
      <c r="W28" s="177"/>
      <c r="X28" s="176"/>
      <c r="Y28" s="177"/>
      <c r="Z28" s="176"/>
      <c r="AA28" s="177"/>
      <c r="AB28" s="176"/>
      <c r="AC28" s="177"/>
      <c r="AD28" s="176"/>
      <c r="AE28" s="177"/>
      <c r="AF28" s="176"/>
      <c r="AG28" s="177"/>
      <c r="AH28" s="176"/>
      <c r="AI28" s="177"/>
      <c r="AJ28" s="176"/>
      <c r="AK28" s="177"/>
      <c r="AL28" s="176"/>
      <c r="AM28" s="177"/>
      <c r="AN28" s="176"/>
      <c r="AO28" s="177"/>
      <c r="AP28" s="176"/>
      <c r="AQ28" s="177"/>
      <c r="AR28" s="176"/>
      <c r="AS28" s="177"/>
      <c r="AT28" s="176"/>
      <c r="AU28" s="177"/>
      <c r="AV28" s="176"/>
      <c r="AW28" s="177"/>
      <c r="AX28" s="176"/>
      <c r="AY28" s="177"/>
      <c r="AZ28" s="176"/>
      <c r="BA28" s="177"/>
      <c r="BB28" s="176"/>
      <c r="BC28" s="177"/>
      <c r="BD28" s="176"/>
      <c r="BE28" s="177"/>
      <c r="BF28" s="176"/>
      <c r="BG28" s="177"/>
      <c r="BH28" s="176"/>
      <c r="BI28" s="177"/>
      <c r="BJ28" s="176"/>
      <c r="BK28" s="177"/>
    </row>
    <row r="29" spans="1:63" x14ac:dyDescent="0.25">
      <c r="A29" s="5" t="s">
        <v>29</v>
      </c>
      <c r="B29" s="5">
        <v>0.22342300000000001</v>
      </c>
      <c r="C29" s="5">
        <v>0.64215999999999995</v>
      </c>
      <c r="D29" s="12">
        <v>6.6845000000000002E-2</v>
      </c>
      <c r="E29" s="5">
        <v>6.6845000000000002E-2</v>
      </c>
      <c r="F29" s="12">
        <v>0.453455</v>
      </c>
      <c r="G29" s="5">
        <v>0.45346799999999998</v>
      </c>
      <c r="H29" s="12">
        <v>0.35892299999999999</v>
      </c>
      <c r="I29" s="5">
        <v>0.35893199999999997</v>
      </c>
      <c r="J29" s="12">
        <v>0.22473000000000001</v>
      </c>
      <c r="K29" s="5">
        <v>0.22473699999999999</v>
      </c>
      <c r="L29" s="12">
        <v>0.22331999999999999</v>
      </c>
      <c r="M29" s="5">
        <v>0.22332399999999999</v>
      </c>
      <c r="N29" s="12">
        <v>0.22186700000000001</v>
      </c>
      <c r="O29" s="5">
        <v>0.22195599999999999</v>
      </c>
      <c r="P29" s="12">
        <v>0.22028700000000001</v>
      </c>
      <c r="Q29" s="5">
        <v>0.220661</v>
      </c>
      <c r="R29" s="12">
        <v>0.21853600000000001</v>
      </c>
      <c r="S29" s="5">
        <v>0.218582</v>
      </c>
      <c r="T29" s="12">
        <v>0.21666099999999999</v>
      </c>
      <c r="U29" s="5">
        <v>0.21731200000000001</v>
      </c>
      <c r="V29" s="12">
        <v>0.21476400000000001</v>
      </c>
      <c r="W29" s="5">
        <v>0.21543899999999999</v>
      </c>
      <c r="X29" s="12">
        <v>0.212982</v>
      </c>
      <c r="Y29" s="5">
        <v>0.21443200000000001</v>
      </c>
      <c r="Z29" s="12">
        <v>0.210701</v>
      </c>
      <c r="AA29" s="5">
        <v>0.21184500000000001</v>
      </c>
      <c r="AB29" s="12">
        <v>0.20860699999999999</v>
      </c>
      <c r="AC29" s="5">
        <v>0.20990800000000001</v>
      </c>
      <c r="AD29" s="12">
        <v>0.20644000000000001</v>
      </c>
      <c r="AE29" s="5">
        <v>0.20771800000000001</v>
      </c>
      <c r="AF29" s="12">
        <v>0.204205</v>
      </c>
      <c r="AG29" s="5">
        <v>0.20508199999999999</v>
      </c>
      <c r="AH29" s="12">
        <v>0.20158000000000001</v>
      </c>
      <c r="AI29" s="5">
        <v>0.20318600000000001</v>
      </c>
      <c r="AJ29" s="12">
        <v>0.199379</v>
      </c>
      <c r="AK29" s="5">
        <v>0.200378</v>
      </c>
      <c r="AL29" s="12">
        <v>0.19642999999999999</v>
      </c>
      <c r="AM29" s="5">
        <v>0.198574</v>
      </c>
      <c r="AN29" s="12">
        <v>0.193943</v>
      </c>
      <c r="AO29" s="5">
        <v>0.19625899999999999</v>
      </c>
      <c r="AP29" s="12">
        <v>0.19141</v>
      </c>
      <c r="AQ29" s="5">
        <v>0.19373299999999999</v>
      </c>
      <c r="AR29" s="12">
        <v>0.18869</v>
      </c>
      <c r="AS29" s="5">
        <v>0.19150200000000001</v>
      </c>
      <c r="AT29" s="12">
        <v>0.186249</v>
      </c>
      <c r="AU29" s="5">
        <v>0.18901100000000001</v>
      </c>
      <c r="AV29" s="12">
        <v>0.190529</v>
      </c>
      <c r="AW29" s="5">
        <v>0.18671399999999999</v>
      </c>
      <c r="AX29" s="12">
        <v>0.18093899999999999</v>
      </c>
      <c r="AY29" s="5">
        <v>0.184032</v>
      </c>
      <c r="AZ29" s="12">
        <v>0.178398</v>
      </c>
      <c r="BA29" s="5">
        <v>0.18163299999999999</v>
      </c>
      <c r="BB29" s="12">
        <v>0.175591</v>
      </c>
      <c r="BC29" s="5">
        <v>0.17881</v>
      </c>
      <c r="BD29" s="12">
        <v>0.17826800000000001</v>
      </c>
      <c r="BE29" s="5">
        <v>0.176815</v>
      </c>
      <c r="BF29" s="12">
        <v>0.17102800000000001</v>
      </c>
      <c r="BG29" s="5">
        <v>0.172295</v>
      </c>
      <c r="BH29" s="12">
        <v>0.16839599999999999</v>
      </c>
      <c r="BI29" s="5">
        <v>0.17110400000000001</v>
      </c>
      <c r="BJ29" s="12" t="s">
        <v>13</v>
      </c>
      <c r="BK29" s="5" t="s">
        <v>13</v>
      </c>
    </row>
    <row r="30" spans="1:63" x14ac:dyDescent="0.25">
      <c r="A30" s="8"/>
      <c r="B30" s="8"/>
      <c r="C30" s="8"/>
      <c r="D30" s="176"/>
      <c r="E30" s="177"/>
      <c r="F30" s="176"/>
      <c r="G30" s="177"/>
      <c r="H30" s="176"/>
      <c r="I30" s="177"/>
      <c r="J30" s="176"/>
      <c r="K30" s="177"/>
      <c r="L30" s="176"/>
      <c r="M30" s="177"/>
      <c r="N30" s="176"/>
      <c r="O30" s="177"/>
      <c r="P30" s="176"/>
      <c r="Q30" s="177"/>
      <c r="R30" s="176"/>
      <c r="S30" s="177"/>
      <c r="T30" s="176"/>
      <c r="U30" s="177"/>
      <c r="V30" s="176"/>
      <c r="W30" s="177"/>
      <c r="X30" s="176"/>
      <c r="Y30" s="177"/>
      <c r="Z30" s="176"/>
      <c r="AA30" s="177"/>
      <c r="AB30" s="176"/>
      <c r="AC30" s="177"/>
      <c r="AD30" s="176"/>
      <c r="AE30" s="177"/>
      <c r="AF30" s="176"/>
      <c r="AG30" s="177"/>
      <c r="AH30" s="176"/>
      <c r="AI30" s="177"/>
      <c r="AJ30" s="176"/>
      <c r="AK30" s="177"/>
      <c r="AL30" s="176"/>
      <c r="AM30" s="177"/>
      <c r="AN30" s="176"/>
      <c r="AO30" s="177"/>
      <c r="AP30" s="176"/>
      <c r="AQ30" s="177"/>
      <c r="AR30" s="176"/>
      <c r="AS30" s="177"/>
      <c r="AT30" s="176"/>
      <c r="AU30" s="177"/>
      <c r="AV30" s="176"/>
      <c r="AW30" s="177"/>
      <c r="AX30" s="176"/>
      <c r="AY30" s="177"/>
      <c r="AZ30" s="176"/>
      <c r="BA30" s="177"/>
      <c r="BB30" s="176"/>
      <c r="BC30" s="177"/>
      <c r="BD30" s="176"/>
      <c r="BE30" s="177"/>
      <c r="BF30" s="176"/>
      <c r="BG30" s="177"/>
      <c r="BH30" s="176"/>
      <c r="BI30" s="177"/>
      <c r="BJ30" s="176"/>
      <c r="BK30" s="177"/>
    </row>
    <row r="31" spans="1:63" x14ac:dyDescent="0.25">
      <c r="A31" s="5" t="s">
        <v>30</v>
      </c>
      <c r="B31" s="8"/>
      <c r="C31" s="8"/>
      <c r="D31" s="176"/>
      <c r="E31" s="177"/>
      <c r="F31" s="176"/>
      <c r="G31" s="177"/>
      <c r="H31" s="176"/>
      <c r="I31" s="177"/>
      <c r="J31" s="176"/>
      <c r="K31" s="177"/>
      <c r="L31" s="176"/>
      <c r="M31" s="177"/>
      <c r="N31" s="176"/>
      <c r="O31" s="177"/>
      <c r="P31" s="176"/>
      <c r="Q31" s="177"/>
      <c r="R31" s="176"/>
      <c r="S31" s="177"/>
      <c r="T31" s="176"/>
      <c r="U31" s="177"/>
      <c r="V31" s="176"/>
      <c r="W31" s="177"/>
      <c r="X31" s="176"/>
      <c r="Y31" s="177"/>
      <c r="Z31" s="176"/>
      <c r="AA31" s="177"/>
      <c r="AB31" s="176"/>
      <c r="AC31" s="177"/>
      <c r="AD31" s="176"/>
      <c r="AE31" s="177"/>
      <c r="AF31" s="176"/>
      <c r="AG31" s="177"/>
      <c r="AH31" s="176"/>
      <c r="AI31" s="177"/>
      <c r="AJ31" s="176"/>
      <c r="AK31" s="177"/>
      <c r="AL31" s="176"/>
      <c r="AM31" s="177"/>
      <c r="AN31" s="176"/>
      <c r="AO31" s="177"/>
      <c r="AP31" s="176"/>
      <c r="AQ31" s="177"/>
      <c r="AR31" s="176"/>
      <c r="AS31" s="177"/>
      <c r="AT31" s="176"/>
      <c r="AU31" s="177"/>
      <c r="AV31" s="176"/>
      <c r="AW31" s="177"/>
      <c r="AX31" s="176"/>
      <c r="AY31" s="177"/>
      <c r="AZ31" s="176"/>
      <c r="BA31" s="177"/>
      <c r="BB31" s="176"/>
      <c r="BC31" s="177"/>
      <c r="BD31" s="176"/>
      <c r="BE31" s="177"/>
      <c r="BF31" s="176"/>
      <c r="BG31" s="177"/>
      <c r="BH31" s="176"/>
      <c r="BI31" s="177"/>
      <c r="BJ31" s="176"/>
      <c r="BK31" s="177"/>
    </row>
    <row r="32" spans="1:63" x14ac:dyDescent="0.25">
      <c r="A32" s="8"/>
      <c r="B32" s="8"/>
      <c r="C32" s="8"/>
      <c r="D32" s="176"/>
      <c r="E32" s="177"/>
      <c r="F32" s="176"/>
      <c r="G32" s="177"/>
      <c r="H32" s="176"/>
      <c r="I32" s="177"/>
      <c r="J32" s="176"/>
      <c r="K32" s="177"/>
      <c r="L32" s="176"/>
      <c r="M32" s="177"/>
      <c r="N32" s="176"/>
      <c r="O32" s="177"/>
      <c r="P32" s="176"/>
      <c r="Q32" s="177"/>
      <c r="R32" s="176"/>
      <c r="S32" s="177"/>
      <c r="T32" s="176"/>
      <c r="U32" s="177"/>
      <c r="V32" s="176"/>
      <c r="W32" s="177"/>
      <c r="X32" s="176"/>
      <c r="Y32" s="177"/>
      <c r="Z32" s="176"/>
      <c r="AA32" s="177"/>
      <c r="AB32" s="176"/>
      <c r="AC32" s="177"/>
      <c r="AD32" s="176"/>
      <c r="AE32" s="177"/>
      <c r="AF32" s="176"/>
      <c r="AG32" s="177"/>
      <c r="AH32" s="176"/>
      <c r="AI32" s="177"/>
      <c r="AJ32" s="176"/>
      <c r="AK32" s="177"/>
      <c r="AL32" s="176"/>
      <c r="AM32" s="177"/>
      <c r="AN32" s="176"/>
      <c r="AO32" s="177"/>
      <c r="AP32" s="176"/>
      <c r="AQ32" s="177"/>
      <c r="AR32" s="176"/>
      <c r="AS32" s="177"/>
      <c r="AT32" s="176"/>
      <c r="AU32" s="177"/>
      <c r="AV32" s="176"/>
      <c r="AW32" s="177"/>
      <c r="AX32" s="176"/>
      <c r="AY32" s="177"/>
      <c r="AZ32" s="176"/>
      <c r="BA32" s="177"/>
      <c r="BB32" s="176"/>
      <c r="BC32" s="177"/>
      <c r="BD32" s="176"/>
      <c r="BE32" s="177"/>
      <c r="BF32" s="176"/>
      <c r="BG32" s="177"/>
      <c r="BH32" s="176"/>
      <c r="BI32" s="177"/>
      <c r="BJ32" s="176"/>
      <c r="BK32" s="177"/>
    </row>
    <row r="33" spans="1:63" x14ac:dyDescent="0.25">
      <c r="A33" s="5" t="s">
        <v>31</v>
      </c>
      <c r="B33" s="8"/>
      <c r="C33" s="8"/>
      <c r="D33" s="176"/>
      <c r="E33" s="177"/>
      <c r="F33" s="176"/>
      <c r="G33" s="177"/>
      <c r="H33" s="176"/>
      <c r="I33" s="177"/>
      <c r="J33" s="176"/>
      <c r="K33" s="177"/>
      <c r="L33" s="176"/>
      <c r="M33" s="177"/>
      <c r="N33" s="176"/>
      <c r="O33" s="177"/>
      <c r="P33" s="176"/>
      <c r="Q33" s="177"/>
      <c r="R33" s="176"/>
      <c r="S33" s="177"/>
      <c r="T33" s="176"/>
      <c r="U33" s="177"/>
      <c r="V33" s="176"/>
      <c r="W33" s="177"/>
      <c r="X33" s="176"/>
      <c r="Y33" s="177"/>
      <c r="Z33" s="176"/>
      <c r="AA33" s="177"/>
      <c r="AB33" s="176"/>
      <c r="AC33" s="177"/>
      <c r="AD33" s="176"/>
      <c r="AE33" s="177"/>
      <c r="AF33" s="176"/>
      <c r="AG33" s="177"/>
      <c r="AH33" s="176"/>
      <c r="AI33" s="177"/>
      <c r="AJ33" s="176"/>
      <c r="AK33" s="177"/>
      <c r="AL33" s="176"/>
      <c r="AM33" s="177"/>
      <c r="AN33" s="176"/>
      <c r="AO33" s="177"/>
      <c r="AP33" s="176"/>
      <c r="AQ33" s="177"/>
      <c r="AR33" s="176"/>
      <c r="AS33" s="177"/>
      <c r="AT33" s="176"/>
      <c r="AU33" s="177"/>
      <c r="AV33" s="176"/>
      <c r="AW33" s="177"/>
      <c r="AX33" s="176"/>
      <c r="AY33" s="177"/>
      <c r="AZ33" s="176"/>
      <c r="BA33" s="177"/>
      <c r="BB33" s="176"/>
      <c r="BC33" s="177"/>
      <c r="BD33" s="176"/>
      <c r="BE33" s="177"/>
      <c r="BF33" s="176"/>
      <c r="BG33" s="177"/>
      <c r="BH33" s="176"/>
      <c r="BI33" s="177"/>
      <c r="BJ33" s="176"/>
      <c r="BK33" s="177"/>
    </row>
    <row r="34" spans="1:63" x14ac:dyDescent="0.25">
      <c r="A34" s="8" t="s">
        <v>32</v>
      </c>
      <c r="B34" s="8">
        <v>4.4632059999999996</v>
      </c>
      <c r="C34" s="8">
        <v>3.98</v>
      </c>
      <c r="D34" s="9">
        <v>2.4114080000000002</v>
      </c>
      <c r="E34" s="8">
        <v>2.4149229999999999</v>
      </c>
      <c r="F34" s="9">
        <v>2.983886</v>
      </c>
      <c r="G34" s="8">
        <v>2.985687</v>
      </c>
      <c r="H34" s="9">
        <v>2.9889860000000001</v>
      </c>
      <c r="I34" s="8">
        <v>3.1942249999999999</v>
      </c>
      <c r="J34" s="9">
        <v>2.866568</v>
      </c>
      <c r="K34" s="8">
        <v>3.0305620000000002</v>
      </c>
      <c r="L34" s="9">
        <v>3.3620580000000002</v>
      </c>
      <c r="M34" s="8">
        <v>3.777409</v>
      </c>
      <c r="N34" s="9">
        <v>3.2663540000000002</v>
      </c>
      <c r="O34" s="8">
        <v>3.6036239999999999</v>
      </c>
      <c r="P34" s="9">
        <v>3.2965930000000001</v>
      </c>
      <c r="Q34" s="8">
        <v>3.6301199999999998</v>
      </c>
      <c r="R34" s="9">
        <v>3.2343000000000002</v>
      </c>
      <c r="S34" s="8">
        <v>3.6202459999999999</v>
      </c>
      <c r="T34" s="9">
        <v>3.284627</v>
      </c>
      <c r="U34" s="8">
        <v>3.6163729999999998</v>
      </c>
      <c r="V34" s="9">
        <v>3.3613970000000002</v>
      </c>
      <c r="W34" s="8">
        <v>3.6126429999999998</v>
      </c>
      <c r="X34" s="9">
        <v>3.4190649999999998</v>
      </c>
      <c r="Y34" s="8">
        <v>3.7038859999999998</v>
      </c>
      <c r="Z34" s="9">
        <v>3.4805389999999998</v>
      </c>
      <c r="AA34" s="8">
        <v>3.7654510000000001</v>
      </c>
      <c r="AB34" s="9">
        <v>3.478024</v>
      </c>
      <c r="AC34" s="8">
        <v>3.793104</v>
      </c>
      <c r="AD34" s="9">
        <v>3.5507550000000001</v>
      </c>
      <c r="AE34" s="8">
        <v>3.8383389999999999</v>
      </c>
      <c r="AF34" s="9">
        <v>3.5446939999999998</v>
      </c>
      <c r="AG34" s="8">
        <v>3.8117899999999998</v>
      </c>
      <c r="AH34" s="9">
        <v>3.5803759999999998</v>
      </c>
      <c r="AI34" s="8">
        <v>3.8294410000000001</v>
      </c>
      <c r="AJ34" s="9">
        <v>3.6858360000000001</v>
      </c>
      <c r="AK34" s="8">
        <v>3.9285160000000001</v>
      </c>
      <c r="AL34" s="9">
        <v>3.8056320000000001</v>
      </c>
      <c r="AM34" s="8">
        <v>4.0173560000000004</v>
      </c>
      <c r="AN34" s="9">
        <v>3.9046050000000001</v>
      </c>
      <c r="AO34" s="8">
        <v>4.097969</v>
      </c>
      <c r="AP34" s="9">
        <v>3.9888080000000001</v>
      </c>
      <c r="AQ34" s="8">
        <v>4.153124</v>
      </c>
      <c r="AR34" s="9">
        <v>4.0633850000000002</v>
      </c>
      <c r="AS34" s="8">
        <v>4.2104499999999998</v>
      </c>
      <c r="AT34" s="9">
        <v>4.161791</v>
      </c>
      <c r="AU34" s="8">
        <v>4.2594409999999998</v>
      </c>
      <c r="AV34" s="9">
        <v>4.2896789999999996</v>
      </c>
      <c r="AW34" s="8">
        <v>4.3437530000000004</v>
      </c>
      <c r="AX34" s="9">
        <v>4.4120030000000003</v>
      </c>
      <c r="AY34" s="8">
        <v>4.4250059999999998</v>
      </c>
      <c r="AZ34" s="9">
        <v>4.5135249999999996</v>
      </c>
      <c r="BA34" s="8">
        <v>4.473954</v>
      </c>
      <c r="BB34" s="9">
        <v>4.6409969999999996</v>
      </c>
      <c r="BC34" s="8">
        <v>4.5405410000000002</v>
      </c>
      <c r="BD34" s="9">
        <v>4.6747100000000001</v>
      </c>
      <c r="BE34" s="8">
        <v>4.6850149999999999</v>
      </c>
      <c r="BF34" s="9">
        <v>4.7473380000000001</v>
      </c>
      <c r="BG34" s="8">
        <v>4.8081160000000001</v>
      </c>
      <c r="BH34" s="9">
        <v>4.8695880000000002</v>
      </c>
      <c r="BI34" s="8">
        <v>4.8852500000000001</v>
      </c>
      <c r="BJ34" s="10">
        <v>7.0000000000000001E-3</v>
      </c>
      <c r="BK34" s="11">
        <v>7.0000000000000001E-3</v>
      </c>
    </row>
    <row r="35" spans="1:63" x14ac:dyDescent="0.25">
      <c r="A35" s="8"/>
      <c r="B35" s="8"/>
      <c r="C35" s="8"/>
      <c r="D35" s="176"/>
      <c r="E35" s="177"/>
      <c r="F35" s="176"/>
      <c r="G35" s="177"/>
      <c r="H35" s="176"/>
      <c r="I35" s="177"/>
      <c r="J35" s="176"/>
      <c r="K35" s="177"/>
      <c r="L35" s="176"/>
      <c r="M35" s="177"/>
      <c r="N35" s="176"/>
      <c r="O35" s="177"/>
      <c r="P35" s="176"/>
      <c r="Q35" s="177"/>
      <c r="R35" s="176"/>
      <c r="S35" s="177"/>
      <c r="T35" s="176"/>
      <c r="U35" s="177"/>
      <c r="V35" s="176"/>
      <c r="W35" s="177"/>
      <c r="X35" s="176"/>
      <c r="Y35" s="177"/>
      <c r="Z35" s="176"/>
      <c r="AA35" s="177"/>
      <c r="AB35" s="176"/>
      <c r="AC35" s="177"/>
      <c r="AD35" s="176"/>
      <c r="AE35" s="177"/>
      <c r="AF35" s="176"/>
      <c r="AG35" s="177"/>
      <c r="AH35" s="176"/>
      <c r="AI35" s="177"/>
      <c r="AJ35" s="176"/>
      <c r="AK35" s="177"/>
      <c r="AL35" s="176"/>
      <c r="AM35" s="177"/>
      <c r="AN35" s="176"/>
      <c r="AO35" s="177"/>
      <c r="AP35" s="176"/>
      <c r="AQ35" s="177"/>
      <c r="AR35" s="176"/>
      <c r="AS35" s="177"/>
      <c r="AT35" s="176"/>
      <c r="AU35" s="177"/>
      <c r="AV35" s="176"/>
      <c r="AW35" s="177"/>
      <c r="AX35" s="176"/>
      <c r="AY35" s="177"/>
      <c r="AZ35" s="176"/>
      <c r="BA35" s="177"/>
      <c r="BB35" s="176"/>
      <c r="BC35" s="177"/>
      <c r="BD35" s="176"/>
      <c r="BE35" s="177"/>
      <c r="BF35" s="176"/>
      <c r="BG35" s="177"/>
      <c r="BH35" s="176"/>
      <c r="BI35" s="177"/>
      <c r="BJ35" s="176"/>
      <c r="BK35" s="177"/>
    </row>
    <row r="36" spans="1:63" x14ac:dyDescent="0.25">
      <c r="A36" s="5" t="s">
        <v>33</v>
      </c>
      <c r="B36" s="8"/>
      <c r="C36" s="8"/>
      <c r="D36" s="176"/>
      <c r="E36" s="177"/>
      <c r="F36" s="176"/>
      <c r="G36" s="177"/>
      <c r="H36" s="176"/>
      <c r="I36" s="177"/>
      <c r="J36" s="176"/>
      <c r="K36" s="177"/>
      <c r="L36" s="176"/>
      <c r="M36" s="177"/>
      <c r="N36" s="176"/>
      <c r="O36" s="177"/>
      <c r="P36" s="176"/>
      <c r="Q36" s="177"/>
      <c r="R36" s="176"/>
      <c r="S36" s="177"/>
      <c r="T36" s="176"/>
      <c r="U36" s="177"/>
      <c r="V36" s="176"/>
      <c r="W36" s="177"/>
      <c r="X36" s="176"/>
      <c r="Y36" s="177"/>
      <c r="Z36" s="176"/>
      <c r="AA36" s="177"/>
      <c r="AB36" s="176"/>
      <c r="AC36" s="177"/>
      <c r="AD36" s="176"/>
      <c r="AE36" s="177"/>
      <c r="AF36" s="176"/>
      <c r="AG36" s="177"/>
      <c r="AH36" s="176"/>
      <c r="AI36" s="177"/>
      <c r="AJ36" s="176"/>
      <c r="AK36" s="177"/>
      <c r="AL36" s="176"/>
      <c r="AM36" s="177"/>
      <c r="AN36" s="176"/>
      <c r="AO36" s="177"/>
      <c r="AP36" s="176"/>
      <c r="AQ36" s="177"/>
      <c r="AR36" s="176"/>
      <c r="AS36" s="177"/>
      <c r="AT36" s="176"/>
      <c r="AU36" s="177"/>
      <c r="AV36" s="176"/>
      <c r="AW36" s="177"/>
      <c r="AX36" s="176"/>
      <c r="AY36" s="177"/>
      <c r="AZ36" s="176"/>
      <c r="BA36" s="177"/>
      <c r="BB36" s="176"/>
      <c r="BC36" s="177"/>
      <c r="BD36" s="176"/>
      <c r="BE36" s="177"/>
      <c r="BF36" s="176"/>
      <c r="BG36" s="177"/>
      <c r="BH36" s="176"/>
      <c r="BI36" s="177"/>
      <c r="BJ36" s="176"/>
      <c r="BK36" s="177"/>
    </row>
    <row r="37" spans="1:63" x14ac:dyDescent="0.25">
      <c r="A37" s="8" t="s">
        <v>34</v>
      </c>
      <c r="B37" s="8">
        <v>11.620639000000001</v>
      </c>
      <c r="C37" s="8">
        <v>11.050796999999999</v>
      </c>
      <c r="D37" s="9">
        <v>10.609342</v>
      </c>
      <c r="E37" s="8">
        <v>10.611979</v>
      </c>
      <c r="F37" s="9">
        <v>10.479865999999999</v>
      </c>
      <c r="G37" s="8">
        <v>10.482951</v>
      </c>
      <c r="H37" s="9">
        <v>11.283207000000001</v>
      </c>
      <c r="I37" s="8">
        <v>12.085471999999999</v>
      </c>
      <c r="J37" s="9">
        <v>11.118643</v>
      </c>
      <c r="K37" s="8">
        <v>11.883877999999999</v>
      </c>
      <c r="L37" s="9">
        <v>11.605197</v>
      </c>
      <c r="M37" s="8">
        <v>12.628067</v>
      </c>
      <c r="N37" s="9">
        <v>11.701938</v>
      </c>
      <c r="O37" s="8">
        <v>12.757210000000001</v>
      </c>
      <c r="P37" s="9">
        <v>11.861190000000001</v>
      </c>
      <c r="Q37" s="8">
        <v>12.937656</v>
      </c>
      <c r="R37" s="9">
        <v>11.957328</v>
      </c>
      <c r="S37" s="8">
        <v>13.018231999999999</v>
      </c>
      <c r="T37" s="9">
        <v>12.093711000000001</v>
      </c>
      <c r="U37" s="8">
        <v>13.189885</v>
      </c>
      <c r="V37" s="9">
        <v>12.253124</v>
      </c>
      <c r="W37" s="8">
        <v>13.353827000000001</v>
      </c>
      <c r="X37" s="9">
        <v>12.417865000000001</v>
      </c>
      <c r="Y37" s="8">
        <v>13.590919</v>
      </c>
      <c r="Z37" s="9">
        <v>12.600612999999999</v>
      </c>
      <c r="AA37" s="8">
        <v>13.790734</v>
      </c>
      <c r="AB37" s="9">
        <v>12.715012</v>
      </c>
      <c r="AC37" s="8">
        <v>13.984360000000001</v>
      </c>
      <c r="AD37" s="9">
        <v>12.900969</v>
      </c>
      <c r="AE37" s="8">
        <v>14.197279</v>
      </c>
      <c r="AF37" s="9">
        <v>13.037868</v>
      </c>
      <c r="AG37" s="8">
        <v>14.352429000000001</v>
      </c>
      <c r="AH37" s="9">
        <v>13.18383</v>
      </c>
      <c r="AI37" s="8">
        <v>14.516156000000001</v>
      </c>
      <c r="AJ37" s="9">
        <v>13.397506999999999</v>
      </c>
      <c r="AK37" s="8">
        <v>14.765623</v>
      </c>
      <c r="AL37" s="9">
        <v>13.638774</v>
      </c>
      <c r="AM37" s="8">
        <v>15.025363</v>
      </c>
      <c r="AN37" s="9">
        <v>13.863204</v>
      </c>
      <c r="AO37" s="8">
        <v>15.304118000000001</v>
      </c>
      <c r="AP37" s="9">
        <v>14.063395999999999</v>
      </c>
      <c r="AQ37" s="8">
        <v>15.557869999999999</v>
      </c>
      <c r="AR37" s="9">
        <v>14.322155</v>
      </c>
      <c r="AS37" s="8">
        <v>15.846316</v>
      </c>
      <c r="AT37" s="9">
        <v>14.600895</v>
      </c>
      <c r="AU37" s="8">
        <v>16.123531</v>
      </c>
      <c r="AV37" s="9">
        <v>14.867946999999999</v>
      </c>
      <c r="AW37" s="8">
        <v>16.441420000000001</v>
      </c>
      <c r="AX37" s="9">
        <v>15.167102</v>
      </c>
      <c r="AY37" s="8">
        <v>16.819351000000001</v>
      </c>
      <c r="AZ37" s="9">
        <v>15.468538000000001</v>
      </c>
      <c r="BA37" s="8">
        <v>17.113507999999999</v>
      </c>
      <c r="BB37" s="9">
        <v>15.787513000000001</v>
      </c>
      <c r="BC37" s="8">
        <v>17.495625</v>
      </c>
      <c r="BD37" s="9">
        <v>16.024816999999999</v>
      </c>
      <c r="BE37" s="8">
        <v>17.858022999999999</v>
      </c>
      <c r="BF37" s="9">
        <v>16.268315999999999</v>
      </c>
      <c r="BG37" s="8">
        <v>18.338059999999999</v>
      </c>
      <c r="BH37" s="9">
        <v>16.595835000000001</v>
      </c>
      <c r="BI37" s="8">
        <v>18.760694999999998</v>
      </c>
      <c r="BJ37" s="10">
        <v>1.4E-2</v>
      </c>
      <c r="BK37" s="11">
        <v>1.7999999999999999E-2</v>
      </c>
    </row>
    <row r="38" spans="1:63" x14ac:dyDescent="0.25">
      <c r="A38" s="8" t="s">
        <v>35</v>
      </c>
      <c r="B38" s="8">
        <v>9.6131049999999991</v>
      </c>
      <c r="C38" s="8">
        <v>9.0401070000000008</v>
      </c>
      <c r="D38" s="9">
        <v>8.1624680000000005</v>
      </c>
      <c r="E38" s="8">
        <v>8.1653319999999994</v>
      </c>
      <c r="F38" s="9">
        <v>8.4241989999999998</v>
      </c>
      <c r="G38" s="8">
        <v>8.4269610000000004</v>
      </c>
      <c r="H38" s="9">
        <v>9.2300889999999995</v>
      </c>
      <c r="I38" s="8">
        <v>10.031696</v>
      </c>
      <c r="J38" s="9">
        <v>9.0135100000000001</v>
      </c>
      <c r="K38" s="8">
        <v>9.7687310000000007</v>
      </c>
      <c r="L38" s="9">
        <v>9.4401609999999998</v>
      </c>
      <c r="M38" s="8">
        <v>10.453658000000001</v>
      </c>
      <c r="N38" s="9">
        <v>9.4772069999999999</v>
      </c>
      <c r="O38" s="8">
        <v>10.509606</v>
      </c>
      <c r="P38" s="9">
        <v>9.5838129999999992</v>
      </c>
      <c r="Q38" s="8">
        <v>10.637912</v>
      </c>
      <c r="R38" s="9">
        <v>9.6356280000000005</v>
      </c>
      <c r="S38" s="8">
        <v>10.673067</v>
      </c>
      <c r="T38" s="9">
        <v>9.7404729999999997</v>
      </c>
      <c r="U38" s="8">
        <v>10.814690000000001</v>
      </c>
      <c r="V38" s="9">
        <v>9.8650389999999994</v>
      </c>
      <c r="W38" s="8">
        <v>10.941333</v>
      </c>
      <c r="X38" s="9">
        <v>9.9964980000000008</v>
      </c>
      <c r="Y38" s="8">
        <v>11.144736999999999</v>
      </c>
      <c r="Z38" s="9">
        <v>10.142896</v>
      </c>
      <c r="AA38" s="8">
        <v>11.308070000000001</v>
      </c>
      <c r="AB38" s="9">
        <v>10.222137999999999</v>
      </c>
      <c r="AC38" s="8">
        <v>11.466824000000001</v>
      </c>
      <c r="AD38" s="9">
        <v>10.37223</v>
      </c>
      <c r="AE38" s="8">
        <v>11.640236</v>
      </c>
      <c r="AF38" s="9">
        <v>10.472996999999999</v>
      </c>
      <c r="AG38" s="8">
        <v>11.753584</v>
      </c>
      <c r="AH38" s="9">
        <v>10.577249999999999</v>
      </c>
      <c r="AI38" s="8">
        <v>11.873028</v>
      </c>
      <c r="AJ38" s="9">
        <v>10.740451999999999</v>
      </c>
      <c r="AK38" s="8">
        <v>12.071384999999999</v>
      </c>
      <c r="AL38" s="9">
        <v>10.929641999999999</v>
      </c>
      <c r="AM38" s="8">
        <v>12.277929</v>
      </c>
      <c r="AN38" s="9">
        <v>11.104331999999999</v>
      </c>
      <c r="AO38" s="8">
        <v>12.504963</v>
      </c>
      <c r="AP38" s="9">
        <v>11.250779</v>
      </c>
      <c r="AQ38" s="8">
        <v>12.707739999999999</v>
      </c>
      <c r="AR38" s="9">
        <v>11.453287</v>
      </c>
      <c r="AS38" s="8">
        <v>12.938197000000001</v>
      </c>
      <c r="AT38" s="9">
        <v>11.678839</v>
      </c>
      <c r="AU38" s="8">
        <v>13.161849999999999</v>
      </c>
      <c r="AV38" s="9">
        <v>11.889004</v>
      </c>
      <c r="AW38" s="8">
        <v>13.426499</v>
      </c>
      <c r="AX38" s="9">
        <v>12.135807</v>
      </c>
      <c r="AY38" s="8">
        <v>13.757707999999999</v>
      </c>
      <c r="AZ38" s="9">
        <v>12.385785</v>
      </c>
      <c r="BA38" s="8">
        <v>13.993872</v>
      </c>
      <c r="BB38" s="9">
        <v>12.649755000000001</v>
      </c>
      <c r="BC38" s="8">
        <v>14.330455000000001</v>
      </c>
      <c r="BD38" s="9">
        <v>12.839727</v>
      </c>
      <c r="BE38" s="8">
        <v>14.642058</v>
      </c>
      <c r="BF38" s="9">
        <v>13.032363999999999</v>
      </c>
      <c r="BG38" s="8">
        <v>15.081591</v>
      </c>
      <c r="BH38" s="9">
        <v>13.311246000000001</v>
      </c>
      <c r="BI38" s="8">
        <v>15.452748</v>
      </c>
      <c r="BJ38" s="10">
        <v>1.2999999999999999E-2</v>
      </c>
      <c r="BK38" s="11">
        <v>1.9E-2</v>
      </c>
    </row>
    <row r="39" spans="1:63" x14ac:dyDescent="0.25">
      <c r="A39" s="8" t="s">
        <v>36</v>
      </c>
      <c r="B39" s="8">
        <v>5.6100909999999997</v>
      </c>
      <c r="C39" s="8">
        <v>5.003933</v>
      </c>
      <c r="D39" s="9">
        <v>3.7411029999999998</v>
      </c>
      <c r="E39" s="8">
        <v>3.7442069999999998</v>
      </c>
      <c r="F39" s="9">
        <v>4.1993369999999999</v>
      </c>
      <c r="G39" s="8">
        <v>4.2011989999999999</v>
      </c>
      <c r="H39" s="9">
        <v>5.2911219999999997</v>
      </c>
      <c r="I39" s="8">
        <v>6.0775139999999999</v>
      </c>
      <c r="J39" s="9">
        <v>5.2234150000000001</v>
      </c>
      <c r="K39" s="8">
        <v>5.9565270000000003</v>
      </c>
      <c r="L39" s="9">
        <v>5.6877230000000001</v>
      </c>
      <c r="M39" s="8">
        <v>6.6912250000000002</v>
      </c>
      <c r="N39" s="9">
        <v>5.6797870000000001</v>
      </c>
      <c r="O39" s="8">
        <v>6.6840489999999999</v>
      </c>
      <c r="P39" s="9">
        <v>5.7248070000000002</v>
      </c>
      <c r="Q39" s="8">
        <v>6.748532</v>
      </c>
      <c r="R39" s="9">
        <v>5.7255760000000002</v>
      </c>
      <c r="S39" s="8">
        <v>6.7567719999999998</v>
      </c>
      <c r="T39" s="9">
        <v>5.7975709999999996</v>
      </c>
      <c r="U39" s="8">
        <v>6.8500370000000004</v>
      </c>
      <c r="V39" s="9">
        <v>5.8906710000000002</v>
      </c>
      <c r="W39" s="8">
        <v>6.9438690000000003</v>
      </c>
      <c r="X39" s="9">
        <v>5.9980880000000001</v>
      </c>
      <c r="Y39" s="8">
        <v>7.1129230000000003</v>
      </c>
      <c r="Z39" s="9">
        <v>6.1251899999999999</v>
      </c>
      <c r="AA39" s="8">
        <v>7.262086</v>
      </c>
      <c r="AB39" s="9">
        <v>6.1825549999999998</v>
      </c>
      <c r="AC39" s="8">
        <v>7.3893599999999999</v>
      </c>
      <c r="AD39" s="9">
        <v>6.308141</v>
      </c>
      <c r="AE39" s="8">
        <v>7.5374410000000003</v>
      </c>
      <c r="AF39" s="9">
        <v>6.3683509999999997</v>
      </c>
      <c r="AG39" s="8">
        <v>7.6107829999999996</v>
      </c>
      <c r="AH39" s="9">
        <v>6.4639480000000002</v>
      </c>
      <c r="AI39" s="8">
        <v>7.7153729999999996</v>
      </c>
      <c r="AJ39" s="9">
        <v>6.6212289999999996</v>
      </c>
      <c r="AK39" s="8">
        <v>7.9062619999999999</v>
      </c>
      <c r="AL39" s="9">
        <v>6.8034730000000003</v>
      </c>
      <c r="AM39" s="8">
        <v>8.0971360000000008</v>
      </c>
      <c r="AN39" s="9">
        <v>6.9604799999999996</v>
      </c>
      <c r="AO39" s="8">
        <v>8.2948419999999992</v>
      </c>
      <c r="AP39" s="9">
        <v>7.1040179999999999</v>
      </c>
      <c r="AQ39" s="8">
        <v>8.4723210000000009</v>
      </c>
      <c r="AR39" s="9">
        <v>7.2874090000000002</v>
      </c>
      <c r="AS39" s="8">
        <v>8.6776090000000003</v>
      </c>
      <c r="AT39" s="9">
        <v>7.4905030000000004</v>
      </c>
      <c r="AU39" s="8">
        <v>8.8781850000000002</v>
      </c>
      <c r="AV39" s="9">
        <v>7.6906359999999996</v>
      </c>
      <c r="AW39" s="8">
        <v>9.1050979999999999</v>
      </c>
      <c r="AX39" s="9">
        <v>7.9089840000000002</v>
      </c>
      <c r="AY39" s="8">
        <v>9.3782840000000007</v>
      </c>
      <c r="AZ39" s="9">
        <v>8.1286330000000007</v>
      </c>
      <c r="BA39" s="8">
        <v>9.6032379999999993</v>
      </c>
      <c r="BB39" s="9">
        <v>8.3778249999999996</v>
      </c>
      <c r="BC39" s="8">
        <v>9.882968</v>
      </c>
      <c r="BD39" s="9">
        <v>8.5440729999999991</v>
      </c>
      <c r="BE39" s="8">
        <v>10.192389</v>
      </c>
      <c r="BF39" s="9">
        <v>8.7275919999999996</v>
      </c>
      <c r="BG39" s="8">
        <v>10.565300000000001</v>
      </c>
      <c r="BH39" s="9">
        <v>8.9787210000000002</v>
      </c>
      <c r="BI39" s="8">
        <v>10.911721999999999</v>
      </c>
      <c r="BJ39" s="10">
        <v>0.02</v>
      </c>
      <c r="BK39" s="11">
        <v>2.7E-2</v>
      </c>
    </row>
    <row r="40" spans="1:63" x14ac:dyDescent="0.25">
      <c r="A40" s="8" t="s">
        <v>37</v>
      </c>
      <c r="B40" s="8">
        <v>5.3738450000000002</v>
      </c>
      <c r="C40" s="8">
        <v>4.8749830000000003</v>
      </c>
      <c r="D40" s="9">
        <v>3.3083619999999998</v>
      </c>
      <c r="E40" s="8">
        <v>3.3130130000000002</v>
      </c>
      <c r="F40" s="9">
        <v>3.604584</v>
      </c>
      <c r="G40" s="8">
        <v>3.6058210000000002</v>
      </c>
      <c r="H40" s="9">
        <v>4.8333209999999998</v>
      </c>
      <c r="I40" s="8">
        <v>5.6924739999999998</v>
      </c>
      <c r="J40" s="9">
        <v>4.8100699999999996</v>
      </c>
      <c r="K40" s="8">
        <v>5.5825310000000004</v>
      </c>
      <c r="L40" s="9">
        <v>5.252224</v>
      </c>
      <c r="M40" s="8">
        <v>6.3479279999999996</v>
      </c>
      <c r="N40" s="9">
        <v>5.2230600000000003</v>
      </c>
      <c r="O40" s="8">
        <v>6.3215409999999999</v>
      </c>
      <c r="P40" s="9">
        <v>5.2851990000000004</v>
      </c>
      <c r="Q40" s="8">
        <v>6.4020299999999999</v>
      </c>
      <c r="R40" s="9">
        <v>5.2922950000000002</v>
      </c>
      <c r="S40" s="8">
        <v>6.398542</v>
      </c>
      <c r="T40" s="9">
        <v>5.3733649999999997</v>
      </c>
      <c r="U40" s="8">
        <v>6.5080600000000004</v>
      </c>
      <c r="V40" s="9">
        <v>5.4668619999999999</v>
      </c>
      <c r="W40" s="8">
        <v>6.6112109999999999</v>
      </c>
      <c r="X40" s="9">
        <v>5.5840800000000002</v>
      </c>
      <c r="Y40" s="8">
        <v>6.7915330000000003</v>
      </c>
      <c r="Z40" s="9">
        <v>5.7152219999999998</v>
      </c>
      <c r="AA40" s="8">
        <v>6.9294349999999998</v>
      </c>
      <c r="AB40" s="9">
        <v>5.787223</v>
      </c>
      <c r="AC40" s="8">
        <v>7.0814269999999997</v>
      </c>
      <c r="AD40" s="9">
        <v>5.9272270000000002</v>
      </c>
      <c r="AE40" s="8">
        <v>7.2460329999999997</v>
      </c>
      <c r="AF40" s="9">
        <v>6.002186</v>
      </c>
      <c r="AG40" s="8">
        <v>7.3297730000000003</v>
      </c>
      <c r="AH40" s="9">
        <v>6.112044</v>
      </c>
      <c r="AI40" s="8">
        <v>7.4431820000000002</v>
      </c>
      <c r="AJ40" s="9">
        <v>6.264831</v>
      </c>
      <c r="AK40" s="8">
        <v>7.6253599999999997</v>
      </c>
      <c r="AL40" s="9">
        <v>6.447438</v>
      </c>
      <c r="AM40" s="8">
        <v>7.8148609999999996</v>
      </c>
      <c r="AN40" s="9">
        <v>6.6124939999999999</v>
      </c>
      <c r="AO40" s="8">
        <v>8.016591</v>
      </c>
      <c r="AP40" s="9">
        <v>6.7635149999999999</v>
      </c>
      <c r="AQ40" s="8">
        <v>8.1964790000000001</v>
      </c>
      <c r="AR40" s="9">
        <v>6.9544819999999996</v>
      </c>
      <c r="AS40" s="8">
        <v>8.397627</v>
      </c>
      <c r="AT40" s="9">
        <v>7.1686740000000002</v>
      </c>
      <c r="AU40" s="8">
        <v>8.5939560000000004</v>
      </c>
      <c r="AV40" s="9">
        <v>7.3723799999999997</v>
      </c>
      <c r="AW40" s="8">
        <v>8.8203250000000004</v>
      </c>
      <c r="AX40" s="9">
        <v>7.5964879999999999</v>
      </c>
      <c r="AY40" s="8">
        <v>9.0906839999999995</v>
      </c>
      <c r="AZ40" s="9">
        <v>7.8185260000000003</v>
      </c>
      <c r="BA40" s="8">
        <v>9.3111920000000001</v>
      </c>
      <c r="BB40" s="9">
        <v>8.0596440000000005</v>
      </c>
      <c r="BC40" s="8">
        <v>9.5847490000000004</v>
      </c>
      <c r="BD40" s="9">
        <v>8.2281549999999992</v>
      </c>
      <c r="BE40" s="8">
        <v>9.8910839999999993</v>
      </c>
      <c r="BF40" s="9">
        <v>8.4064300000000003</v>
      </c>
      <c r="BG40" s="8">
        <v>10.271564</v>
      </c>
      <c r="BH40" s="9">
        <v>8.6526110000000003</v>
      </c>
      <c r="BI40" s="8">
        <v>10.615004000000001</v>
      </c>
      <c r="BJ40" s="10">
        <v>0.02</v>
      </c>
      <c r="BK40" s="11">
        <v>2.7E-2</v>
      </c>
    </row>
    <row r="41" spans="1:63" x14ac:dyDescent="0.25">
      <c r="A41" s="8" t="s">
        <v>38</v>
      </c>
      <c r="B41" s="8">
        <v>16.890039000000002</v>
      </c>
      <c r="C41" s="8">
        <v>16.508575</v>
      </c>
      <c r="D41" s="9">
        <v>14.832611</v>
      </c>
      <c r="E41" s="8">
        <v>14.835747</v>
      </c>
      <c r="F41" s="9">
        <v>16.039408000000002</v>
      </c>
      <c r="G41" s="8">
        <v>16.042120000000001</v>
      </c>
      <c r="H41" s="9">
        <v>17.0214</v>
      </c>
      <c r="I41" s="8">
        <v>17.84515</v>
      </c>
      <c r="J41" s="9">
        <v>16.921654</v>
      </c>
      <c r="K41" s="8">
        <v>17.654934000000001</v>
      </c>
      <c r="L41" s="9">
        <v>17.291418</v>
      </c>
      <c r="M41" s="8">
        <v>18.282671000000001</v>
      </c>
      <c r="N41" s="9">
        <v>17.225451</v>
      </c>
      <c r="O41" s="8">
        <v>18.230495000000001</v>
      </c>
      <c r="P41" s="9">
        <v>17.261192000000001</v>
      </c>
      <c r="Q41" s="8">
        <v>18.273475999999999</v>
      </c>
      <c r="R41" s="9">
        <v>17.295235000000002</v>
      </c>
      <c r="S41" s="8">
        <v>18.289898000000001</v>
      </c>
      <c r="T41" s="9">
        <v>17.398605</v>
      </c>
      <c r="U41" s="8">
        <v>18.432877000000001</v>
      </c>
      <c r="V41" s="9">
        <v>17.533009</v>
      </c>
      <c r="W41" s="8">
        <v>18.576526999999999</v>
      </c>
      <c r="X41" s="9">
        <v>17.698043999999999</v>
      </c>
      <c r="Y41" s="8">
        <v>18.817757</v>
      </c>
      <c r="Z41" s="9">
        <v>17.925651999999999</v>
      </c>
      <c r="AA41" s="8">
        <v>19.061668000000001</v>
      </c>
      <c r="AB41" s="9">
        <v>18.091702999999999</v>
      </c>
      <c r="AC41" s="8">
        <v>19.309601000000001</v>
      </c>
      <c r="AD41" s="9">
        <v>18.378059</v>
      </c>
      <c r="AE41" s="8">
        <v>19.618834</v>
      </c>
      <c r="AF41" s="9">
        <v>18.649294000000001</v>
      </c>
      <c r="AG41" s="8">
        <v>19.909894999999999</v>
      </c>
      <c r="AH41" s="9">
        <v>18.902079000000001</v>
      </c>
      <c r="AI41" s="8">
        <v>20.178259000000001</v>
      </c>
      <c r="AJ41" s="9">
        <v>19.181063000000002</v>
      </c>
      <c r="AK41" s="8">
        <v>20.491848000000001</v>
      </c>
      <c r="AL41" s="9">
        <v>19.456738000000001</v>
      </c>
      <c r="AM41" s="8">
        <v>20.781406</v>
      </c>
      <c r="AN41" s="9">
        <v>19.697887000000001</v>
      </c>
      <c r="AO41" s="8">
        <v>21.073060999999999</v>
      </c>
      <c r="AP41" s="9">
        <v>19.874941</v>
      </c>
      <c r="AQ41" s="8">
        <v>21.288886999999999</v>
      </c>
      <c r="AR41" s="9">
        <v>20.082172</v>
      </c>
      <c r="AS41" s="8">
        <v>21.517417999999999</v>
      </c>
      <c r="AT41" s="9">
        <v>20.283843999999998</v>
      </c>
      <c r="AU41" s="8">
        <v>21.707132000000001</v>
      </c>
      <c r="AV41" s="9">
        <v>20.498405000000002</v>
      </c>
      <c r="AW41" s="8">
        <v>21.959837</v>
      </c>
      <c r="AX41" s="9">
        <v>20.733868000000001</v>
      </c>
      <c r="AY41" s="8">
        <v>22.262722</v>
      </c>
      <c r="AZ41" s="9">
        <v>20.952947999999999</v>
      </c>
      <c r="BA41" s="8">
        <v>22.466448</v>
      </c>
      <c r="BB41" s="9">
        <v>21.174515</v>
      </c>
      <c r="BC41" s="8">
        <v>22.751906999999999</v>
      </c>
      <c r="BD41" s="9">
        <v>21.338546999999998</v>
      </c>
      <c r="BE41" s="8">
        <v>23.016279000000001</v>
      </c>
      <c r="BF41" s="9">
        <v>21.494717000000001</v>
      </c>
      <c r="BG41" s="8">
        <v>23.388646999999999</v>
      </c>
      <c r="BH41" s="9">
        <v>21.721031</v>
      </c>
      <c r="BI41" s="8">
        <v>23.716597</v>
      </c>
      <c r="BJ41" s="10">
        <v>0.01</v>
      </c>
      <c r="BK41" s="11">
        <v>1.2999999999999999E-2</v>
      </c>
    </row>
    <row r="42" spans="1:63" x14ac:dyDescent="0.25">
      <c r="A42" s="5" t="s">
        <v>39</v>
      </c>
      <c r="B42" s="5">
        <v>7.4368540000000003</v>
      </c>
      <c r="C42" s="5">
        <v>6.831429</v>
      </c>
      <c r="D42" s="12">
        <v>5.4111380000000002</v>
      </c>
      <c r="E42" s="5">
        <v>5.4139999999999997</v>
      </c>
      <c r="F42" s="12">
        <v>5.8725750000000003</v>
      </c>
      <c r="G42" s="5">
        <v>5.8746590000000003</v>
      </c>
      <c r="H42" s="12">
        <v>6.7063280000000001</v>
      </c>
      <c r="I42" s="5">
        <v>7.4716940000000003</v>
      </c>
      <c r="J42" s="12">
        <v>6.5668629999999997</v>
      </c>
      <c r="K42" s="5">
        <v>7.2847400000000002</v>
      </c>
      <c r="L42" s="12">
        <v>6.9169539999999996</v>
      </c>
      <c r="M42" s="5">
        <v>7.9059470000000003</v>
      </c>
      <c r="N42" s="12">
        <v>6.9131929999999997</v>
      </c>
      <c r="O42" s="5">
        <v>7.905354</v>
      </c>
      <c r="P42" s="12">
        <v>6.9722759999999999</v>
      </c>
      <c r="Q42" s="5">
        <v>7.9798939999999998</v>
      </c>
      <c r="R42" s="12">
        <v>6.9849500000000004</v>
      </c>
      <c r="S42" s="5">
        <v>7.9820060000000002</v>
      </c>
      <c r="T42" s="12">
        <v>7.060581</v>
      </c>
      <c r="U42" s="5">
        <v>8.0828340000000001</v>
      </c>
      <c r="V42" s="12">
        <v>7.153791</v>
      </c>
      <c r="W42" s="5">
        <v>8.1835719999999998</v>
      </c>
      <c r="X42" s="12">
        <v>7.2632779999999997</v>
      </c>
      <c r="Y42" s="5">
        <v>8.3585030000000007</v>
      </c>
      <c r="Z42" s="12">
        <v>7.3934309999999996</v>
      </c>
      <c r="AA42" s="5">
        <v>8.5036070000000006</v>
      </c>
      <c r="AB42" s="12">
        <v>7.4584080000000004</v>
      </c>
      <c r="AC42" s="5">
        <v>8.6434309999999996</v>
      </c>
      <c r="AD42" s="12">
        <v>7.591367</v>
      </c>
      <c r="AE42" s="5">
        <v>8.8023179999999996</v>
      </c>
      <c r="AF42" s="12">
        <v>7.669244</v>
      </c>
      <c r="AG42" s="5">
        <v>8.8918809999999997</v>
      </c>
      <c r="AH42" s="12">
        <v>7.7724979999999997</v>
      </c>
      <c r="AI42" s="5">
        <v>9.0078289999999992</v>
      </c>
      <c r="AJ42" s="12">
        <v>7.9375140000000002</v>
      </c>
      <c r="AK42" s="5">
        <v>9.2098460000000006</v>
      </c>
      <c r="AL42" s="12">
        <v>8.1288739999999997</v>
      </c>
      <c r="AM42" s="5">
        <v>9.4165790000000005</v>
      </c>
      <c r="AN42" s="12">
        <v>8.30166</v>
      </c>
      <c r="AO42" s="5">
        <v>9.6361419999999995</v>
      </c>
      <c r="AP42" s="12">
        <v>8.4572319999999994</v>
      </c>
      <c r="AQ42" s="5">
        <v>9.8391959999999994</v>
      </c>
      <c r="AR42" s="12">
        <v>8.6664709999999996</v>
      </c>
      <c r="AS42" s="5">
        <v>10.075751</v>
      </c>
      <c r="AT42" s="12">
        <v>8.8935600000000008</v>
      </c>
      <c r="AU42" s="5">
        <v>10.30603</v>
      </c>
      <c r="AV42" s="12">
        <v>9.1168080000000007</v>
      </c>
      <c r="AW42" s="5">
        <v>10.572113999999999</v>
      </c>
      <c r="AX42" s="12">
        <v>9.3674230000000005</v>
      </c>
      <c r="AY42" s="5">
        <v>10.893160999999999</v>
      </c>
      <c r="AZ42" s="12">
        <v>9.6188040000000008</v>
      </c>
      <c r="BA42" s="5">
        <v>11.157975</v>
      </c>
      <c r="BB42" s="12">
        <v>9.8933700000000009</v>
      </c>
      <c r="BC42" s="5">
        <v>11.493231</v>
      </c>
      <c r="BD42" s="12">
        <v>10.094336999999999</v>
      </c>
      <c r="BE42" s="5">
        <v>11.839945999999999</v>
      </c>
      <c r="BF42" s="12">
        <v>10.308738999999999</v>
      </c>
      <c r="BG42" s="5">
        <v>12.268446000000001</v>
      </c>
      <c r="BH42" s="12">
        <v>10.604473</v>
      </c>
      <c r="BI42" s="5">
        <v>12.661713000000001</v>
      </c>
      <c r="BJ42" s="13">
        <v>1.4999999999999999E-2</v>
      </c>
      <c r="BK42" s="14">
        <v>2.1999999999999999E-2</v>
      </c>
    </row>
    <row r="43" spans="1:63" x14ac:dyDescent="0.25">
      <c r="A43" s="5" t="s">
        <v>40</v>
      </c>
      <c r="B43" s="8"/>
      <c r="C43" s="8"/>
      <c r="D43" s="176"/>
      <c r="E43" s="177"/>
      <c r="F43" s="176"/>
      <c r="G43" s="177"/>
      <c r="H43" s="176"/>
      <c r="I43" s="177"/>
      <c r="J43" s="176"/>
      <c r="K43" s="177"/>
      <c r="L43" s="176"/>
      <c r="M43" s="177"/>
      <c r="N43" s="176"/>
      <c r="O43" s="177"/>
      <c r="P43" s="176"/>
      <c r="Q43" s="177"/>
      <c r="R43" s="176"/>
      <c r="S43" s="177"/>
      <c r="T43" s="176"/>
      <c r="U43" s="177"/>
      <c r="V43" s="176"/>
      <c r="W43" s="177"/>
      <c r="X43" s="176"/>
      <c r="Y43" s="177"/>
      <c r="Z43" s="176"/>
      <c r="AA43" s="177"/>
      <c r="AB43" s="176"/>
      <c r="AC43" s="177"/>
      <c r="AD43" s="176"/>
      <c r="AE43" s="177"/>
      <c r="AF43" s="176"/>
      <c r="AG43" s="177"/>
      <c r="AH43" s="176"/>
      <c r="AI43" s="177"/>
      <c r="AJ43" s="176"/>
      <c r="AK43" s="177"/>
      <c r="AL43" s="176"/>
      <c r="AM43" s="177"/>
      <c r="AN43" s="176"/>
      <c r="AO43" s="177"/>
      <c r="AP43" s="176"/>
      <c r="AQ43" s="177"/>
      <c r="AR43" s="176"/>
      <c r="AS43" s="177"/>
      <c r="AT43" s="176"/>
      <c r="AU43" s="177"/>
      <c r="AV43" s="176"/>
      <c r="AW43" s="177"/>
      <c r="AX43" s="176"/>
      <c r="AY43" s="177"/>
      <c r="AZ43" s="176"/>
      <c r="BA43" s="177"/>
      <c r="BB43" s="176"/>
      <c r="BC43" s="177"/>
      <c r="BD43" s="176"/>
      <c r="BE43" s="177"/>
      <c r="BF43" s="176"/>
      <c r="BG43" s="177"/>
      <c r="BH43" s="176"/>
      <c r="BI43" s="177"/>
      <c r="BJ43" s="176"/>
      <c r="BK43" s="177"/>
    </row>
    <row r="44" spans="1:63" x14ac:dyDescent="0.25">
      <c r="A44" s="8" t="s">
        <v>32</v>
      </c>
      <c r="B44" s="8">
        <v>4.37</v>
      </c>
      <c r="C44" s="8">
        <v>3.98</v>
      </c>
      <c r="D44" s="9">
        <v>2.454218</v>
      </c>
      <c r="E44" s="8">
        <v>2.4577960000000001</v>
      </c>
      <c r="F44" s="9">
        <v>3.087631</v>
      </c>
      <c r="G44" s="8">
        <v>3.0892620000000002</v>
      </c>
      <c r="H44" s="9">
        <v>3.1480769999999998</v>
      </c>
      <c r="I44" s="8">
        <v>3.3734380000000002</v>
      </c>
      <c r="J44" s="9">
        <v>3.0703269999999998</v>
      </c>
      <c r="K44" s="8">
        <v>3.2605650000000002</v>
      </c>
      <c r="L44" s="9">
        <v>3.6604030000000001</v>
      </c>
      <c r="M44" s="8">
        <v>4.137435</v>
      </c>
      <c r="N44" s="9">
        <v>3.610541</v>
      </c>
      <c r="O44" s="8">
        <v>4.0097659999999999</v>
      </c>
      <c r="P44" s="9">
        <v>3.701756</v>
      </c>
      <c r="Q44" s="8">
        <v>4.1039240000000001</v>
      </c>
      <c r="R44" s="9">
        <v>3.6890830000000001</v>
      </c>
      <c r="S44" s="8">
        <v>4.1580570000000003</v>
      </c>
      <c r="T44" s="9">
        <v>3.8099780000000001</v>
      </c>
      <c r="U44" s="8">
        <v>4.2249749999999997</v>
      </c>
      <c r="V44" s="9">
        <v>3.9692750000000001</v>
      </c>
      <c r="W44" s="8">
        <v>4.2954970000000001</v>
      </c>
      <c r="X44" s="9">
        <v>4.1145339999999999</v>
      </c>
      <c r="Y44" s="8">
        <v>4.4874770000000002</v>
      </c>
      <c r="Z44" s="9">
        <v>4.270111</v>
      </c>
      <c r="AA44" s="8">
        <v>4.6497700000000002</v>
      </c>
      <c r="AB44" s="9">
        <v>4.3497510000000004</v>
      </c>
      <c r="AC44" s="8">
        <v>4.7743190000000002</v>
      </c>
      <c r="AD44" s="9">
        <v>4.5275480000000003</v>
      </c>
      <c r="AE44" s="8">
        <v>4.9251230000000001</v>
      </c>
      <c r="AF44" s="9">
        <v>4.6085739999999999</v>
      </c>
      <c r="AG44" s="8">
        <v>4.9860540000000002</v>
      </c>
      <c r="AH44" s="9">
        <v>4.7468070000000004</v>
      </c>
      <c r="AI44" s="8">
        <v>5.1067470000000004</v>
      </c>
      <c r="AJ44" s="9">
        <v>4.9829140000000001</v>
      </c>
      <c r="AK44" s="8">
        <v>5.3417139999999996</v>
      </c>
      <c r="AL44" s="9">
        <v>5.2479630000000004</v>
      </c>
      <c r="AM44" s="8">
        <v>5.5714040000000002</v>
      </c>
      <c r="AN44" s="9">
        <v>5.4918120000000004</v>
      </c>
      <c r="AO44" s="8">
        <v>5.7960430000000001</v>
      </c>
      <c r="AP44" s="9">
        <v>5.7230639999999999</v>
      </c>
      <c r="AQ44" s="8">
        <v>5.992877</v>
      </c>
      <c r="AR44" s="9">
        <v>5.9455419999999997</v>
      </c>
      <c r="AS44" s="8">
        <v>6.1973919999999998</v>
      </c>
      <c r="AT44" s="9">
        <v>6.2076900000000004</v>
      </c>
      <c r="AU44" s="8">
        <v>6.3933530000000003</v>
      </c>
      <c r="AV44" s="9">
        <v>6.521903</v>
      </c>
      <c r="AW44" s="8">
        <v>6.647799</v>
      </c>
      <c r="AX44" s="9">
        <v>6.8348380000000004</v>
      </c>
      <c r="AY44" s="8">
        <v>6.9031940000000001</v>
      </c>
      <c r="AZ44" s="9">
        <v>7.1213309999999996</v>
      </c>
      <c r="BA44" s="8">
        <v>7.1122560000000004</v>
      </c>
      <c r="BB44" s="9">
        <v>7.4570980000000002</v>
      </c>
      <c r="BC44" s="8">
        <v>7.3552439999999999</v>
      </c>
      <c r="BD44" s="9">
        <v>7.6489380000000002</v>
      </c>
      <c r="BE44" s="8">
        <v>7.7343719999999996</v>
      </c>
      <c r="BF44" s="9">
        <v>7.9110250000000004</v>
      </c>
      <c r="BG44" s="8">
        <v>8.0926279999999995</v>
      </c>
      <c r="BH44" s="9">
        <v>8.2640840000000004</v>
      </c>
      <c r="BI44" s="8">
        <v>8.3850549999999995</v>
      </c>
      <c r="BJ44" s="10">
        <v>2.5999999999999999E-2</v>
      </c>
      <c r="BK44" s="11">
        <v>2.5999999999999999E-2</v>
      </c>
    </row>
    <row r="45" spans="1:63" x14ac:dyDescent="0.25">
      <c r="A45" s="8"/>
      <c r="B45" s="8"/>
      <c r="C45" s="8"/>
      <c r="D45" s="176"/>
      <c r="E45" s="177"/>
      <c r="F45" s="176"/>
      <c r="G45" s="177"/>
      <c r="H45" s="176"/>
      <c r="I45" s="177"/>
      <c r="J45" s="176"/>
      <c r="K45" s="177"/>
      <c r="L45" s="176"/>
      <c r="M45" s="177"/>
      <c r="N45" s="176"/>
      <c r="O45" s="177"/>
      <c r="P45" s="176"/>
      <c r="Q45" s="177"/>
      <c r="R45" s="176"/>
      <c r="S45" s="177"/>
      <c r="T45" s="176"/>
      <c r="U45" s="177"/>
      <c r="V45" s="176"/>
      <c r="W45" s="177"/>
      <c r="X45" s="176"/>
      <c r="Y45" s="177"/>
      <c r="Z45" s="176"/>
      <c r="AA45" s="177"/>
      <c r="AB45" s="176"/>
      <c r="AC45" s="177"/>
      <c r="AD45" s="176"/>
      <c r="AE45" s="177"/>
      <c r="AF45" s="176"/>
      <c r="AG45" s="177"/>
      <c r="AH45" s="176"/>
      <c r="AI45" s="177"/>
      <c r="AJ45" s="176"/>
      <c r="AK45" s="177"/>
      <c r="AL45" s="176"/>
      <c r="AM45" s="177"/>
      <c r="AN45" s="176"/>
      <c r="AO45" s="177"/>
      <c r="AP45" s="176"/>
      <c r="AQ45" s="177"/>
      <c r="AR45" s="176"/>
      <c r="AS45" s="177"/>
      <c r="AT45" s="176"/>
      <c r="AU45" s="177"/>
      <c r="AV45" s="176"/>
      <c r="AW45" s="177"/>
      <c r="AX45" s="176"/>
      <c r="AY45" s="177"/>
      <c r="AZ45" s="176"/>
      <c r="BA45" s="177"/>
      <c r="BB45" s="176"/>
      <c r="BC45" s="177"/>
      <c r="BD45" s="176"/>
      <c r="BE45" s="177"/>
      <c r="BF45" s="176"/>
      <c r="BG45" s="177"/>
      <c r="BH45" s="176"/>
      <c r="BI45" s="177"/>
      <c r="BJ45" s="176"/>
      <c r="BK45" s="177"/>
    </row>
    <row r="46" spans="1:63" x14ac:dyDescent="0.25">
      <c r="A46" s="5" t="s">
        <v>33</v>
      </c>
      <c r="B46" s="8"/>
      <c r="C46" s="8"/>
      <c r="D46" s="176"/>
      <c r="E46" s="177"/>
      <c r="F46" s="176"/>
      <c r="G46" s="177"/>
      <c r="H46" s="176"/>
      <c r="I46" s="177"/>
      <c r="J46" s="176"/>
      <c r="K46" s="177"/>
      <c r="L46" s="176"/>
      <c r="M46" s="177"/>
      <c r="N46" s="176"/>
      <c r="O46" s="177"/>
      <c r="P46" s="176"/>
      <c r="Q46" s="177"/>
      <c r="R46" s="176"/>
      <c r="S46" s="177"/>
      <c r="T46" s="176"/>
      <c r="U46" s="177"/>
      <c r="V46" s="176"/>
      <c r="W46" s="177"/>
      <c r="X46" s="176"/>
      <c r="Y46" s="177"/>
      <c r="Z46" s="176"/>
      <c r="AA46" s="177"/>
      <c r="AB46" s="176"/>
      <c r="AC46" s="177"/>
      <c r="AD46" s="176"/>
      <c r="AE46" s="177"/>
      <c r="AF46" s="176"/>
      <c r="AG46" s="177"/>
      <c r="AH46" s="176"/>
      <c r="AI46" s="177"/>
      <c r="AJ46" s="176"/>
      <c r="AK46" s="177"/>
      <c r="AL46" s="176"/>
      <c r="AM46" s="177"/>
      <c r="AN46" s="176"/>
      <c r="AO46" s="177"/>
      <c r="AP46" s="176"/>
      <c r="AQ46" s="177"/>
      <c r="AR46" s="176"/>
      <c r="AS46" s="177"/>
      <c r="AT46" s="176"/>
      <c r="AU46" s="177"/>
      <c r="AV46" s="176"/>
      <c r="AW46" s="177"/>
      <c r="AX46" s="176"/>
      <c r="AY46" s="177"/>
      <c r="AZ46" s="176"/>
      <c r="BA46" s="177"/>
      <c r="BB46" s="176"/>
      <c r="BC46" s="177"/>
      <c r="BD46" s="176"/>
      <c r="BE46" s="177"/>
      <c r="BF46" s="176"/>
      <c r="BG46" s="177"/>
      <c r="BH46" s="176"/>
      <c r="BI46" s="177"/>
      <c r="BJ46" s="176"/>
      <c r="BK46" s="177"/>
    </row>
    <row r="47" spans="1:63" x14ac:dyDescent="0.25">
      <c r="A47" s="8" t="s">
        <v>34</v>
      </c>
      <c r="B47" s="8">
        <v>11.377964</v>
      </c>
      <c r="C47" s="8">
        <v>11.050796999999999</v>
      </c>
      <c r="D47" s="9">
        <v>10.797692</v>
      </c>
      <c r="E47" s="8">
        <v>10.800376999999999</v>
      </c>
      <c r="F47" s="9">
        <v>10.844236</v>
      </c>
      <c r="G47" s="8">
        <v>10.846612</v>
      </c>
      <c r="H47" s="9">
        <v>11.883763999999999</v>
      </c>
      <c r="I47" s="8">
        <v>12.763534</v>
      </c>
      <c r="J47" s="9">
        <v>11.908968</v>
      </c>
      <c r="K47" s="8">
        <v>12.785793999999999</v>
      </c>
      <c r="L47" s="9">
        <v>12.635028</v>
      </c>
      <c r="M47" s="8">
        <v>13.831651000000001</v>
      </c>
      <c r="N47" s="9">
        <v>12.935014000000001</v>
      </c>
      <c r="O47" s="8">
        <v>14.194997000000001</v>
      </c>
      <c r="P47" s="9">
        <v>13.318968999999999</v>
      </c>
      <c r="Q47" s="8">
        <v>14.626284</v>
      </c>
      <c r="R47" s="9">
        <v>13.638679</v>
      </c>
      <c r="S47" s="8">
        <v>14.952173</v>
      </c>
      <c r="T47" s="9">
        <v>14.028007000000001</v>
      </c>
      <c r="U47" s="8">
        <v>15.409621</v>
      </c>
      <c r="V47" s="9">
        <v>14.468992</v>
      </c>
      <c r="W47" s="8">
        <v>15.877935000000001</v>
      </c>
      <c r="X47" s="9">
        <v>14.943771</v>
      </c>
      <c r="Y47" s="8">
        <v>16.466204000000001</v>
      </c>
      <c r="Z47" s="9">
        <v>15.459104999999999</v>
      </c>
      <c r="AA47" s="8">
        <v>17.029501</v>
      </c>
      <c r="AB47" s="9">
        <v>15.901887</v>
      </c>
      <c r="AC47" s="8">
        <v>17.601889</v>
      </c>
      <c r="AD47" s="9">
        <v>16.449954999999999</v>
      </c>
      <c r="AE47" s="8">
        <v>18.217082999999999</v>
      </c>
      <c r="AF47" s="9">
        <v>16.950963999999999</v>
      </c>
      <c r="AG47" s="8">
        <v>18.773857</v>
      </c>
      <c r="AH47" s="9">
        <v>17.478919999999999</v>
      </c>
      <c r="AI47" s="8">
        <v>19.358006</v>
      </c>
      <c r="AJ47" s="9">
        <v>18.112203999999998</v>
      </c>
      <c r="AK47" s="8">
        <v>20.077235999999999</v>
      </c>
      <c r="AL47" s="9">
        <v>18.807859000000001</v>
      </c>
      <c r="AM47" s="8">
        <v>20.837676999999999</v>
      </c>
      <c r="AN47" s="9">
        <v>19.498540999999999</v>
      </c>
      <c r="AO47" s="8">
        <v>21.645685</v>
      </c>
      <c r="AP47" s="9">
        <v>20.177889</v>
      </c>
      <c r="AQ47" s="8">
        <v>22.449703</v>
      </c>
      <c r="AR47" s="9">
        <v>20.956168999999999</v>
      </c>
      <c r="AS47" s="8">
        <v>23.324304999999999</v>
      </c>
      <c r="AT47" s="9">
        <v>21.778566000000001</v>
      </c>
      <c r="AU47" s="8">
        <v>24.201163999999999</v>
      </c>
      <c r="AV47" s="9">
        <v>22.604793999999998</v>
      </c>
      <c r="AW47" s="8">
        <v>25.162403000000001</v>
      </c>
      <c r="AX47" s="9">
        <v>23.496058999999999</v>
      </c>
      <c r="AY47" s="8">
        <v>26.238892</v>
      </c>
      <c r="AZ47" s="9">
        <v>24.405884</v>
      </c>
      <c r="BA47" s="8">
        <v>27.205385</v>
      </c>
      <c r="BB47" s="9">
        <v>25.367184000000002</v>
      </c>
      <c r="BC47" s="8">
        <v>28.341244</v>
      </c>
      <c r="BD47" s="9">
        <v>26.220409</v>
      </c>
      <c r="BE47" s="8">
        <v>29.481352000000001</v>
      </c>
      <c r="BF47" s="9">
        <v>27.109734</v>
      </c>
      <c r="BG47" s="8">
        <v>30.865117999999999</v>
      </c>
      <c r="BH47" s="9">
        <v>28.164469</v>
      </c>
      <c r="BI47" s="8">
        <v>32.200901000000002</v>
      </c>
      <c r="BJ47" s="10">
        <v>3.3000000000000002E-2</v>
      </c>
      <c r="BK47" s="11">
        <v>3.7999999999999999E-2</v>
      </c>
    </row>
    <row r="48" spans="1:63" x14ac:dyDescent="0.25">
      <c r="A48" s="8" t="s">
        <v>35</v>
      </c>
      <c r="B48" s="8">
        <v>9.4123529999999995</v>
      </c>
      <c r="C48" s="8">
        <v>9.0401070000000008</v>
      </c>
      <c r="D48" s="9">
        <v>8.3073789999999992</v>
      </c>
      <c r="E48" s="8">
        <v>8.3102929999999997</v>
      </c>
      <c r="F48" s="9">
        <v>8.7170959999999997</v>
      </c>
      <c r="G48" s="8">
        <v>8.7192969999999992</v>
      </c>
      <c r="H48" s="9">
        <v>9.721368</v>
      </c>
      <c r="I48" s="8">
        <v>10.594530000000001</v>
      </c>
      <c r="J48" s="9">
        <v>9.6541999999999994</v>
      </c>
      <c r="K48" s="8">
        <v>10.510121</v>
      </c>
      <c r="L48" s="9">
        <v>10.277869000000001</v>
      </c>
      <c r="M48" s="8">
        <v>11.449999</v>
      </c>
      <c r="N48" s="9">
        <v>10.475854999999999</v>
      </c>
      <c r="O48" s="8">
        <v>11.69408</v>
      </c>
      <c r="P48" s="9">
        <v>10.761694</v>
      </c>
      <c r="Q48" s="8">
        <v>12.026376000000001</v>
      </c>
      <c r="R48" s="9">
        <v>10.990518</v>
      </c>
      <c r="S48" s="8">
        <v>12.258618</v>
      </c>
      <c r="T48" s="9">
        <v>11.298386000000001</v>
      </c>
      <c r="U48" s="8">
        <v>12.634702000000001</v>
      </c>
      <c r="V48" s="9">
        <v>11.649043000000001</v>
      </c>
      <c r="W48" s="8">
        <v>13.009437</v>
      </c>
      <c r="X48" s="9">
        <v>12.029876</v>
      </c>
      <c r="Y48" s="8">
        <v>13.502509</v>
      </c>
      <c r="Z48" s="9">
        <v>12.443846000000001</v>
      </c>
      <c r="AA48" s="8">
        <v>13.963781000000001</v>
      </c>
      <c r="AB48" s="9">
        <v>12.784204000000001</v>
      </c>
      <c r="AC48" s="8">
        <v>14.433106</v>
      </c>
      <c r="AD48" s="9">
        <v>13.225574</v>
      </c>
      <c r="AE48" s="8">
        <v>14.936042</v>
      </c>
      <c r="AF48" s="9">
        <v>13.616291</v>
      </c>
      <c r="AG48" s="8">
        <v>15.374408000000001</v>
      </c>
      <c r="AH48" s="9">
        <v>14.023156</v>
      </c>
      <c r="AI48" s="8">
        <v>15.833264</v>
      </c>
      <c r="AJ48" s="9">
        <v>14.520109</v>
      </c>
      <c r="AK48" s="8">
        <v>16.413805</v>
      </c>
      <c r="AL48" s="9">
        <v>15.071967000000001</v>
      </c>
      <c r="AM48" s="8">
        <v>17.027445</v>
      </c>
      <c r="AN48" s="9">
        <v>15.618198</v>
      </c>
      <c r="AO48" s="8">
        <v>17.686644000000001</v>
      </c>
      <c r="AP48" s="9">
        <v>16.142401</v>
      </c>
      <c r="AQ48" s="8">
        <v>18.337021</v>
      </c>
      <c r="AR48" s="9">
        <v>16.758444000000001</v>
      </c>
      <c r="AS48" s="8">
        <v>19.043823</v>
      </c>
      <c r="AT48" s="9">
        <v>17.420051999999998</v>
      </c>
      <c r="AU48" s="8">
        <v>19.755728000000001</v>
      </c>
      <c r="AV48" s="9">
        <v>18.075695</v>
      </c>
      <c r="AW48" s="8">
        <v>20.548285</v>
      </c>
      <c r="AX48" s="9">
        <v>18.800139999999999</v>
      </c>
      <c r="AY48" s="8">
        <v>21.462600999999999</v>
      </c>
      <c r="AZ48" s="9">
        <v>19.541989999999998</v>
      </c>
      <c r="BA48" s="8">
        <v>22.246092000000001</v>
      </c>
      <c r="BB48" s="9">
        <v>20.325469999999999</v>
      </c>
      <c r="BC48" s="8">
        <v>23.21397</v>
      </c>
      <c r="BD48" s="9">
        <v>21.008848</v>
      </c>
      <c r="BE48" s="8">
        <v>24.172198999999999</v>
      </c>
      <c r="BF48" s="9">
        <v>21.717302</v>
      </c>
      <c r="BG48" s="8">
        <v>25.384096</v>
      </c>
      <c r="BH48" s="9">
        <v>22.590257999999999</v>
      </c>
      <c r="BI48" s="8">
        <v>26.523136000000001</v>
      </c>
      <c r="BJ48" s="10">
        <v>3.2000000000000001E-2</v>
      </c>
      <c r="BK48" s="11">
        <v>3.7999999999999999E-2</v>
      </c>
    </row>
    <row r="49" spans="1:63" x14ac:dyDescent="0.25">
      <c r="A49" s="8" t="s">
        <v>36</v>
      </c>
      <c r="B49" s="8">
        <v>5.4929350000000001</v>
      </c>
      <c r="C49" s="8">
        <v>5.003933</v>
      </c>
      <c r="D49" s="9">
        <v>3.8075199999999998</v>
      </c>
      <c r="E49" s="8">
        <v>3.8106789999999999</v>
      </c>
      <c r="F49" s="9">
        <v>4.3453419999999996</v>
      </c>
      <c r="G49" s="8">
        <v>4.3469410000000002</v>
      </c>
      <c r="H49" s="9">
        <v>5.5727469999999997</v>
      </c>
      <c r="I49" s="8">
        <v>6.4184960000000002</v>
      </c>
      <c r="J49" s="9">
        <v>5.5947009999999997</v>
      </c>
      <c r="K49" s="8">
        <v>6.4085929999999998</v>
      </c>
      <c r="L49" s="9">
        <v>6.1924440000000001</v>
      </c>
      <c r="M49" s="8">
        <v>7.3289669999999996</v>
      </c>
      <c r="N49" s="9">
        <v>6.2782869999999997</v>
      </c>
      <c r="O49" s="8">
        <v>7.4373670000000001</v>
      </c>
      <c r="P49" s="9">
        <v>6.4284049999999997</v>
      </c>
      <c r="Q49" s="8">
        <v>7.6293530000000001</v>
      </c>
      <c r="R49" s="9">
        <v>6.5306639999999998</v>
      </c>
      <c r="S49" s="8">
        <v>7.7605329999999997</v>
      </c>
      <c r="T49" s="9">
        <v>6.7248469999999996</v>
      </c>
      <c r="U49" s="8">
        <v>8.002834</v>
      </c>
      <c r="V49" s="9">
        <v>6.955946</v>
      </c>
      <c r="W49" s="8">
        <v>8.2563820000000003</v>
      </c>
      <c r="X49" s="9">
        <v>7.218153</v>
      </c>
      <c r="Y49" s="8">
        <v>8.6177270000000004</v>
      </c>
      <c r="Z49" s="9">
        <v>7.51471</v>
      </c>
      <c r="AA49" s="8">
        <v>8.9675940000000001</v>
      </c>
      <c r="AB49" s="9">
        <v>7.7321429999999998</v>
      </c>
      <c r="AC49" s="8">
        <v>9.3008690000000005</v>
      </c>
      <c r="AD49" s="9">
        <v>8.0434769999999993</v>
      </c>
      <c r="AE49" s="8">
        <v>9.6715859999999996</v>
      </c>
      <c r="AF49" s="9">
        <v>8.2797049999999999</v>
      </c>
      <c r="AG49" s="8">
        <v>9.9553700000000003</v>
      </c>
      <c r="AH49" s="9">
        <v>8.5698019999999993</v>
      </c>
      <c r="AI49" s="8">
        <v>10.288828000000001</v>
      </c>
      <c r="AJ49" s="9">
        <v>8.9512959999999993</v>
      </c>
      <c r="AK49" s="8">
        <v>10.750368999999999</v>
      </c>
      <c r="AL49" s="9">
        <v>9.3819839999999992</v>
      </c>
      <c r="AM49" s="8">
        <v>11.229381</v>
      </c>
      <c r="AN49" s="9">
        <v>9.7898870000000002</v>
      </c>
      <c r="AO49" s="8">
        <v>11.731975</v>
      </c>
      <c r="AP49" s="9">
        <v>10.192708</v>
      </c>
      <c r="AQ49" s="8">
        <v>12.225391999999999</v>
      </c>
      <c r="AR49" s="9">
        <v>10.662933000000001</v>
      </c>
      <c r="AS49" s="8">
        <v>12.772634999999999</v>
      </c>
      <c r="AT49" s="9">
        <v>11.172768</v>
      </c>
      <c r="AU49" s="8">
        <v>13.326015</v>
      </c>
      <c r="AV49" s="9">
        <v>11.692619000000001</v>
      </c>
      <c r="AW49" s="8">
        <v>13.934692999999999</v>
      </c>
      <c r="AX49" s="9">
        <v>12.252173000000001</v>
      </c>
      <c r="AY49" s="8">
        <v>14.630516</v>
      </c>
      <c r="AZ49" s="9">
        <v>12.82516</v>
      </c>
      <c r="BA49" s="8">
        <v>15.266291000000001</v>
      </c>
      <c r="BB49" s="9">
        <v>13.461387</v>
      </c>
      <c r="BC49" s="8">
        <v>16.009466</v>
      </c>
      <c r="BD49" s="9">
        <v>13.980135000000001</v>
      </c>
      <c r="BE49" s="8">
        <v>16.826353000000001</v>
      </c>
      <c r="BF49" s="9">
        <v>14.543773</v>
      </c>
      <c r="BG49" s="8">
        <v>17.782646</v>
      </c>
      <c r="BH49" s="9">
        <v>15.237613</v>
      </c>
      <c r="BI49" s="8">
        <v>18.728907</v>
      </c>
      <c r="BJ49" s="10">
        <v>3.9E-2</v>
      </c>
      <c r="BK49" s="11">
        <v>4.7E-2</v>
      </c>
    </row>
    <row r="50" spans="1:63" x14ac:dyDescent="0.25">
      <c r="A50" s="8" t="s">
        <v>37</v>
      </c>
      <c r="B50" s="8">
        <v>5.261622</v>
      </c>
      <c r="C50" s="8">
        <v>4.8749830000000003</v>
      </c>
      <c r="D50" s="9">
        <v>3.3670960000000001</v>
      </c>
      <c r="E50" s="8">
        <v>3.3718300000000001</v>
      </c>
      <c r="F50" s="9">
        <v>3.7299099999999998</v>
      </c>
      <c r="G50" s="8">
        <v>3.730909</v>
      </c>
      <c r="H50" s="9">
        <v>5.090579</v>
      </c>
      <c r="I50" s="8">
        <v>6.0118530000000003</v>
      </c>
      <c r="J50" s="9">
        <v>5.1519750000000002</v>
      </c>
      <c r="K50" s="8">
        <v>6.0062129999999998</v>
      </c>
      <c r="L50" s="9">
        <v>5.7183010000000003</v>
      </c>
      <c r="M50" s="8">
        <v>6.9529500000000004</v>
      </c>
      <c r="N50" s="9">
        <v>5.7734329999999998</v>
      </c>
      <c r="O50" s="8">
        <v>7.0340030000000002</v>
      </c>
      <c r="P50" s="9">
        <v>5.9347669999999999</v>
      </c>
      <c r="Q50" s="8">
        <v>7.2376250000000004</v>
      </c>
      <c r="R50" s="9">
        <v>6.0364579999999997</v>
      </c>
      <c r="S50" s="8">
        <v>7.3490849999999996</v>
      </c>
      <c r="T50" s="9">
        <v>6.2327940000000002</v>
      </c>
      <c r="U50" s="8">
        <v>7.6033059999999999</v>
      </c>
      <c r="V50" s="9">
        <v>6.455495</v>
      </c>
      <c r="W50" s="8">
        <v>7.8608460000000004</v>
      </c>
      <c r="X50" s="9">
        <v>6.719932</v>
      </c>
      <c r="Y50" s="8">
        <v>8.2283449999999991</v>
      </c>
      <c r="Z50" s="9">
        <v>7.0117399999999996</v>
      </c>
      <c r="AA50" s="8">
        <v>8.5568190000000008</v>
      </c>
      <c r="AB50" s="9">
        <v>7.2377260000000003</v>
      </c>
      <c r="AC50" s="8">
        <v>8.9132789999999993</v>
      </c>
      <c r="AD50" s="9">
        <v>7.5577750000000004</v>
      </c>
      <c r="AE50" s="8">
        <v>9.2976679999999998</v>
      </c>
      <c r="AF50" s="9">
        <v>7.8036409999999998</v>
      </c>
      <c r="AG50" s="8">
        <v>9.5877920000000003</v>
      </c>
      <c r="AH50" s="9">
        <v>8.1032539999999997</v>
      </c>
      <c r="AI50" s="8">
        <v>9.9258480000000002</v>
      </c>
      <c r="AJ50" s="9">
        <v>8.4694789999999998</v>
      </c>
      <c r="AK50" s="8">
        <v>10.36842</v>
      </c>
      <c r="AL50" s="9">
        <v>8.8910119999999999</v>
      </c>
      <c r="AM50" s="8">
        <v>10.837911</v>
      </c>
      <c r="AN50" s="9">
        <v>9.3004470000000001</v>
      </c>
      <c r="AO50" s="8">
        <v>11.338425000000001</v>
      </c>
      <c r="AP50" s="9">
        <v>9.7041620000000002</v>
      </c>
      <c r="AQ50" s="8">
        <v>11.827359</v>
      </c>
      <c r="AR50" s="9">
        <v>10.175795000000001</v>
      </c>
      <c r="AS50" s="8">
        <v>12.360526999999999</v>
      </c>
      <c r="AT50" s="9">
        <v>10.692731999999999</v>
      </c>
      <c r="AU50" s="8">
        <v>12.89939</v>
      </c>
      <c r="AV50" s="9">
        <v>11.208754000000001</v>
      </c>
      <c r="AW50" s="8">
        <v>13.498868999999999</v>
      </c>
      <c r="AX50" s="9">
        <v>11.768071000000001</v>
      </c>
      <c r="AY50" s="8">
        <v>14.181849</v>
      </c>
      <c r="AZ50" s="9">
        <v>12.335879</v>
      </c>
      <c r="BA50" s="8">
        <v>14.802023999999999</v>
      </c>
      <c r="BB50" s="9">
        <v>12.950137</v>
      </c>
      <c r="BC50" s="8">
        <v>15.52638</v>
      </c>
      <c r="BD50" s="9">
        <v>13.463219</v>
      </c>
      <c r="BE50" s="8">
        <v>16.328938000000001</v>
      </c>
      <c r="BF50" s="9">
        <v>14.008584000000001</v>
      </c>
      <c r="BG50" s="8">
        <v>17.288253999999998</v>
      </c>
      <c r="BH50" s="9">
        <v>14.684177999999999</v>
      </c>
      <c r="BI50" s="8">
        <v>18.219618000000001</v>
      </c>
      <c r="BJ50" s="10">
        <v>3.9E-2</v>
      </c>
      <c r="BK50" s="11">
        <v>4.7E-2</v>
      </c>
    </row>
    <row r="51" spans="1:63" x14ac:dyDescent="0.25">
      <c r="A51" s="8" t="s">
        <v>41</v>
      </c>
      <c r="B51" s="8">
        <v>16.537323000000001</v>
      </c>
      <c r="C51" s="8">
        <v>16.508575</v>
      </c>
      <c r="D51" s="9">
        <v>15.095938</v>
      </c>
      <c r="E51" s="8">
        <v>15.099131</v>
      </c>
      <c r="F51" s="9">
        <v>16.597076000000001</v>
      </c>
      <c r="G51" s="8">
        <v>16.598631000000001</v>
      </c>
      <c r="H51" s="9">
        <v>17.927375999999999</v>
      </c>
      <c r="I51" s="8">
        <v>18.846361000000002</v>
      </c>
      <c r="J51" s="9">
        <v>18.124462000000001</v>
      </c>
      <c r="K51" s="8">
        <v>18.994841000000001</v>
      </c>
      <c r="L51" s="9">
        <v>18.825838000000001</v>
      </c>
      <c r="M51" s="8">
        <v>20.025198</v>
      </c>
      <c r="N51" s="9">
        <v>19.040559999999999</v>
      </c>
      <c r="O51" s="8">
        <v>20.285143000000001</v>
      </c>
      <c r="P51" s="9">
        <v>19.382650000000002</v>
      </c>
      <c r="Q51" s="8">
        <v>20.658536999999999</v>
      </c>
      <c r="R51" s="9">
        <v>19.727160999999999</v>
      </c>
      <c r="S51" s="8">
        <v>21.006979000000001</v>
      </c>
      <c r="T51" s="9">
        <v>20.181377000000001</v>
      </c>
      <c r="U51" s="8">
        <v>21.534960000000002</v>
      </c>
      <c r="V51" s="9">
        <v>20.703696999999998</v>
      </c>
      <c r="W51" s="8">
        <v>22.087816</v>
      </c>
      <c r="X51" s="9">
        <v>21.297986999999999</v>
      </c>
      <c r="Y51" s="8">
        <v>22.798828</v>
      </c>
      <c r="Z51" s="9">
        <v>21.992146999999999</v>
      </c>
      <c r="AA51" s="8">
        <v>23.538321</v>
      </c>
      <c r="AB51" s="9">
        <v>22.626186000000001</v>
      </c>
      <c r="AC51" s="8">
        <v>24.304684000000002</v>
      </c>
      <c r="AD51" s="9">
        <v>23.433765000000001</v>
      </c>
      <c r="AE51" s="8">
        <v>25.173693</v>
      </c>
      <c r="AF51" s="9">
        <v>24.246565</v>
      </c>
      <c r="AG51" s="8">
        <v>26.043361999999998</v>
      </c>
      <c r="AH51" s="9">
        <v>25.060085000000001</v>
      </c>
      <c r="AI51" s="8">
        <v>26.908697</v>
      </c>
      <c r="AJ51" s="9">
        <v>25.931042000000001</v>
      </c>
      <c r="AK51" s="8">
        <v>27.863346</v>
      </c>
      <c r="AL51" s="9">
        <v>26.830824</v>
      </c>
      <c r="AM51" s="8">
        <v>28.820350999999999</v>
      </c>
      <c r="AN51" s="9">
        <v>27.704999999999998</v>
      </c>
      <c r="AO51" s="8">
        <v>29.805102999999999</v>
      </c>
      <c r="AP51" s="9">
        <v>28.516182000000001</v>
      </c>
      <c r="AQ51" s="8">
        <v>30.719448</v>
      </c>
      <c r="AR51" s="9">
        <v>29.384226000000002</v>
      </c>
      <c r="AS51" s="8">
        <v>31.67164</v>
      </c>
      <c r="AT51" s="9">
        <v>30.255203000000002</v>
      </c>
      <c r="AU51" s="8">
        <v>32.582058000000004</v>
      </c>
      <c r="AV51" s="9">
        <v>31.165179999999999</v>
      </c>
      <c r="AW51" s="8">
        <v>33.607940999999997</v>
      </c>
      <c r="AX51" s="9">
        <v>32.119796999999998</v>
      </c>
      <c r="AY51" s="8">
        <v>34.730778000000001</v>
      </c>
      <c r="AZ51" s="9">
        <v>33.059052000000001</v>
      </c>
      <c r="BA51" s="8">
        <v>35.714965999999997</v>
      </c>
      <c r="BB51" s="9">
        <v>34.022953000000001</v>
      </c>
      <c r="BC51" s="8">
        <v>36.855922999999997</v>
      </c>
      <c r="BD51" s="9">
        <v>34.914935999999997</v>
      </c>
      <c r="BE51" s="8">
        <v>37.996986</v>
      </c>
      <c r="BF51" s="9">
        <v>35.819077</v>
      </c>
      <c r="BG51" s="8">
        <v>39.365848999999997</v>
      </c>
      <c r="BH51" s="9">
        <v>36.862343000000003</v>
      </c>
      <c r="BI51" s="8">
        <v>40.707222000000002</v>
      </c>
      <c r="BJ51" s="10">
        <v>2.8000000000000001E-2</v>
      </c>
      <c r="BK51" s="11">
        <v>3.2000000000000001E-2</v>
      </c>
    </row>
    <row r="52" spans="1:63" x14ac:dyDescent="0.25">
      <c r="A52" s="5" t="s">
        <v>42</v>
      </c>
      <c r="B52" s="5">
        <v>7.281549</v>
      </c>
      <c r="C52" s="5">
        <v>6.831429</v>
      </c>
      <c r="D52" s="12">
        <v>5.5072029999999996</v>
      </c>
      <c r="E52" s="5">
        <v>5.510116</v>
      </c>
      <c r="F52" s="12">
        <v>6.0767559999999996</v>
      </c>
      <c r="G52" s="5">
        <v>6.0784539999999998</v>
      </c>
      <c r="H52" s="12">
        <v>7.0632780000000004</v>
      </c>
      <c r="I52" s="5">
        <v>7.8908959999999997</v>
      </c>
      <c r="J52" s="12">
        <v>7.0336420000000004</v>
      </c>
      <c r="K52" s="5">
        <v>7.8376099999999997</v>
      </c>
      <c r="L52" s="12">
        <v>7.5307560000000002</v>
      </c>
      <c r="M52" s="5">
        <v>8.6594650000000009</v>
      </c>
      <c r="N52" s="12">
        <v>7.6416620000000002</v>
      </c>
      <c r="O52" s="5">
        <v>8.7963190000000004</v>
      </c>
      <c r="P52" s="12">
        <v>7.8291919999999999</v>
      </c>
      <c r="Q52" s="5">
        <v>9.0214320000000008</v>
      </c>
      <c r="R52" s="12">
        <v>7.9671209999999997</v>
      </c>
      <c r="S52" s="5">
        <v>9.167783</v>
      </c>
      <c r="T52" s="12">
        <v>8.1898660000000003</v>
      </c>
      <c r="U52" s="5">
        <v>9.4431010000000004</v>
      </c>
      <c r="V52" s="12">
        <v>8.4474909999999994</v>
      </c>
      <c r="W52" s="5">
        <v>9.7304110000000001</v>
      </c>
      <c r="X52" s="12">
        <v>8.7406939999999995</v>
      </c>
      <c r="Y52" s="5">
        <v>10.126822000000001</v>
      </c>
      <c r="Z52" s="12">
        <v>9.0706570000000006</v>
      </c>
      <c r="AA52" s="5">
        <v>10.500686999999999</v>
      </c>
      <c r="AB52" s="12">
        <v>9.3277739999999998</v>
      </c>
      <c r="AC52" s="5">
        <v>10.879346999999999</v>
      </c>
      <c r="AD52" s="12">
        <v>9.6797109999999993</v>
      </c>
      <c r="AE52" s="5">
        <v>11.294599</v>
      </c>
      <c r="AF52" s="12">
        <v>9.9710380000000001</v>
      </c>
      <c r="AG52" s="5">
        <v>11.631124</v>
      </c>
      <c r="AH52" s="12">
        <v>10.304658</v>
      </c>
      <c r="AI52" s="5">
        <v>12.012382000000001</v>
      </c>
      <c r="AJ52" s="12">
        <v>10.730793999999999</v>
      </c>
      <c r="AK52" s="5">
        <v>12.522888999999999</v>
      </c>
      <c r="AL52" s="12">
        <v>11.209711</v>
      </c>
      <c r="AM52" s="5">
        <v>13.059227999999999</v>
      </c>
      <c r="AN52" s="12">
        <v>11.67625</v>
      </c>
      <c r="AO52" s="5">
        <v>13.629068</v>
      </c>
      <c r="AP52" s="12">
        <v>12.134274</v>
      </c>
      <c r="AQ52" s="5">
        <v>14.197767000000001</v>
      </c>
      <c r="AR52" s="12">
        <v>12.680776</v>
      </c>
      <c r="AS52" s="5">
        <v>14.830569000000001</v>
      </c>
      <c r="AT52" s="12">
        <v>13.265555000000001</v>
      </c>
      <c r="AU52" s="5">
        <v>15.469187</v>
      </c>
      <c r="AV52" s="12">
        <v>13.860929</v>
      </c>
      <c r="AW52" s="5">
        <v>16.179855</v>
      </c>
      <c r="AX52" s="12">
        <v>14.511509</v>
      </c>
      <c r="AY52" s="5">
        <v>16.993787999999999</v>
      </c>
      <c r="AZ52" s="12">
        <v>15.176314</v>
      </c>
      <c r="BA52" s="5">
        <v>17.737860000000001</v>
      </c>
      <c r="BB52" s="12">
        <v>15.896545</v>
      </c>
      <c r="BC52" s="5">
        <v>18.617939</v>
      </c>
      <c r="BD52" s="12">
        <v>16.516735000000001</v>
      </c>
      <c r="BE52" s="5">
        <v>19.546263</v>
      </c>
      <c r="BF52" s="12">
        <v>17.178616000000002</v>
      </c>
      <c r="BG52" s="5">
        <v>20.649242000000001</v>
      </c>
      <c r="BH52" s="12">
        <v>17.996645000000001</v>
      </c>
      <c r="BI52" s="5">
        <v>21.732595</v>
      </c>
      <c r="BJ52" s="13">
        <v>3.4000000000000002E-2</v>
      </c>
      <c r="BK52" s="14">
        <v>4.1000000000000002E-2</v>
      </c>
    </row>
    <row r="53" spans="1:63" s="4" customFormat="1" ht="15" customHeight="1" x14ac:dyDescent="0.25">
      <c r="A53" s="175" t="s">
        <v>43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</row>
    <row r="54" spans="1:63" ht="15" customHeight="1" x14ac:dyDescent="0.25">
      <c r="A54" s="174" t="s">
        <v>44</v>
      </c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</row>
    <row r="55" spans="1:63" ht="15" customHeight="1" x14ac:dyDescent="0.25">
      <c r="A55" s="174" t="s">
        <v>45</v>
      </c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/>
      <c r="BK55" s="174"/>
    </row>
    <row r="56" spans="1:63" ht="15" customHeight="1" x14ac:dyDescent="0.25">
      <c r="A56" s="174" t="s">
        <v>46</v>
      </c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</row>
    <row r="57" spans="1:63" ht="15" customHeight="1" x14ac:dyDescent="0.25">
      <c r="A57" s="174" t="s">
        <v>47</v>
      </c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</row>
    <row r="58" spans="1:63" ht="15" customHeight="1" x14ac:dyDescent="0.25">
      <c r="A58" s="174" t="s">
        <v>48</v>
      </c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</row>
    <row r="59" spans="1:63" ht="15" customHeight="1" x14ac:dyDescent="0.25">
      <c r="A59" s="174" t="s">
        <v>49</v>
      </c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</row>
    <row r="60" spans="1:63" ht="15" customHeight="1" x14ac:dyDescent="0.25">
      <c r="A60" s="174" t="s">
        <v>50</v>
      </c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</row>
    <row r="61" spans="1:63" ht="15" customHeight="1" x14ac:dyDescent="0.25">
      <c r="A61" s="174" t="s">
        <v>51</v>
      </c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</row>
    <row r="62" spans="1:63" ht="15" customHeight="1" x14ac:dyDescent="0.25">
      <c r="A62" s="174" t="s">
        <v>52</v>
      </c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</row>
    <row r="63" spans="1:63" ht="15" customHeight="1" x14ac:dyDescent="0.25">
      <c r="A63" s="174" t="s">
        <v>53</v>
      </c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</row>
    <row r="64" spans="1:63" ht="15" customHeight="1" x14ac:dyDescent="0.25">
      <c r="A64" s="174" t="s">
        <v>54</v>
      </c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/>
      <c r="BG64" s="174"/>
      <c r="BH64" s="174"/>
      <c r="BI64" s="174"/>
      <c r="BJ64" s="174"/>
      <c r="BK64" s="174"/>
    </row>
    <row r="65" spans="1:63" ht="15" customHeight="1" x14ac:dyDescent="0.25">
      <c r="A65" s="174" t="s">
        <v>55</v>
      </c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</row>
    <row r="66" spans="1:63" ht="15" customHeight="1" x14ac:dyDescent="0.25">
      <c r="A66" s="174" t="s">
        <v>56</v>
      </c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</row>
    <row r="67" spans="1:63" ht="15" customHeight="1" x14ac:dyDescent="0.25">
      <c r="A67" s="174" t="s">
        <v>57</v>
      </c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</row>
    <row r="68" spans="1:63" ht="15" customHeight="1" x14ac:dyDescent="0.25">
      <c r="A68" s="174" t="s">
        <v>58</v>
      </c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</row>
    <row r="69" spans="1:63" ht="15" customHeight="1" x14ac:dyDescent="0.25">
      <c r="A69" s="174" t="s">
        <v>59</v>
      </c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</row>
    <row r="70" spans="1:63" ht="15" customHeight="1" x14ac:dyDescent="0.25">
      <c r="A70" s="174" t="s">
        <v>60</v>
      </c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</row>
    <row r="71" spans="1:63" ht="15" customHeight="1" x14ac:dyDescent="0.25">
      <c r="A71" s="174" t="s">
        <v>61</v>
      </c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</row>
    <row r="72" spans="1:63" ht="15" customHeight="1" x14ac:dyDescent="0.25">
      <c r="A72" s="174" t="s">
        <v>62</v>
      </c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</row>
    <row r="73" spans="1:63" ht="15" customHeight="1" x14ac:dyDescent="0.25">
      <c r="A73" s="174" t="s">
        <v>63</v>
      </c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</row>
    <row r="74" spans="1:63" ht="15" customHeight="1" x14ac:dyDescent="0.25">
      <c r="A74" s="174" t="s">
        <v>64</v>
      </c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</row>
    <row r="75" spans="1:63" ht="15" customHeight="1" x14ac:dyDescent="0.25">
      <c r="A75" s="174" t="s">
        <v>65</v>
      </c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</row>
    <row r="76" spans="1:63" ht="15" customHeight="1" x14ac:dyDescent="0.25">
      <c r="A76" s="174" t="s">
        <v>66</v>
      </c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</row>
    <row r="77" spans="1:63" ht="15" customHeight="1" x14ac:dyDescent="0.25">
      <c r="A77" s="174" t="s">
        <v>67</v>
      </c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</row>
    <row r="78" spans="1:63" ht="15" customHeight="1" x14ac:dyDescent="0.25">
      <c r="A78" s="174" t="s">
        <v>68</v>
      </c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</row>
    <row r="79" spans="1:63" ht="15" customHeight="1" x14ac:dyDescent="0.25">
      <c r="A79" s="174" t="s">
        <v>69</v>
      </c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4"/>
      <c r="BA79" s="174"/>
      <c r="BB79" s="174"/>
      <c r="BC79" s="174"/>
      <c r="BD79" s="174"/>
      <c r="BE79" s="174"/>
      <c r="BF79" s="174"/>
      <c r="BG79" s="174"/>
      <c r="BH79" s="174"/>
      <c r="BI79" s="174"/>
      <c r="BJ79" s="174"/>
      <c r="BK79" s="174"/>
    </row>
    <row r="80" spans="1:63" ht="15" customHeight="1" x14ac:dyDescent="0.25">
      <c r="A80" s="174" t="s">
        <v>70</v>
      </c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</row>
    <row r="81" spans="1:63" ht="15" customHeight="1" x14ac:dyDescent="0.25">
      <c r="A81" s="174" t="s">
        <v>71</v>
      </c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</row>
    <row r="82" spans="1:63" ht="15" customHeight="1" x14ac:dyDescent="0.25">
      <c r="A82" s="174" t="s">
        <v>72</v>
      </c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</row>
    <row r="83" spans="1:63" ht="15" customHeight="1" x14ac:dyDescent="0.25">
      <c r="A83" s="174" t="s">
        <v>73</v>
      </c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</row>
    <row r="84" spans="1:63" ht="15" customHeight="1" x14ac:dyDescent="0.25">
      <c r="A84" s="174" t="s">
        <v>74</v>
      </c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</row>
    <row r="85" spans="1:63" ht="15" customHeight="1" x14ac:dyDescent="0.25">
      <c r="A85" s="174" t="s">
        <v>75</v>
      </c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</row>
    <row r="86" spans="1:63" ht="15" customHeight="1" x14ac:dyDescent="0.25">
      <c r="A86" s="174" t="s">
        <v>76</v>
      </c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</row>
    <row r="87" spans="1:63" ht="15" customHeight="1" x14ac:dyDescent="0.25">
      <c r="A87" s="174" t="s">
        <v>77</v>
      </c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</row>
    <row r="88" spans="1:63" ht="15" customHeight="1" x14ac:dyDescent="0.25">
      <c r="A88" s="174" t="s">
        <v>78</v>
      </c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</row>
    <row r="89" spans="1:63" ht="15" customHeight="1" x14ac:dyDescent="0.25">
      <c r="A89" s="174" t="s">
        <v>79</v>
      </c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</row>
    <row r="90" spans="1:63" ht="15" customHeight="1" x14ac:dyDescent="0.25">
      <c r="A90" s="174" t="s">
        <v>80</v>
      </c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</row>
    <row r="91" spans="1:63" ht="15" customHeight="1" x14ac:dyDescent="0.25">
      <c r="A91" s="174" t="s">
        <v>81</v>
      </c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</row>
  </sheetData>
  <mergeCells count="555">
    <mergeCell ref="A1:BK1"/>
    <mergeCell ref="A2:BK2"/>
    <mergeCell ref="A3:BK3"/>
    <mergeCell ref="A4:A5"/>
    <mergeCell ref="B4:B5"/>
    <mergeCell ref="C4:C5"/>
    <mergeCell ref="D4:E4"/>
    <mergeCell ref="F4:G4"/>
    <mergeCell ref="H4:I4"/>
    <mergeCell ref="J4:K4"/>
    <mergeCell ref="AR4:AS4"/>
    <mergeCell ref="AT4:AU4"/>
    <mergeCell ref="X4:Y4"/>
    <mergeCell ref="Z4:AA4"/>
    <mergeCell ref="AB4:AC4"/>
    <mergeCell ref="AD4:AE4"/>
    <mergeCell ref="AF4:AG4"/>
    <mergeCell ref="AH4:AI4"/>
    <mergeCell ref="L4:M4"/>
    <mergeCell ref="N4:O4"/>
    <mergeCell ref="P4:Q4"/>
    <mergeCell ref="R4:S4"/>
    <mergeCell ref="T4:U4"/>
    <mergeCell ref="V4:W4"/>
    <mergeCell ref="X6:Y6"/>
    <mergeCell ref="Z6:AA6"/>
    <mergeCell ref="AB6:AC6"/>
    <mergeCell ref="AD6:AE6"/>
    <mergeCell ref="BH4:BI4"/>
    <mergeCell ref="BJ4:BK4"/>
    <mergeCell ref="D6:E6"/>
    <mergeCell ref="F6:G6"/>
    <mergeCell ref="H6:I6"/>
    <mergeCell ref="J6:K6"/>
    <mergeCell ref="L6:M6"/>
    <mergeCell ref="N6:O6"/>
    <mergeCell ref="P6:Q6"/>
    <mergeCell ref="R6:S6"/>
    <mergeCell ref="AV4:AW4"/>
    <mergeCell ref="AX4:AY4"/>
    <mergeCell ref="AZ4:BA4"/>
    <mergeCell ref="BB4:BC4"/>
    <mergeCell ref="BD4:BE4"/>
    <mergeCell ref="BF4:BG4"/>
    <mergeCell ref="AJ4:AK4"/>
    <mergeCell ref="AL4:AM4"/>
    <mergeCell ref="AN4:AO4"/>
    <mergeCell ref="AP4:AQ4"/>
    <mergeCell ref="BD6:BE6"/>
    <mergeCell ref="BF6:BG6"/>
    <mergeCell ref="BH6:BI6"/>
    <mergeCell ref="BJ6:BK6"/>
    <mergeCell ref="D7:E7"/>
    <mergeCell ref="F7:G7"/>
    <mergeCell ref="H7:I7"/>
    <mergeCell ref="J7:K7"/>
    <mergeCell ref="L7:M7"/>
    <mergeCell ref="N7:O7"/>
    <mergeCell ref="AR6:AS6"/>
    <mergeCell ref="AT6:AU6"/>
    <mergeCell ref="AV6:AW6"/>
    <mergeCell ref="AX6:AY6"/>
    <mergeCell ref="AZ6:BA6"/>
    <mergeCell ref="BB6:BC6"/>
    <mergeCell ref="AF6:AG6"/>
    <mergeCell ref="AH6:AI6"/>
    <mergeCell ref="AJ6:AK6"/>
    <mergeCell ref="AL6:AM6"/>
    <mergeCell ref="AN6:AO6"/>
    <mergeCell ref="AP6:AQ6"/>
    <mergeCell ref="T6:U6"/>
    <mergeCell ref="V6:W6"/>
    <mergeCell ref="BF7:BG7"/>
    <mergeCell ref="BH7:BI7"/>
    <mergeCell ref="BJ7:BK7"/>
    <mergeCell ref="AN7:AO7"/>
    <mergeCell ref="AP7:AQ7"/>
    <mergeCell ref="AR7:AS7"/>
    <mergeCell ref="AT7:AU7"/>
    <mergeCell ref="AV7:AW7"/>
    <mergeCell ref="AX7:AY7"/>
    <mergeCell ref="D10:E10"/>
    <mergeCell ref="F10:G10"/>
    <mergeCell ref="H10:I10"/>
    <mergeCell ref="J10:K10"/>
    <mergeCell ref="L10:M10"/>
    <mergeCell ref="N10:O10"/>
    <mergeCell ref="AZ7:BA7"/>
    <mergeCell ref="BB7:BC7"/>
    <mergeCell ref="BD7:BE7"/>
    <mergeCell ref="AB7:AC7"/>
    <mergeCell ref="AD7:AE7"/>
    <mergeCell ref="AF7:AG7"/>
    <mergeCell ref="AH7:AI7"/>
    <mergeCell ref="AJ7:AK7"/>
    <mergeCell ref="AL7:AM7"/>
    <mergeCell ref="P7:Q7"/>
    <mergeCell ref="R7:S7"/>
    <mergeCell ref="T7:U7"/>
    <mergeCell ref="V7:W7"/>
    <mergeCell ref="X7:Y7"/>
    <mergeCell ref="Z7:AA7"/>
    <mergeCell ref="AB10:AC10"/>
    <mergeCell ref="AD10:AE10"/>
    <mergeCell ref="AF10:AG10"/>
    <mergeCell ref="AH10:AI10"/>
    <mergeCell ref="AJ10:AK10"/>
    <mergeCell ref="AL10:AM10"/>
    <mergeCell ref="P10:Q10"/>
    <mergeCell ref="R10:S10"/>
    <mergeCell ref="T10:U10"/>
    <mergeCell ref="V10:W10"/>
    <mergeCell ref="X10:Y10"/>
    <mergeCell ref="Z10:AA10"/>
    <mergeCell ref="AZ10:BA10"/>
    <mergeCell ref="BB10:BC10"/>
    <mergeCell ref="BD10:BE10"/>
    <mergeCell ref="BF10:BG10"/>
    <mergeCell ref="BH10:BI10"/>
    <mergeCell ref="BJ10:BK10"/>
    <mergeCell ref="AN10:AO10"/>
    <mergeCell ref="AP10:AQ10"/>
    <mergeCell ref="AR10:AS10"/>
    <mergeCell ref="AT10:AU10"/>
    <mergeCell ref="AV10:AW10"/>
    <mergeCell ref="AX10:AY10"/>
    <mergeCell ref="V14:W14"/>
    <mergeCell ref="X14:Y14"/>
    <mergeCell ref="Z14:AA14"/>
    <mergeCell ref="D14:E14"/>
    <mergeCell ref="F14:G14"/>
    <mergeCell ref="H14:I14"/>
    <mergeCell ref="J14:K14"/>
    <mergeCell ref="L14:M14"/>
    <mergeCell ref="N14:O14"/>
    <mergeCell ref="J16:K16"/>
    <mergeCell ref="L16:M16"/>
    <mergeCell ref="N16:O16"/>
    <mergeCell ref="AZ14:BA14"/>
    <mergeCell ref="BB14:BC14"/>
    <mergeCell ref="BD14:BE14"/>
    <mergeCell ref="BF14:BG14"/>
    <mergeCell ref="BH14:BI14"/>
    <mergeCell ref="BJ14:BK14"/>
    <mergeCell ref="AN14:AO14"/>
    <mergeCell ref="AP14:AQ14"/>
    <mergeCell ref="AR14:AS14"/>
    <mergeCell ref="AT14:AU14"/>
    <mergeCell ref="AV14:AW14"/>
    <mergeCell ref="AX14:AY14"/>
    <mergeCell ref="AB14:AC14"/>
    <mergeCell ref="AD14:AE14"/>
    <mergeCell ref="AF14:AG14"/>
    <mergeCell ref="AH14:AI14"/>
    <mergeCell ref="AJ14:AK14"/>
    <mergeCell ref="AL14:AM14"/>
    <mergeCell ref="P14:Q14"/>
    <mergeCell ref="R14:S14"/>
    <mergeCell ref="T14:U14"/>
    <mergeCell ref="BF16:BG16"/>
    <mergeCell ref="BH16:BI16"/>
    <mergeCell ref="BJ16:BK16"/>
    <mergeCell ref="AN16:AO16"/>
    <mergeCell ref="AP16:AQ16"/>
    <mergeCell ref="AR16:AS16"/>
    <mergeCell ref="AT16:AU16"/>
    <mergeCell ref="AV16:AW16"/>
    <mergeCell ref="AX16:AY16"/>
    <mergeCell ref="D17:E17"/>
    <mergeCell ref="F17:G17"/>
    <mergeCell ref="H17:I17"/>
    <mergeCell ref="J17:K17"/>
    <mergeCell ref="L17:M17"/>
    <mergeCell ref="N17:O17"/>
    <mergeCell ref="AZ16:BA16"/>
    <mergeCell ref="BB16:BC16"/>
    <mergeCell ref="BD16:BE16"/>
    <mergeCell ref="AB16:AC16"/>
    <mergeCell ref="AD16:AE16"/>
    <mergeCell ref="AF16:AG16"/>
    <mergeCell ref="AH16:AI16"/>
    <mergeCell ref="AJ16:AK16"/>
    <mergeCell ref="AL16:AM16"/>
    <mergeCell ref="P16:Q16"/>
    <mergeCell ref="R16:S16"/>
    <mergeCell ref="T16:U16"/>
    <mergeCell ref="V16:W16"/>
    <mergeCell ref="X16:Y16"/>
    <mergeCell ref="Z16:AA16"/>
    <mergeCell ref="D16:E16"/>
    <mergeCell ref="F16:G16"/>
    <mergeCell ref="H16:I16"/>
    <mergeCell ref="AB17:AC17"/>
    <mergeCell ref="AD17:AE17"/>
    <mergeCell ref="AF17:AG17"/>
    <mergeCell ref="AH17:AI17"/>
    <mergeCell ref="AJ17:AK17"/>
    <mergeCell ref="AL17:AM17"/>
    <mergeCell ref="P17:Q17"/>
    <mergeCell ref="R17:S17"/>
    <mergeCell ref="T17:U17"/>
    <mergeCell ref="V17:W17"/>
    <mergeCell ref="X17:Y17"/>
    <mergeCell ref="Z17:AA17"/>
    <mergeCell ref="AZ17:BA17"/>
    <mergeCell ref="BB17:BC17"/>
    <mergeCell ref="BD17:BE17"/>
    <mergeCell ref="BF17:BG17"/>
    <mergeCell ref="BH17:BI17"/>
    <mergeCell ref="BJ17:BK17"/>
    <mergeCell ref="AN17:AO17"/>
    <mergeCell ref="AP17:AQ17"/>
    <mergeCell ref="AR17:AS17"/>
    <mergeCell ref="AT17:AU17"/>
    <mergeCell ref="AV17:AW17"/>
    <mergeCell ref="AX17:AY17"/>
    <mergeCell ref="V28:W28"/>
    <mergeCell ref="X28:Y28"/>
    <mergeCell ref="Z28:AA28"/>
    <mergeCell ref="D28:E28"/>
    <mergeCell ref="F28:G28"/>
    <mergeCell ref="H28:I28"/>
    <mergeCell ref="J28:K28"/>
    <mergeCell ref="L28:M28"/>
    <mergeCell ref="N28:O28"/>
    <mergeCell ref="J30:K30"/>
    <mergeCell ref="L30:M30"/>
    <mergeCell ref="N30:O30"/>
    <mergeCell ref="AZ28:BA28"/>
    <mergeCell ref="BB28:BC28"/>
    <mergeCell ref="BD28:BE28"/>
    <mergeCell ref="BF28:BG28"/>
    <mergeCell ref="BH28:BI28"/>
    <mergeCell ref="BJ28:BK28"/>
    <mergeCell ref="AN28:AO28"/>
    <mergeCell ref="AP28:AQ28"/>
    <mergeCell ref="AR28:AS28"/>
    <mergeCell ref="AT28:AU28"/>
    <mergeCell ref="AV28:AW28"/>
    <mergeCell ref="AX28:AY28"/>
    <mergeCell ref="AB28:AC28"/>
    <mergeCell ref="AD28:AE28"/>
    <mergeCell ref="AF28:AG28"/>
    <mergeCell ref="AH28:AI28"/>
    <mergeCell ref="AJ28:AK28"/>
    <mergeCell ref="AL28:AM28"/>
    <mergeCell ref="P28:Q28"/>
    <mergeCell ref="R28:S28"/>
    <mergeCell ref="T28:U28"/>
    <mergeCell ref="BF30:BG30"/>
    <mergeCell ref="BH30:BI30"/>
    <mergeCell ref="BJ30:BK30"/>
    <mergeCell ref="AN30:AO30"/>
    <mergeCell ref="AP30:AQ30"/>
    <mergeCell ref="AR30:AS30"/>
    <mergeCell ref="AT30:AU30"/>
    <mergeCell ref="AV30:AW30"/>
    <mergeCell ref="AX30:AY30"/>
    <mergeCell ref="D31:E31"/>
    <mergeCell ref="F31:G31"/>
    <mergeCell ref="H31:I31"/>
    <mergeCell ref="J31:K31"/>
    <mergeCell ref="L31:M31"/>
    <mergeCell ref="N31:O31"/>
    <mergeCell ref="AZ30:BA30"/>
    <mergeCell ref="BB30:BC30"/>
    <mergeCell ref="BD30:BE30"/>
    <mergeCell ref="AB30:AC30"/>
    <mergeCell ref="AD30:AE30"/>
    <mergeCell ref="AF30:AG30"/>
    <mergeCell ref="AH30:AI30"/>
    <mergeCell ref="AJ30:AK30"/>
    <mergeCell ref="AL30:AM30"/>
    <mergeCell ref="P30:Q30"/>
    <mergeCell ref="R30:S30"/>
    <mergeCell ref="T30:U30"/>
    <mergeCell ref="V30:W30"/>
    <mergeCell ref="X30:Y30"/>
    <mergeCell ref="Z30:AA30"/>
    <mergeCell ref="D30:E30"/>
    <mergeCell ref="F30:G30"/>
    <mergeCell ref="H30:I30"/>
    <mergeCell ref="AB31:AC31"/>
    <mergeCell ref="AD31:AE31"/>
    <mergeCell ref="AF31:AG31"/>
    <mergeCell ref="AH31:AI31"/>
    <mergeCell ref="AJ31:AK31"/>
    <mergeCell ref="AL31:AM31"/>
    <mergeCell ref="P31:Q31"/>
    <mergeCell ref="R31:S31"/>
    <mergeCell ref="T31:U31"/>
    <mergeCell ref="V31:W31"/>
    <mergeCell ref="X31:Y31"/>
    <mergeCell ref="Z31:AA31"/>
    <mergeCell ref="AZ31:BA31"/>
    <mergeCell ref="BB31:BC31"/>
    <mergeCell ref="BD31:BE31"/>
    <mergeCell ref="BF31:BG31"/>
    <mergeCell ref="BH31:BI31"/>
    <mergeCell ref="BJ31:BK31"/>
    <mergeCell ref="AN31:AO31"/>
    <mergeCell ref="AP31:AQ31"/>
    <mergeCell ref="AR31:AS31"/>
    <mergeCell ref="AT31:AU31"/>
    <mergeCell ref="AV31:AW31"/>
    <mergeCell ref="AX31:AY31"/>
    <mergeCell ref="V32:W32"/>
    <mergeCell ref="X32:Y32"/>
    <mergeCell ref="Z32:AA32"/>
    <mergeCell ref="D32:E32"/>
    <mergeCell ref="F32:G32"/>
    <mergeCell ref="H32:I32"/>
    <mergeCell ref="J32:K32"/>
    <mergeCell ref="L32:M32"/>
    <mergeCell ref="N32:O32"/>
    <mergeCell ref="J33:K33"/>
    <mergeCell ref="L33:M33"/>
    <mergeCell ref="N33:O33"/>
    <mergeCell ref="AZ32:BA32"/>
    <mergeCell ref="BB32:BC32"/>
    <mergeCell ref="BD32:BE32"/>
    <mergeCell ref="BF32:BG32"/>
    <mergeCell ref="BH32:BI32"/>
    <mergeCell ref="BJ32:BK32"/>
    <mergeCell ref="AN32:AO32"/>
    <mergeCell ref="AP32:AQ32"/>
    <mergeCell ref="AR32:AS32"/>
    <mergeCell ref="AT32:AU32"/>
    <mergeCell ref="AV32:AW32"/>
    <mergeCell ref="AX32:AY32"/>
    <mergeCell ref="AB32:AC32"/>
    <mergeCell ref="AD32:AE32"/>
    <mergeCell ref="AF32:AG32"/>
    <mergeCell ref="AH32:AI32"/>
    <mergeCell ref="AJ32:AK32"/>
    <mergeCell ref="AL32:AM32"/>
    <mergeCell ref="P32:Q32"/>
    <mergeCell ref="R32:S32"/>
    <mergeCell ref="T32:U32"/>
    <mergeCell ref="BF33:BG33"/>
    <mergeCell ref="BH33:BI33"/>
    <mergeCell ref="BJ33:BK33"/>
    <mergeCell ref="AN33:AO33"/>
    <mergeCell ref="AP33:AQ33"/>
    <mergeCell ref="AR33:AS33"/>
    <mergeCell ref="AT33:AU33"/>
    <mergeCell ref="AV33:AW33"/>
    <mergeCell ref="AX33:AY33"/>
    <mergeCell ref="D35:E35"/>
    <mergeCell ref="F35:G35"/>
    <mergeCell ref="H35:I35"/>
    <mergeCell ref="J35:K35"/>
    <mergeCell ref="L35:M35"/>
    <mergeCell ref="N35:O35"/>
    <mergeCell ref="AZ33:BA33"/>
    <mergeCell ref="BB33:BC33"/>
    <mergeCell ref="BD33:BE33"/>
    <mergeCell ref="AB33:AC33"/>
    <mergeCell ref="AD33:AE33"/>
    <mergeCell ref="AF33:AG33"/>
    <mergeCell ref="AH33:AI33"/>
    <mergeCell ref="AJ33:AK33"/>
    <mergeCell ref="AL33:AM33"/>
    <mergeCell ref="P33:Q33"/>
    <mergeCell ref="R33:S33"/>
    <mergeCell ref="T33:U33"/>
    <mergeCell ref="V33:W33"/>
    <mergeCell ref="X33:Y33"/>
    <mergeCell ref="Z33:AA33"/>
    <mergeCell ref="D33:E33"/>
    <mergeCell ref="F33:G33"/>
    <mergeCell ref="H33:I33"/>
    <mergeCell ref="AB35:AC35"/>
    <mergeCell ref="AD35:AE35"/>
    <mergeCell ref="AF35:AG35"/>
    <mergeCell ref="AH35:AI35"/>
    <mergeCell ref="AJ35:AK35"/>
    <mergeCell ref="AL35:AM35"/>
    <mergeCell ref="P35:Q35"/>
    <mergeCell ref="R35:S35"/>
    <mergeCell ref="T35:U35"/>
    <mergeCell ref="V35:W35"/>
    <mergeCell ref="X35:Y35"/>
    <mergeCell ref="Z35:AA35"/>
    <mergeCell ref="AZ35:BA35"/>
    <mergeCell ref="BB35:BC35"/>
    <mergeCell ref="BD35:BE35"/>
    <mergeCell ref="BF35:BG35"/>
    <mergeCell ref="BH35:BI35"/>
    <mergeCell ref="BJ35:BK35"/>
    <mergeCell ref="AN35:AO35"/>
    <mergeCell ref="AP35:AQ35"/>
    <mergeCell ref="AR35:AS35"/>
    <mergeCell ref="AT35:AU35"/>
    <mergeCell ref="AV35:AW35"/>
    <mergeCell ref="AX35:AY35"/>
    <mergeCell ref="V36:W36"/>
    <mergeCell ref="X36:Y36"/>
    <mergeCell ref="Z36:AA36"/>
    <mergeCell ref="D36:E36"/>
    <mergeCell ref="F36:G36"/>
    <mergeCell ref="H36:I36"/>
    <mergeCell ref="J36:K36"/>
    <mergeCell ref="L36:M36"/>
    <mergeCell ref="N36:O36"/>
    <mergeCell ref="J43:K43"/>
    <mergeCell ref="L43:M43"/>
    <mergeCell ref="N43:O43"/>
    <mergeCell ref="AZ36:BA36"/>
    <mergeCell ref="BB36:BC36"/>
    <mergeCell ref="BD36:BE36"/>
    <mergeCell ref="BF36:BG36"/>
    <mergeCell ref="BH36:BI36"/>
    <mergeCell ref="BJ36:BK36"/>
    <mergeCell ref="AN36:AO36"/>
    <mergeCell ref="AP36:AQ36"/>
    <mergeCell ref="AR36:AS36"/>
    <mergeCell ref="AT36:AU36"/>
    <mergeCell ref="AV36:AW36"/>
    <mergeCell ref="AX36:AY36"/>
    <mergeCell ref="AB36:AC36"/>
    <mergeCell ref="AD36:AE36"/>
    <mergeCell ref="AF36:AG36"/>
    <mergeCell ref="AH36:AI36"/>
    <mergeCell ref="AJ36:AK36"/>
    <mergeCell ref="AL36:AM36"/>
    <mergeCell ref="P36:Q36"/>
    <mergeCell ref="R36:S36"/>
    <mergeCell ref="T36:U36"/>
    <mergeCell ref="BF43:BG43"/>
    <mergeCell ref="BH43:BI43"/>
    <mergeCell ref="BJ43:BK43"/>
    <mergeCell ref="AN43:AO43"/>
    <mergeCell ref="AP43:AQ43"/>
    <mergeCell ref="AR43:AS43"/>
    <mergeCell ref="AT43:AU43"/>
    <mergeCell ref="AV43:AW43"/>
    <mergeCell ref="AX43:AY43"/>
    <mergeCell ref="D45:E45"/>
    <mergeCell ref="F45:G45"/>
    <mergeCell ref="H45:I45"/>
    <mergeCell ref="J45:K45"/>
    <mergeCell ref="L45:M45"/>
    <mergeCell ref="N45:O45"/>
    <mergeCell ref="AZ43:BA43"/>
    <mergeCell ref="BB43:BC43"/>
    <mergeCell ref="BD43:BE43"/>
    <mergeCell ref="AB43:AC43"/>
    <mergeCell ref="AD43:AE43"/>
    <mergeCell ref="AF43:AG43"/>
    <mergeCell ref="AH43:AI43"/>
    <mergeCell ref="AJ43:AK43"/>
    <mergeCell ref="AL43:AM43"/>
    <mergeCell ref="P43:Q43"/>
    <mergeCell ref="R43:S43"/>
    <mergeCell ref="T43:U43"/>
    <mergeCell ref="V43:W43"/>
    <mergeCell ref="X43:Y43"/>
    <mergeCell ref="Z43:AA43"/>
    <mergeCell ref="D43:E43"/>
    <mergeCell ref="F43:G43"/>
    <mergeCell ref="H43:I43"/>
    <mergeCell ref="AB45:AC45"/>
    <mergeCell ref="AD45:AE45"/>
    <mergeCell ref="AF45:AG45"/>
    <mergeCell ref="AH45:AI45"/>
    <mergeCell ref="AJ45:AK45"/>
    <mergeCell ref="AL45:AM45"/>
    <mergeCell ref="P45:Q45"/>
    <mergeCell ref="R45:S45"/>
    <mergeCell ref="T45:U45"/>
    <mergeCell ref="V45:W45"/>
    <mergeCell ref="X45:Y45"/>
    <mergeCell ref="Z45:AA45"/>
    <mergeCell ref="AZ45:BA45"/>
    <mergeCell ref="BB45:BC45"/>
    <mergeCell ref="BD45:BE45"/>
    <mergeCell ref="BF45:BG45"/>
    <mergeCell ref="BH45:BI45"/>
    <mergeCell ref="BJ45:BK45"/>
    <mergeCell ref="AN45:AO45"/>
    <mergeCell ref="AP45:AQ45"/>
    <mergeCell ref="AR45:AS45"/>
    <mergeCell ref="AT45:AU45"/>
    <mergeCell ref="AV45:AW45"/>
    <mergeCell ref="AX45:AY45"/>
    <mergeCell ref="P46:Q46"/>
    <mergeCell ref="R46:S46"/>
    <mergeCell ref="T46:U46"/>
    <mergeCell ref="V46:W46"/>
    <mergeCell ref="X46:Y46"/>
    <mergeCell ref="Z46:AA46"/>
    <mergeCell ref="D46:E46"/>
    <mergeCell ref="F46:G46"/>
    <mergeCell ref="H46:I46"/>
    <mergeCell ref="J46:K46"/>
    <mergeCell ref="L46:M46"/>
    <mergeCell ref="N46:O46"/>
    <mergeCell ref="A53:BK53"/>
    <mergeCell ref="A54:BK54"/>
    <mergeCell ref="A55:BK55"/>
    <mergeCell ref="A56:BK56"/>
    <mergeCell ref="A57:BK57"/>
    <mergeCell ref="A58:BK58"/>
    <mergeCell ref="AZ46:BA46"/>
    <mergeCell ref="BB46:BC46"/>
    <mergeCell ref="BD46:BE46"/>
    <mergeCell ref="BF46:BG46"/>
    <mergeCell ref="BH46:BI46"/>
    <mergeCell ref="BJ46:BK46"/>
    <mergeCell ref="AN46:AO46"/>
    <mergeCell ref="AP46:AQ46"/>
    <mergeCell ref="AR46:AS46"/>
    <mergeCell ref="AT46:AU46"/>
    <mergeCell ref="AV46:AW46"/>
    <mergeCell ref="AX46:AY46"/>
    <mergeCell ref="AB46:AC46"/>
    <mergeCell ref="AD46:AE46"/>
    <mergeCell ref="AF46:AG46"/>
    <mergeCell ref="AH46:AI46"/>
    <mergeCell ref="AJ46:AK46"/>
    <mergeCell ref="AL46:AM46"/>
    <mergeCell ref="A65:BK65"/>
    <mergeCell ref="A66:BK66"/>
    <mergeCell ref="A67:BK67"/>
    <mergeCell ref="A68:BK68"/>
    <mergeCell ref="A69:BK69"/>
    <mergeCell ref="A70:BK70"/>
    <mergeCell ref="A59:BK59"/>
    <mergeCell ref="A60:BK60"/>
    <mergeCell ref="A61:BK61"/>
    <mergeCell ref="A62:BK62"/>
    <mergeCell ref="A63:BK63"/>
    <mergeCell ref="A64:BK64"/>
    <mergeCell ref="A77:BK77"/>
    <mergeCell ref="A78:BK78"/>
    <mergeCell ref="A79:BK79"/>
    <mergeCell ref="A80:BK80"/>
    <mergeCell ref="A81:BK81"/>
    <mergeCell ref="A82:BK82"/>
    <mergeCell ref="A71:BK71"/>
    <mergeCell ref="A72:BK72"/>
    <mergeCell ref="A73:BK73"/>
    <mergeCell ref="A74:BK74"/>
    <mergeCell ref="A75:BK75"/>
    <mergeCell ref="A76:BK76"/>
    <mergeCell ref="A89:BK89"/>
    <mergeCell ref="A90:BK90"/>
    <mergeCell ref="A91:BK91"/>
    <mergeCell ref="A83:BK83"/>
    <mergeCell ref="A84:BK84"/>
    <mergeCell ref="A85:BK85"/>
    <mergeCell ref="A86:BK86"/>
    <mergeCell ref="A87:BK87"/>
    <mergeCell ref="A88:BK8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91"/>
  <sheetViews>
    <sheetView showGridLines="0" topLeftCell="EE1" workbookViewId="0">
      <selection activeCell="EQ34" activeCellId="28" sqref="G34 L34 Q34 V34 AA34 AF34 AK34 AP34 AU34 AZ34 BE34 BJ34 BO34 BT34 BY34 CD34 CI34 CN34 CS34 CX34 DC34 DH34 DM34 DR34 DW34 EB34 EG34 EL34 EQ34"/>
    </sheetView>
  </sheetViews>
  <sheetFormatPr defaultRowHeight="15" x14ac:dyDescent="0.25"/>
  <cols>
    <col min="1" max="1" width="36.5703125" customWidth="1"/>
    <col min="2" max="3" width="10" customWidth="1"/>
    <col min="4" max="4" width="15.7109375" customWidth="1"/>
    <col min="5" max="7" width="10" customWidth="1"/>
    <col min="8" max="8" width="23.85546875" customWidth="1"/>
    <col min="9" max="9" width="15.7109375" customWidth="1"/>
    <col min="10" max="12" width="10" customWidth="1"/>
    <col min="13" max="13" width="23.85546875" customWidth="1"/>
    <col min="14" max="14" width="15.7109375" customWidth="1"/>
    <col min="15" max="17" width="10" customWidth="1"/>
    <col min="18" max="18" width="23.85546875" customWidth="1"/>
    <col min="19" max="19" width="15.7109375" customWidth="1"/>
    <col min="20" max="22" width="10" customWidth="1"/>
    <col min="23" max="23" width="23.85546875" customWidth="1"/>
    <col min="24" max="24" width="15.7109375" customWidth="1"/>
    <col min="25" max="27" width="10" customWidth="1"/>
    <col min="28" max="28" width="23.85546875" customWidth="1"/>
    <col min="29" max="29" width="15.7109375" customWidth="1"/>
    <col min="30" max="32" width="10" customWidth="1"/>
    <col min="33" max="33" width="23.85546875" customWidth="1"/>
    <col min="34" max="34" width="15.7109375" customWidth="1"/>
    <col min="35" max="37" width="10" customWidth="1"/>
    <col min="38" max="38" width="23.85546875" customWidth="1"/>
    <col min="39" max="39" width="15.7109375" customWidth="1"/>
    <col min="40" max="42" width="10" customWidth="1"/>
    <col min="43" max="43" width="23.85546875" customWidth="1"/>
    <col min="44" max="44" width="15.7109375" customWidth="1"/>
    <col min="45" max="47" width="10" customWidth="1"/>
    <col min="48" max="48" width="23.85546875" customWidth="1"/>
    <col min="49" max="49" width="15.7109375" customWidth="1"/>
    <col min="50" max="52" width="10" customWidth="1"/>
    <col min="53" max="53" width="23.85546875" customWidth="1"/>
    <col min="54" max="54" width="15.7109375" customWidth="1"/>
    <col min="55" max="57" width="10" customWidth="1"/>
    <col min="58" max="58" width="23.85546875" customWidth="1"/>
    <col min="59" max="59" width="15.7109375" customWidth="1"/>
    <col min="60" max="62" width="10" customWidth="1"/>
    <col min="63" max="63" width="23.85546875" customWidth="1"/>
    <col min="64" max="64" width="15.7109375" customWidth="1"/>
    <col min="65" max="67" width="10" customWidth="1"/>
    <col min="68" max="68" width="23.85546875" customWidth="1"/>
    <col min="69" max="69" width="15.7109375" customWidth="1"/>
    <col min="70" max="72" width="10" customWidth="1"/>
    <col min="73" max="73" width="23.85546875" customWidth="1"/>
    <col min="74" max="74" width="15.7109375" customWidth="1"/>
    <col min="75" max="77" width="10" customWidth="1"/>
    <col min="78" max="78" width="23.85546875" customWidth="1"/>
    <col min="79" max="79" width="15.7109375" customWidth="1"/>
    <col min="80" max="82" width="10" customWidth="1"/>
    <col min="83" max="83" width="23.85546875" customWidth="1"/>
    <col min="84" max="84" width="15.7109375" customWidth="1"/>
    <col min="85" max="87" width="10" customWidth="1"/>
    <col min="88" max="88" width="23.85546875" customWidth="1"/>
    <col min="89" max="89" width="15.7109375" customWidth="1"/>
    <col min="90" max="92" width="10" customWidth="1"/>
    <col min="93" max="93" width="23.85546875" customWidth="1"/>
    <col min="94" max="94" width="15.7109375" customWidth="1"/>
    <col min="95" max="97" width="10" customWidth="1"/>
    <col min="98" max="98" width="23.85546875" customWidth="1"/>
    <col min="99" max="99" width="15.7109375" customWidth="1"/>
    <col min="100" max="102" width="10" customWidth="1"/>
    <col min="103" max="103" width="23.85546875" customWidth="1"/>
    <col min="104" max="104" width="15.7109375" customWidth="1"/>
    <col min="105" max="107" width="10" customWidth="1"/>
    <col min="108" max="108" width="23.85546875" customWidth="1"/>
    <col min="109" max="109" width="15.7109375" customWidth="1"/>
    <col min="110" max="112" width="10" customWidth="1"/>
    <col min="113" max="113" width="23.85546875" customWidth="1"/>
    <col min="114" max="114" width="15.7109375" customWidth="1"/>
    <col min="115" max="117" width="10" customWidth="1"/>
    <col min="118" max="118" width="23.85546875" customWidth="1"/>
    <col min="119" max="119" width="15.7109375" customWidth="1"/>
    <col min="120" max="122" width="10" customWidth="1"/>
    <col min="123" max="123" width="23.85546875" customWidth="1"/>
    <col min="124" max="124" width="15.7109375" customWidth="1"/>
    <col min="125" max="127" width="10" customWidth="1"/>
    <col min="128" max="128" width="23.85546875" customWidth="1"/>
    <col min="129" max="129" width="15.7109375" customWidth="1"/>
    <col min="130" max="132" width="10" customWidth="1"/>
    <col min="133" max="133" width="23.85546875" customWidth="1"/>
    <col min="134" max="134" width="15.7109375" customWidth="1"/>
    <col min="135" max="137" width="10" customWidth="1"/>
    <col min="138" max="138" width="23.85546875" customWidth="1"/>
    <col min="139" max="139" width="15.7109375" customWidth="1"/>
    <col min="140" max="142" width="10" customWidth="1"/>
    <col min="143" max="143" width="23.85546875" customWidth="1"/>
    <col min="144" max="144" width="15.7109375" customWidth="1"/>
    <col min="145" max="147" width="10" customWidth="1"/>
    <col min="148" max="148" width="23.85546875" customWidth="1"/>
    <col min="149" max="149" width="15.7109375" customWidth="1"/>
    <col min="150" max="152" width="7.140625" customWidth="1"/>
    <col min="153" max="153" width="23.85546875" customWidth="1"/>
  </cols>
  <sheetData>
    <row r="1" spans="1:153" ht="18" customHeight="1" x14ac:dyDescent="0.25">
      <c r="A1" s="183" t="s">
        <v>0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</row>
    <row r="2" spans="1:153" ht="18" customHeight="1" x14ac:dyDescent="0.25">
      <c r="A2" s="183" t="s">
        <v>1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</row>
    <row r="3" spans="1:153" x14ac:dyDescent="0.25">
      <c r="A3" s="184"/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  <c r="BL3" s="184"/>
      <c r="BM3" s="184"/>
      <c r="BN3" s="184"/>
      <c r="BO3" s="184"/>
      <c r="BP3" s="184"/>
      <c r="BQ3" s="184"/>
      <c r="BR3" s="184"/>
      <c r="BS3" s="184"/>
      <c r="BT3" s="184"/>
      <c r="BU3" s="184"/>
      <c r="BV3" s="184"/>
      <c r="BW3" s="184"/>
      <c r="BX3" s="184"/>
      <c r="BY3" s="184"/>
      <c r="BZ3" s="184"/>
      <c r="CA3" s="184"/>
      <c r="CB3" s="184"/>
      <c r="CC3" s="184"/>
      <c r="CD3" s="184"/>
      <c r="CE3" s="184"/>
      <c r="CF3" s="184"/>
      <c r="CG3" s="184"/>
      <c r="CH3" s="184"/>
      <c r="CI3" s="184"/>
      <c r="CJ3" s="184"/>
      <c r="CK3" s="184"/>
      <c r="CL3" s="184"/>
      <c r="CM3" s="184"/>
      <c r="CN3" s="184"/>
      <c r="CO3" s="184"/>
      <c r="CP3" s="184"/>
      <c r="CQ3" s="184"/>
      <c r="CR3" s="184"/>
      <c r="CS3" s="184"/>
      <c r="CT3" s="184"/>
      <c r="CU3" s="184"/>
      <c r="CV3" s="184"/>
      <c r="CW3" s="184"/>
      <c r="CX3" s="184"/>
      <c r="CY3" s="184"/>
      <c r="CZ3" s="184"/>
      <c r="DA3" s="184"/>
      <c r="DB3" s="184"/>
      <c r="DC3" s="184"/>
      <c r="DD3" s="184"/>
      <c r="DE3" s="184"/>
      <c r="DF3" s="184"/>
      <c r="DG3" s="184"/>
      <c r="DH3" s="184"/>
      <c r="DI3" s="184"/>
      <c r="DJ3" s="184"/>
      <c r="DK3" s="184"/>
      <c r="DL3" s="184"/>
      <c r="DM3" s="184"/>
      <c r="DN3" s="184"/>
      <c r="DO3" s="184"/>
      <c r="DP3" s="184"/>
      <c r="DQ3" s="184"/>
      <c r="DR3" s="184"/>
      <c r="DS3" s="184"/>
      <c r="DT3" s="184"/>
      <c r="DU3" s="184"/>
      <c r="DV3" s="184"/>
      <c r="DW3" s="184"/>
      <c r="DX3" s="184"/>
      <c r="DY3" s="184"/>
      <c r="DZ3" s="184"/>
      <c r="EA3" s="184"/>
      <c r="EB3" s="184"/>
      <c r="EC3" s="184"/>
      <c r="ED3" s="184"/>
      <c r="EE3" s="184"/>
      <c r="EF3" s="184"/>
      <c r="EG3" s="184"/>
      <c r="EH3" s="184"/>
      <c r="EI3" s="184"/>
      <c r="EJ3" s="184"/>
      <c r="EK3" s="184"/>
      <c r="EL3" s="184"/>
      <c r="EM3" s="184"/>
      <c r="EN3" s="184"/>
      <c r="EO3" s="184"/>
      <c r="EP3" s="184"/>
      <c r="EQ3" s="184"/>
      <c r="ER3" s="184"/>
      <c r="ES3" s="184"/>
      <c r="ET3" s="184"/>
      <c r="EU3" s="184"/>
      <c r="EV3" s="184"/>
      <c r="EW3" s="184"/>
    </row>
    <row r="4" spans="1:153" s="3" customFormat="1" ht="15" customHeight="1" x14ac:dyDescent="0.25">
      <c r="A4" s="185" t="s">
        <v>2</v>
      </c>
      <c r="B4" s="187">
        <v>2010</v>
      </c>
      <c r="C4" s="187">
        <v>2011</v>
      </c>
      <c r="D4" s="181">
        <v>2012</v>
      </c>
      <c r="E4" s="181"/>
      <c r="F4" s="181"/>
      <c r="G4" s="181"/>
      <c r="H4" s="182"/>
      <c r="I4" s="180">
        <v>2013</v>
      </c>
      <c r="J4" s="181"/>
      <c r="K4" s="181"/>
      <c r="L4" s="181"/>
      <c r="M4" s="182"/>
      <c r="N4" s="180">
        <v>2014</v>
      </c>
      <c r="O4" s="181"/>
      <c r="P4" s="181"/>
      <c r="Q4" s="181"/>
      <c r="R4" s="182"/>
      <c r="S4" s="180">
        <v>2015</v>
      </c>
      <c r="T4" s="181"/>
      <c r="U4" s="181"/>
      <c r="V4" s="181"/>
      <c r="W4" s="182"/>
      <c r="X4" s="180">
        <v>2016</v>
      </c>
      <c r="Y4" s="181"/>
      <c r="Z4" s="181"/>
      <c r="AA4" s="181"/>
      <c r="AB4" s="182"/>
      <c r="AC4" s="180">
        <v>2017</v>
      </c>
      <c r="AD4" s="181"/>
      <c r="AE4" s="181"/>
      <c r="AF4" s="181"/>
      <c r="AG4" s="182"/>
      <c r="AH4" s="180">
        <v>2018</v>
      </c>
      <c r="AI4" s="181"/>
      <c r="AJ4" s="181"/>
      <c r="AK4" s="181"/>
      <c r="AL4" s="182"/>
      <c r="AM4" s="180">
        <v>2019</v>
      </c>
      <c r="AN4" s="181"/>
      <c r="AO4" s="181"/>
      <c r="AP4" s="181"/>
      <c r="AQ4" s="182"/>
      <c r="AR4" s="180">
        <v>2020</v>
      </c>
      <c r="AS4" s="181"/>
      <c r="AT4" s="181"/>
      <c r="AU4" s="181"/>
      <c r="AV4" s="182"/>
      <c r="AW4" s="180">
        <v>2021</v>
      </c>
      <c r="AX4" s="181"/>
      <c r="AY4" s="181"/>
      <c r="AZ4" s="181"/>
      <c r="BA4" s="182"/>
      <c r="BB4" s="180">
        <v>2022</v>
      </c>
      <c r="BC4" s="181"/>
      <c r="BD4" s="181"/>
      <c r="BE4" s="181"/>
      <c r="BF4" s="182"/>
      <c r="BG4" s="180">
        <v>2023</v>
      </c>
      <c r="BH4" s="181"/>
      <c r="BI4" s="181"/>
      <c r="BJ4" s="181"/>
      <c r="BK4" s="182"/>
      <c r="BL4" s="180">
        <v>2024</v>
      </c>
      <c r="BM4" s="181"/>
      <c r="BN4" s="181"/>
      <c r="BO4" s="181"/>
      <c r="BP4" s="182"/>
      <c r="BQ4" s="180">
        <v>2025</v>
      </c>
      <c r="BR4" s="181"/>
      <c r="BS4" s="181"/>
      <c r="BT4" s="181"/>
      <c r="BU4" s="182"/>
      <c r="BV4" s="180">
        <v>2026</v>
      </c>
      <c r="BW4" s="181"/>
      <c r="BX4" s="181"/>
      <c r="BY4" s="181"/>
      <c r="BZ4" s="182"/>
      <c r="CA4" s="180">
        <v>2027</v>
      </c>
      <c r="CB4" s="181"/>
      <c r="CC4" s="181"/>
      <c r="CD4" s="181"/>
      <c r="CE4" s="182"/>
      <c r="CF4" s="180">
        <v>2028</v>
      </c>
      <c r="CG4" s="181"/>
      <c r="CH4" s="181"/>
      <c r="CI4" s="181"/>
      <c r="CJ4" s="182"/>
      <c r="CK4" s="180">
        <v>2029</v>
      </c>
      <c r="CL4" s="181"/>
      <c r="CM4" s="181"/>
      <c r="CN4" s="181"/>
      <c r="CO4" s="182"/>
      <c r="CP4" s="180">
        <v>2030</v>
      </c>
      <c r="CQ4" s="181"/>
      <c r="CR4" s="181"/>
      <c r="CS4" s="181"/>
      <c r="CT4" s="182"/>
      <c r="CU4" s="180">
        <v>2031</v>
      </c>
      <c r="CV4" s="181"/>
      <c r="CW4" s="181"/>
      <c r="CX4" s="181"/>
      <c r="CY4" s="182"/>
      <c r="CZ4" s="180">
        <v>2032</v>
      </c>
      <c r="DA4" s="181"/>
      <c r="DB4" s="181"/>
      <c r="DC4" s="181"/>
      <c r="DD4" s="182"/>
      <c r="DE4" s="180">
        <v>2033</v>
      </c>
      <c r="DF4" s="181"/>
      <c r="DG4" s="181"/>
      <c r="DH4" s="181"/>
      <c r="DI4" s="182"/>
      <c r="DJ4" s="180">
        <v>2034</v>
      </c>
      <c r="DK4" s="181"/>
      <c r="DL4" s="181"/>
      <c r="DM4" s="181"/>
      <c r="DN4" s="182"/>
      <c r="DO4" s="180">
        <v>2035</v>
      </c>
      <c r="DP4" s="181"/>
      <c r="DQ4" s="181"/>
      <c r="DR4" s="181"/>
      <c r="DS4" s="182"/>
      <c r="DT4" s="180">
        <v>2036</v>
      </c>
      <c r="DU4" s="181"/>
      <c r="DV4" s="181"/>
      <c r="DW4" s="181"/>
      <c r="DX4" s="182"/>
      <c r="DY4" s="180">
        <v>2037</v>
      </c>
      <c r="DZ4" s="181"/>
      <c r="EA4" s="181"/>
      <c r="EB4" s="181"/>
      <c r="EC4" s="182"/>
      <c r="ED4" s="180">
        <v>2038</v>
      </c>
      <c r="EE4" s="181"/>
      <c r="EF4" s="181"/>
      <c r="EG4" s="181"/>
      <c r="EH4" s="182"/>
      <c r="EI4" s="180">
        <v>2039</v>
      </c>
      <c r="EJ4" s="181"/>
      <c r="EK4" s="181"/>
      <c r="EL4" s="181"/>
      <c r="EM4" s="182"/>
      <c r="EN4" s="180">
        <v>2040</v>
      </c>
      <c r="EO4" s="181"/>
      <c r="EP4" s="181"/>
      <c r="EQ4" s="181"/>
      <c r="ER4" s="182"/>
      <c r="ES4" s="180" t="s">
        <v>3</v>
      </c>
      <c r="ET4" s="181"/>
      <c r="EU4" s="181"/>
      <c r="EV4" s="181"/>
      <c r="EW4" s="182"/>
    </row>
    <row r="5" spans="1:153" s="2" customFormat="1" x14ac:dyDescent="0.25">
      <c r="A5" s="186"/>
      <c r="B5" s="188"/>
      <c r="C5" s="188"/>
      <c r="D5" s="6" t="s">
        <v>89</v>
      </c>
      <c r="E5" s="6" t="s">
        <v>90</v>
      </c>
      <c r="F5" s="6" t="s">
        <v>91</v>
      </c>
      <c r="G5" s="6" t="s">
        <v>92</v>
      </c>
      <c r="H5" s="7" t="s">
        <v>93</v>
      </c>
      <c r="I5" s="6" t="s">
        <v>89</v>
      </c>
      <c r="J5" s="6" t="s">
        <v>90</v>
      </c>
      <c r="K5" s="6" t="s">
        <v>91</v>
      </c>
      <c r="L5" s="6" t="s">
        <v>92</v>
      </c>
      <c r="M5" s="7" t="s">
        <v>93</v>
      </c>
      <c r="N5" s="6" t="s">
        <v>89</v>
      </c>
      <c r="O5" s="6" t="s">
        <v>90</v>
      </c>
      <c r="P5" s="6" t="s">
        <v>91</v>
      </c>
      <c r="Q5" s="6" t="s">
        <v>92</v>
      </c>
      <c r="R5" s="7" t="s">
        <v>93</v>
      </c>
      <c r="S5" s="6" t="s">
        <v>89</v>
      </c>
      <c r="T5" s="6" t="s">
        <v>90</v>
      </c>
      <c r="U5" s="6" t="s">
        <v>91</v>
      </c>
      <c r="V5" s="6" t="s">
        <v>92</v>
      </c>
      <c r="W5" s="7" t="s">
        <v>93</v>
      </c>
      <c r="X5" s="6" t="s">
        <v>89</v>
      </c>
      <c r="Y5" s="6" t="s">
        <v>90</v>
      </c>
      <c r="Z5" s="6" t="s">
        <v>91</v>
      </c>
      <c r="AA5" s="6" t="s">
        <v>92</v>
      </c>
      <c r="AB5" s="7" t="s">
        <v>93</v>
      </c>
      <c r="AC5" s="6" t="s">
        <v>89</v>
      </c>
      <c r="AD5" s="6" t="s">
        <v>90</v>
      </c>
      <c r="AE5" s="6" t="s">
        <v>91</v>
      </c>
      <c r="AF5" s="6" t="s">
        <v>92</v>
      </c>
      <c r="AG5" s="7" t="s">
        <v>93</v>
      </c>
      <c r="AH5" s="6" t="s">
        <v>89</v>
      </c>
      <c r="AI5" s="6" t="s">
        <v>90</v>
      </c>
      <c r="AJ5" s="6" t="s">
        <v>91</v>
      </c>
      <c r="AK5" s="6" t="s">
        <v>92</v>
      </c>
      <c r="AL5" s="7" t="s">
        <v>93</v>
      </c>
      <c r="AM5" s="6" t="s">
        <v>89</v>
      </c>
      <c r="AN5" s="6" t="s">
        <v>90</v>
      </c>
      <c r="AO5" s="6" t="s">
        <v>91</v>
      </c>
      <c r="AP5" s="6" t="s">
        <v>92</v>
      </c>
      <c r="AQ5" s="7" t="s">
        <v>93</v>
      </c>
      <c r="AR5" s="6" t="s">
        <v>89</v>
      </c>
      <c r="AS5" s="6" t="s">
        <v>90</v>
      </c>
      <c r="AT5" s="6" t="s">
        <v>91</v>
      </c>
      <c r="AU5" s="6" t="s">
        <v>92</v>
      </c>
      <c r="AV5" s="7" t="s">
        <v>93</v>
      </c>
      <c r="AW5" s="6" t="s">
        <v>89</v>
      </c>
      <c r="AX5" s="6" t="s">
        <v>90</v>
      </c>
      <c r="AY5" s="6" t="s">
        <v>91</v>
      </c>
      <c r="AZ5" s="6" t="s">
        <v>92</v>
      </c>
      <c r="BA5" s="7" t="s">
        <v>93</v>
      </c>
      <c r="BB5" s="6" t="s">
        <v>89</v>
      </c>
      <c r="BC5" s="6" t="s">
        <v>90</v>
      </c>
      <c r="BD5" s="6" t="s">
        <v>91</v>
      </c>
      <c r="BE5" s="6" t="s">
        <v>92</v>
      </c>
      <c r="BF5" s="7" t="s">
        <v>93</v>
      </c>
      <c r="BG5" s="6" t="s">
        <v>89</v>
      </c>
      <c r="BH5" s="6" t="s">
        <v>90</v>
      </c>
      <c r="BI5" s="6" t="s">
        <v>91</v>
      </c>
      <c r="BJ5" s="6" t="s">
        <v>92</v>
      </c>
      <c r="BK5" s="7" t="s">
        <v>93</v>
      </c>
      <c r="BL5" s="6" t="s">
        <v>89</v>
      </c>
      <c r="BM5" s="6" t="s">
        <v>90</v>
      </c>
      <c r="BN5" s="6" t="s">
        <v>91</v>
      </c>
      <c r="BO5" s="6" t="s">
        <v>92</v>
      </c>
      <c r="BP5" s="7" t="s">
        <v>93</v>
      </c>
      <c r="BQ5" s="6" t="s">
        <v>89</v>
      </c>
      <c r="BR5" s="6" t="s">
        <v>90</v>
      </c>
      <c r="BS5" s="6" t="s">
        <v>91</v>
      </c>
      <c r="BT5" s="6" t="s">
        <v>92</v>
      </c>
      <c r="BU5" s="7" t="s">
        <v>93</v>
      </c>
      <c r="BV5" s="6" t="s">
        <v>89</v>
      </c>
      <c r="BW5" s="6" t="s">
        <v>90</v>
      </c>
      <c r="BX5" s="6" t="s">
        <v>91</v>
      </c>
      <c r="BY5" s="6" t="s">
        <v>92</v>
      </c>
      <c r="BZ5" s="7" t="s">
        <v>93</v>
      </c>
      <c r="CA5" s="6" t="s">
        <v>89</v>
      </c>
      <c r="CB5" s="6" t="s">
        <v>90</v>
      </c>
      <c r="CC5" s="6" t="s">
        <v>91</v>
      </c>
      <c r="CD5" s="6" t="s">
        <v>92</v>
      </c>
      <c r="CE5" s="7" t="s">
        <v>93</v>
      </c>
      <c r="CF5" s="6" t="s">
        <v>89</v>
      </c>
      <c r="CG5" s="6" t="s">
        <v>90</v>
      </c>
      <c r="CH5" s="6" t="s">
        <v>91</v>
      </c>
      <c r="CI5" s="6" t="s">
        <v>92</v>
      </c>
      <c r="CJ5" s="7" t="s">
        <v>93</v>
      </c>
      <c r="CK5" s="6" t="s">
        <v>89</v>
      </c>
      <c r="CL5" s="6" t="s">
        <v>90</v>
      </c>
      <c r="CM5" s="6" t="s">
        <v>91</v>
      </c>
      <c r="CN5" s="6" t="s">
        <v>92</v>
      </c>
      <c r="CO5" s="7" t="s">
        <v>93</v>
      </c>
      <c r="CP5" s="6" t="s">
        <v>89</v>
      </c>
      <c r="CQ5" s="6" t="s">
        <v>90</v>
      </c>
      <c r="CR5" s="6" t="s">
        <v>91</v>
      </c>
      <c r="CS5" s="6" t="s">
        <v>92</v>
      </c>
      <c r="CT5" s="7" t="s">
        <v>93</v>
      </c>
      <c r="CU5" s="6" t="s">
        <v>89</v>
      </c>
      <c r="CV5" s="6" t="s">
        <v>90</v>
      </c>
      <c r="CW5" s="6" t="s">
        <v>91</v>
      </c>
      <c r="CX5" s="6" t="s">
        <v>92</v>
      </c>
      <c r="CY5" s="7" t="s">
        <v>93</v>
      </c>
      <c r="CZ5" s="6" t="s">
        <v>89</v>
      </c>
      <c r="DA5" s="6" t="s">
        <v>90</v>
      </c>
      <c r="DB5" s="6" t="s">
        <v>91</v>
      </c>
      <c r="DC5" s="6" t="s">
        <v>92</v>
      </c>
      <c r="DD5" s="7" t="s">
        <v>93</v>
      </c>
      <c r="DE5" s="6" t="s">
        <v>89</v>
      </c>
      <c r="DF5" s="6" t="s">
        <v>90</v>
      </c>
      <c r="DG5" s="6" t="s">
        <v>91</v>
      </c>
      <c r="DH5" s="6" t="s">
        <v>92</v>
      </c>
      <c r="DI5" s="7" t="s">
        <v>93</v>
      </c>
      <c r="DJ5" s="6" t="s">
        <v>89</v>
      </c>
      <c r="DK5" s="6" t="s">
        <v>90</v>
      </c>
      <c r="DL5" s="6" t="s">
        <v>91</v>
      </c>
      <c r="DM5" s="6" t="s">
        <v>92</v>
      </c>
      <c r="DN5" s="7" t="s">
        <v>93</v>
      </c>
      <c r="DO5" s="6" t="s">
        <v>89</v>
      </c>
      <c r="DP5" s="6" t="s">
        <v>90</v>
      </c>
      <c r="DQ5" s="6" t="s">
        <v>91</v>
      </c>
      <c r="DR5" s="6" t="s">
        <v>92</v>
      </c>
      <c r="DS5" s="7" t="s">
        <v>93</v>
      </c>
      <c r="DT5" s="6" t="s">
        <v>89</v>
      </c>
      <c r="DU5" s="6" t="s">
        <v>90</v>
      </c>
      <c r="DV5" s="6" t="s">
        <v>91</v>
      </c>
      <c r="DW5" s="6" t="s">
        <v>92</v>
      </c>
      <c r="DX5" s="7" t="s">
        <v>93</v>
      </c>
      <c r="DY5" s="6" t="s">
        <v>89</v>
      </c>
      <c r="DZ5" s="6" t="s">
        <v>90</v>
      </c>
      <c r="EA5" s="6" t="s">
        <v>91</v>
      </c>
      <c r="EB5" s="6" t="s">
        <v>92</v>
      </c>
      <c r="EC5" s="7" t="s">
        <v>93</v>
      </c>
      <c r="ED5" s="6" t="s">
        <v>89</v>
      </c>
      <c r="EE5" s="6" t="s">
        <v>90</v>
      </c>
      <c r="EF5" s="6" t="s">
        <v>91</v>
      </c>
      <c r="EG5" s="6" t="s">
        <v>92</v>
      </c>
      <c r="EH5" s="7" t="s">
        <v>93</v>
      </c>
      <c r="EI5" s="6" t="s">
        <v>89</v>
      </c>
      <c r="EJ5" s="6" t="s">
        <v>90</v>
      </c>
      <c r="EK5" s="6" t="s">
        <v>91</v>
      </c>
      <c r="EL5" s="6" t="s">
        <v>92</v>
      </c>
      <c r="EM5" s="7" t="s">
        <v>93</v>
      </c>
      <c r="EN5" s="6" t="s">
        <v>89</v>
      </c>
      <c r="EO5" s="6" t="s">
        <v>90</v>
      </c>
      <c r="EP5" s="6" t="s">
        <v>91</v>
      </c>
      <c r="EQ5" s="6" t="s">
        <v>92</v>
      </c>
      <c r="ER5" s="7" t="s">
        <v>93</v>
      </c>
      <c r="ES5" s="6" t="s">
        <v>89</v>
      </c>
      <c r="ET5" s="6" t="s">
        <v>90</v>
      </c>
      <c r="EU5" s="6" t="s">
        <v>91</v>
      </c>
      <c r="EV5" s="6" t="s">
        <v>92</v>
      </c>
      <c r="EW5" s="7" t="s">
        <v>93</v>
      </c>
    </row>
    <row r="6" spans="1:153" x14ac:dyDescent="0.25">
      <c r="A6" s="8"/>
      <c r="B6" s="8"/>
      <c r="C6" s="8"/>
      <c r="D6" s="178"/>
      <c r="E6" s="175"/>
      <c r="F6" s="175"/>
      <c r="G6" s="175"/>
      <c r="H6" s="179"/>
      <c r="I6" s="178"/>
      <c r="J6" s="175"/>
      <c r="K6" s="175"/>
      <c r="L6" s="175"/>
      <c r="M6" s="179"/>
      <c r="N6" s="178"/>
      <c r="O6" s="175"/>
      <c r="P6" s="175"/>
      <c r="Q6" s="175"/>
      <c r="R6" s="179"/>
      <c r="S6" s="178"/>
      <c r="T6" s="175"/>
      <c r="U6" s="175"/>
      <c r="V6" s="175"/>
      <c r="W6" s="179"/>
      <c r="X6" s="178"/>
      <c r="Y6" s="175"/>
      <c r="Z6" s="175"/>
      <c r="AA6" s="175"/>
      <c r="AB6" s="179"/>
      <c r="AC6" s="178"/>
      <c r="AD6" s="175"/>
      <c r="AE6" s="175"/>
      <c r="AF6" s="175"/>
      <c r="AG6" s="179"/>
      <c r="AH6" s="178"/>
      <c r="AI6" s="175"/>
      <c r="AJ6" s="175"/>
      <c r="AK6" s="175"/>
      <c r="AL6" s="179"/>
      <c r="AM6" s="178"/>
      <c r="AN6" s="175"/>
      <c r="AO6" s="175"/>
      <c r="AP6" s="175"/>
      <c r="AQ6" s="179"/>
      <c r="AR6" s="178"/>
      <c r="AS6" s="175"/>
      <c r="AT6" s="175"/>
      <c r="AU6" s="175"/>
      <c r="AV6" s="179"/>
      <c r="AW6" s="178"/>
      <c r="AX6" s="175"/>
      <c r="AY6" s="175"/>
      <c r="AZ6" s="175"/>
      <c r="BA6" s="179"/>
      <c r="BB6" s="178"/>
      <c r="BC6" s="175"/>
      <c r="BD6" s="175"/>
      <c r="BE6" s="175"/>
      <c r="BF6" s="179"/>
      <c r="BG6" s="178"/>
      <c r="BH6" s="175"/>
      <c r="BI6" s="175"/>
      <c r="BJ6" s="175"/>
      <c r="BK6" s="179"/>
      <c r="BL6" s="178"/>
      <c r="BM6" s="175"/>
      <c r="BN6" s="175"/>
      <c r="BO6" s="175"/>
      <c r="BP6" s="179"/>
      <c r="BQ6" s="178"/>
      <c r="BR6" s="175"/>
      <c r="BS6" s="175"/>
      <c r="BT6" s="175"/>
      <c r="BU6" s="179"/>
      <c r="BV6" s="178"/>
      <c r="BW6" s="175"/>
      <c r="BX6" s="175"/>
      <c r="BY6" s="175"/>
      <c r="BZ6" s="179"/>
      <c r="CA6" s="178"/>
      <c r="CB6" s="175"/>
      <c r="CC6" s="175"/>
      <c r="CD6" s="175"/>
      <c r="CE6" s="179"/>
      <c r="CF6" s="178"/>
      <c r="CG6" s="175"/>
      <c r="CH6" s="175"/>
      <c r="CI6" s="175"/>
      <c r="CJ6" s="179"/>
      <c r="CK6" s="178"/>
      <c r="CL6" s="175"/>
      <c r="CM6" s="175"/>
      <c r="CN6" s="175"/>
      <c r="CO6" s="179"/>
      <c r="CP6" s="178"/>
      <c r="CQ6" s="175"/>
      <c r="CR6" s="175"/>
      <c r="CS6" s="175"/>
      <c r="CT6" s="179"/>
      <c r="CU6" s="178"/>
      <c r="CV6" s="175"/>
      <c r="CW6" s="175"/>
      <c r="CX6" s="175"/>
      <c r="CY6" s="179"/>
      <c r="CZ6" s="178"/>
      <c r="DA6" s="175"/>
      <c r="DB6" s="175"/>
      <c r="DC6" s="175"/>
      <c r="DD6" s="179"/>
      <c r="DE6" s="178"/>
      <c r="DF6" s="175"/>
      <c r="DG6" s="175"/>
      <c r="DH6" s="175"/>
      <c r="DI6" s="179"/>
      <c r="DJ6" s="178"/>
      <c r="DK6" s="175"/>
      <c r="DL6" s="175"/>
      <c r="DM6" s="175"/>
      <c r="DN6" s="179"/>
      <c r="DO6" s="178"/>
      <c r="DP6" s="175"/>
      <c r="DQ6" s="175"/>
      <c r="DR6" s="175"/>
      <c r="DS6" s="179"/>
      <c r="DT6" s="178"/>
      <c r="DU6" s="175"/>
      <c r="DV6" s="175"/>
      <c r="DW6" s="175"/>
      <c r="DX6" s="179"/>
      <c r="DY6" s="178"/>
      <c r="DZ6" s="175"/>
      <c r="EA6" s="175"/>
      <c r="EB6" s="175"/>
      <c r="EC6" s="179"/>
      <c r="ED6" s="178"/>
      <c r="EE6" s="175"/>
      <c r="EF6" s="175"/>
      <c r="EG6" s="175"/>
      <c r="EH6" s="179"/>
      <c r="EI6" s="178"/>
      <c r="EJ6" s="175"/>
      <c r="EK6" s="175"/>
      <c r="EL6" s="175"/>
      <c r="EM6" s="179"/>
      <c r="EN6" s="178"/>
      <c r="EO6" s="175"/>
      <c r="EP6" s="175"/>
      <c r="EQ6" s="175"/>
      <c r="ER6" s="179"/>
      <c r="ES6" s="178"/>
      <c r="ET6" s="175"/>
      <c r="EU6" s="175"/>
      <c r="EV6" s="175"/>
      <c r="EW6" s="179"/>
    </row>
    <row r="7" spans="1:153" x14ac:dyDescent="0.25">
      <c r="A7" s="5" t="s">
        <v>9</v>
      </c>
      <c r="B7" s="8"/>
      <c r="C7" s="8"/>
      <c r="D7" s="176"/>
      <c r="E7" s="174"/>
      <c r="F7" s="174"/>
      <c r="G7" s="174"/>
      <c r="H7" s="177"/>
      <c r="I7" s="176"/>
      <c r="J7" s="174"/>
      <c r="K7" s="174"/>
      <c r="L7" s="174"/>
      <c r="M7" s="177"/>
      <c r="N7" s="176"/>
      <c r="O7" s="174"/>
      <c r="P7" s="174"/>
      <c r="Q7" s="174"/>
      <c r="R7" s="177"/>
      <c r="S7" s="176"/>
      <c r="T7" s="174"/>
      <c r="U7" s="174"/>
      <c r="V7" s="174"/>
      <c r="W7" s="177"/>
      <c r="X7" s="176"/>
      <c r="Y7" s="174"/>
      <c r="Z7" s="174"/>
      <c r="AA7" s="174"/>
      <c r="AB7" s="177"/>
      <c r="AC7" s="176"/>
      <c r="AD7" s="174"/>
      <c r="AE7" s="174"/>
      <c r="AF7" s="174"/>
      <c r="AG7" s="177"/>
      <c r="AH7" s="176"/>
      <c r="AI7" s="174"/>
      <c r="AJ7" s="174"/>
      <c r="AK7" s="174"/>
      <c r="AL7" s="177"/>
      <c r="AM7" s="176"/>
      <c r="AN7" s="174"/>
      <c r="AO7" s="174"/>
      <c r="AP7" s="174"/>
      <c r="AQ7" s="177"/>
      <c r="AR7" s="176"/>
      <c r="AS7" s="174"/>
      <c r="AT7" s="174"/>
      <c r="AU7" s="174"/>
      <c r="AV7" s="177"/>
      <c r="AW7" s="176"/>
      <c r="AX7" s="174"/>
      <c r="AY7" s="174"/>
      <c r="AZ7" s="174"/>
      <c r="BA7" s="177"/>
      <c r="BB7" s="176"/>
      <c r="BC7" s="174"/>
      <c r="BD7" s="174"/>
      <c r="BE7" s="174"/>
      <c r="BF7" s="177"/>
      <c r="BG7" s="176"/>
      <c r="BH7" s="174"/>
      <c r="BI7" s="174"/>
      <c r="BJ7" s="174"/>
      <c r="BK7" s="177"/>
      <c r="BL7" s="176"/>
      <c r="BM7" s="174"/>
      <c r="BN7" s="174"/>
      <c r="BO7" s="174"/>
      <c r="BP7" s="177"/>
      <c r="BQ7" s="176"/>
      <c r="BR7" s="174"/>
      <c r="BS7" s="174"/>
      <c r="BT7" s="174"/>
      <c r="BU7" s="177"/>
      <c r="BV7" s="176"/>
      <c r="BW7" s="174"/>
      <c r="BX7" s="174"/>
      <c r="BY7" s="174"/>
      <c r="BZ7" s="177"/>
      <c r="CA7" s="176"/>
      <c r="CB7" s="174"/>
      <c r="CC7" s="174"/>
      <c r="CD7" s="174"/>
      <c r="CE7" s="177"/>
      <c r="CF7" s="176"/>
      <c r="CG7" s="174"/>
      <c r="CH7" s="174"/>
      <c r="CI7" s="174"/>
      <c r="CJ7" s="177"/>
      <c r="CK7" s="176"/>
      <c r="CL7" s="174"/>
      <c r="CM7" s="174"/>
      <c r="CN7" s="174"/>
      <c r="CO7" s="177"/>
      <c r="CP7" s="176"/>
      <c r="CQ7" s="174"/>
      <c r="CR7" s="174"/>
      <c r="CS7" s="174"/>
      <c r="CT7" s="177"/>
      <c r="CU7" s="176"/>
      <c r="CV7" s="174"/>
      <c r="CW7" s="174"/>
      <c r="CX7" s="174"/>
      <c r="CY7" s="177"/>
      <c r="CZ7" s="176"/>
      <c r="DA7" s="174"/>
      <c r="DB7" s="174"/>
      <c r="DC7" s="174"/>
      <c r="DD7" s="177"/>
      <c r="DE7" s="176"/>
      <c r="DF7" s="174"/>
      <c r="DG7" s="174"/>
      <c r="DH7" s="174"/>
      <c r="DI7" s="177"/>
      <c r="DJ7" s="176"/>
      <c r="DK7" s="174"/>
      <c r="DL7" s="174"/>
      <c r="DM7" s="174"/>
      <c r="DN7" s="177"/>
      <c r="DO7" s="176"/>
      <c r="DP7" s="174"/>
      <c r="DQ7" s="174"/>
      <c r="DR7" s="174"/>
      <c r="DS7" s="177"/>
      <c r="DT7" s="176"/>
      <c r="DU7" s="174"/>
      <c r="DV7" s="174"/>
      <c r="DW7" s="174"/>
      <c r="DX7" s="177"/>
      <c r="DY7" s="176"/>
      <c r="DZ7" s="174"/>
      <c r="EA7" s="174"/>
      <c r="EB7" s="174"/>
      <c r="EC7" s="177"/>
      <c r="ED7" s="176"/>
      <c r="EE7" s="174"/>
      <c r="EF7" s="174"/>
      <c r="EG7" s="174"/>
      <c r="EH7" s="177"/>
      <c r="EI7" s="176"/>
      <c r="EJ7" s="174"/>
      <c r="EK7" s="174"/>
      <c r="EL7" s="174"/>
      <c r="EM7" s="177"/>
      <c r="EN7" s="176"/>
      <c r="EO7" s="174"/>
      <c r="EP7" s="174"/>
      <c r="EQ7" s="174"/>
      <c r="ER7" s="177"/>
      <c r="ES7" s="176"/>
      <c r="ET7" s="174"/>
      <c r="EU7" s="174"/>
      <c r="EV7" s="174"/>
      <c r="EW7" s="177"/>
    </row>
    <row r="8" spans="1:153" x14ac:dyDescent="0.25">
      <c r="A8" s="8" t="s">
        <v>10</v>
      </c>
      <c r="B8" s="8">
        <v>21.332418000000001</v>
      </c>
      <c r="C8" s="8">
        <v>23.000004000000001</v>
      </c>
      <c r="D8" s="9">
        <v>23.915078999999999</v>
      </c>
      <c r="E8" s="9">
        <v>23.913364000000001</v>
      </c>
      <c r="F8" s="9">
        <v>23.919830000000001</v>
      </c>
      <c r="G8" s="9">
        <v>23.916613000000002</v>
      </c>
      <c r="H8" s="8">
        <v>24.076796000000002</v>
      </c>
      <c r="I8" s="9">
        <v>23.990926999999999</v>
      </c>
      <c r="J8" s="9">
        <v>23.995878000000001</v>
      </c>
      <c r="K8" s="9">
        <v>23.997527999999999</v>
      </c>
      <c r="L8" s="9">
        <v>24.009931999999999</v>
      </c>
      <c r="M8" s="8">
        <v>24.493680999999999</v>
      </c>
      <c r="N8" s="9">
        <v>23.853935</v>
      </c>
      <c r="O8" s="9">
        <v>24.511510999999999</v>
      </c>
      <c r="P8" s="9">
        <v>24.800204999999998</v>
      </c>
      <c r="Q8" s="9">
        <v>25.362494999999999</v>
      </c>
      <c r="R8" s="8">
        <v>26.043619</v>
      </c>
      <c r="S8" s="9">
        <v>24.032392999999999</v>
      </c>
      <c r="T8" s="9">
        <v>24.559151</v>
      </c>
      <c r="U8" s="9">
        <v>24.787579000000001</v>
      </c>
      <c r="V8" s="9">
        <v>25.279506999999999</v>
      </c>
      <c r="W8" s="8">
        <v>26.966657999999999</v>
      </c>
      <c r="X8" s="9">
        <v>25.081768</v>
      </c>
      <c r="Y8" s="9">
        <v>25.373659</v>
      </c>
      <c r="Z8" s="9">
        <v>25.813683000000001</v>
      </c>
      <c r="AA8" s="9">
        <v>26.546526</v>
      </c>
      <c r="AB8" s="8">
        <v>28.654799000000001</v>
      </c>
      <c r="AC8" s="9">
        <v>25.348879</v>
      </c>
      <c r="AD8" s="9">
        <v>25.555647</v>
      </c>
      <c r="AE8" s="9">
        <v>26.029157999999999</v>
      </c>
      <c r="AF8" s="9">
        <v>26.798265000000001</v>
      </c>
      <c r="AG8" s="8">
        <v>29.380419</v>
      </c>
      <c r="AH8" s="9">
        <v>25.887560000000001</v>
      </c>
      <c r="AI8" s="9">
        <v>25.948763</v>
      </c>
      <c r="AJ8" s="9">
        <v>26.519016000000001</v>
      </c>
      <c r="AK8" s="9">
        <v>27.183146000000001</v>
      </c>
      <c r="AL8" s="8">
        <v>30.212412</v>
      </c>
      <c r="AM8" s="9">
        <v>26.273129999999998</v>
      </c>
      <c r="AN8" s="9">
        <v>26.278877000000001</v>
      </c>
      <c r="AO8" s="9">
        <v>26.846550000000001</v>
      </c>
      <c r="AP8" s="9">
        <v>27.434328000000001</v>
      </c>
      <c r="AQ8" s="8">
        <v>31.028423</v>
      </c>
      <c r="AR8" s="9">
        <v>26.572399000000001</v>
      </c>
      <c r="AS8" s="9">
        <v>26.544160999999999</v>
      </c>
      <c r="AT8" s="9">
        <v>27.152601000000001</v>
      </c>
      <c r="AU8" s="9">
        <v>27.566306999999998</v>
      </c>
      <c r="AV8" s="8">
        <v>31.682137999999998</v>
      </c>
      <c r="AW8" s="9">
        <v>26.912704000000002</v>
      </c>
      <c r="AX8" s="9">
        <v>26.890910999999999</v>
      </c>
      <c r="AY8" s="9">
        <v>27.494572000000002</v>
      </c>
      <c r="AZ8" s="9">
        <v>27.842392</v>
      </c>
      <c r="BA8" s="8">
        <v>32.257103000000001</v>
      </c>
      <c r="BB8" s="9">
        <v>27.35211</v>
      </c>
      <c r="BC8" s="9">
        <v>27.331651999999998</v>
      </c>
      <c r="BD8" s="9">
        <v>27.929061999999998</v>
      </c>
      <c r="BE8" s="9">
        <v>28.319766999999999</v>
      </c>
      <c r="BF8" s="8">
        <v>33.022171</v>
      </c>
      <c r="BG8" s="9">
        <v>27.730719000000001</v>
      </c>
      <c r="BH8" s="9">
        <v>27.675673</v>
      </c>
      <c r="BI8" s="9">
        <v>28.250412000000001</v>
      </c>
      <c r="BJ8" s="9">
        <v>28.689776999999999</v>
      </c>
      <c r="BK8" s="8">
        <v>33.61224</v>
      </c>
      <c r="BL8" s="9">
        <v>28.121119</v>
      </c>
      <c r="BM8" s="9">
        <v>28.067162</v>
      </c>
      <c r="BN8" s="9">
        <v>28.633766000000001</v>
      </c>
      <c r="BO8" s="9">
        <v>29.112221000000002</v>
      </c>
      <c r="BP8" s="8">
        <v>34.239829999999998</v>
      </c>
      <c r="BQ8" s="9">
        <v>28.566362000000002</v>
      </c>
      <c r="BR8" s="9">
        <v>28.471478999999999</v>
      </c>
      <c r="BS8" s="9">
        <v>29.055</v>
      </c>
      <c r="BT8" s="9">
        <v>29.461186999999999</v>
      </c>
      <c r="BU8" s="8">
        <v>34.897182000000001</v>
      </c>
      <c r="BV8" s="9">
        <v>28.899168</v>
      </c>
      <c r="BW8" s="9">
        <v>28.769908999999998</v>
      </c>
      <c r="BX8" s="9">
        <v>29.322106999999999</v>
      </c>
      <c r="BY8" s="9">
        <v>29.526005000000001</v>
      </c>
      <c r="BZ8" s="8">
        <v>35.511166000000003</v>
      </c>
      <c r="CA8" s="9">
        <v>29.321836000000001</v>
      </c>
      <c r="CB8" s="9">
        <v>29.118366000000002</v>
      </c>
      <c r="CC8" s="9">
        <v>29.676600000000001</v>
      </c>
      <c r="CD8" s="9">
        <v>29.596809</v>
      </c>
      <c r="CE8" s="8">
        <v>36.141356999999999</v>
      </c>
      <c r="CF8" s="9">
        <v>29.449411000000001</v>
      </c>
      <c r="CG8" s="9">
        <v>29.185167</v>
      </c>
      <c r="CH8" s="9">
        <v>29.669895</v>
      </c>
      <c r="CI8" s="9">
        <v>29.456862999999998</v>
      </c>
      <c r="CJ8" s="8">
        <v>36.593021</v>
      </c>
      <c r="CK8" s="9">
        <v>29.588978000000001</v>
      </c>
      <c r="CL8" s="9">
        <v>29.284416</v>
      </c>
      <c r="CM8" s="9">
        <v>29.699922999999998</v>
      </c>
      <c r="CN8" s="9">
        <v>29.458399</v>
      </c>
      <c r="CO8" s="8">
        <v>37.079940999999998</v>
      </c>
      <c r="CP8" s="9">
        <v>29.769867000000001</v>
      </c>
      <c r="CQ8" s="9">
        <v>29.470182000000001</v>
      </c>
      <c r="CR8" s="9">
        <v>29.856693</v>
      </c>
      <c r="CS8" s="9">
        <v>29.616803999999998</v>
      </c>
      <c r="CT8" s="8">
        <v>37.637135000000001</v>
      </c>
      <c r="CU8" s="9">
        <v>30.008627000000001</v>
      </c>
      <c r="CV8" s="9">
        <v>29.715252</v>
      </c>
      <c r="CW8" s="9">
        <v>30.068709999999999</v>
      </c>
      <c r="CX8" s="9">
        <v>29.691956000000001</v>
      </c>
      <c r="CY8" s="8">
        <v>38.284126000000001</v>
      </c>
      <c r="CZ8" s="9">
        <v>30.377642000000002</v>
      </c>
      <c r="DA8" s="9">
        <v>30.035606000000001</v>
      </c>
      <c r="DB8" s="9">
        <v>30.341415000000001</v>
      </c>
      <c r="DC8" s="9">
        <v>29.718043999999999</v>
      </c>
      <c r="DD8" s="8">
        <v>38.889248000000002</v>
      </c>
      <c r="DE8" s="9">
        <v>30.675158</v>
      </c>
      <c r="DF8" s="9">
        <v>30.246410000000001</v>
      </c>
      <c r="DG8" s="9">
        <v>30.482254000000001</v>
      </c>
      <c r="DH8" s="9">
        <v>29.758575</v>
      </c>
      <c r="DI8" s="8">
        <v>39.568741000000003</v>
      </c>
      <c r="DJ8" s="9">
        <v>30.987100999999999</v>
      </c>
      <c r="DK8" s="9">
        <v>30.497513000000001</v>
      </c>
      <c r="DL8" s="9">
        <v>30.653365999999998</v>
      </c>
      <c r="DM8" s="9">
        <v>29.784687000000002</v>
      </c>
      <c r="DN8" s="8">
        <v>40.347431</v>
      </c>
      <c r="DO8" s="9">
        <v>31.308793999999999</v>
      </c>
      <c r="DP8" s="9">
        <v>30.649044</v>
      </c>
      <c r="DQ8" s="9">
        <v>30.690646999999998</v>
      </c>
      <c r="DR8" s="9">
        <v>29.823468999999999</v>
      </c>
      <c r="DS8" s="8">
        <v>41.107726999999997</v>
      </c>
      <c r="DT8" s="9">
        <v>31.548845</v>
      </c>
      <c r="DU8" s="9">
        <v>30.806189</v>
      </c>
      <c r="DV8" s="9">
        <v>30.848545000000001</v>
      </c>
      <c r="DW8" s="9">
        <v>29.931636999999998</v>
      </c>
      <c r="DX8" s="8">
        <v>41.982761000000004</v>
      </c>
      <c r="DY8" s="9">
        <v>31.860513999999998</v>
      </c>
      <c r="DZ8" s="9">
        <v>31.034009999999999</v>
      </c>
      <c r="EA8" s="9">
        <v>31.058641000000001</v>
      </c>
      <c r="EB8" s="9">
        <v>30.127735000000001</v>
      </c>
      <c r="EC8" s="8">
        <v>42.813685999999997</v>
      </c>
      <c r="ED8" s="9">
        <v>32.170506000000003</v>
      </c>
      <c r="EE8" s="9">
        <v>31.304918000000001</v>
      </c>
      <c r="EF8" s="9">
        <v>31.271597</v>
      </c>
      <c r="EG8" s="9">
        <v>30.313282000000001</v>
      </c>
      <c r="EH8" s="8">
        <v>43.642620000000001</v>
      </c>
      <c r="EI8" s="9">
        <v>32.606929999999998</v>
      </c>
      <c r="EJ8" s="9">
        <v>31.554445000000001</v>
      </c>
      <c r="EK8" s="9">
        <v>31.423313</v>
      </c>
      <c r="EL8" s="9">
        <v>30.348610000000001</v>
      </c>
      <c r="EM8" s="8">
        <v>44.502048000000002</v>
      </c>
      <c r="EN8" s="9">
        <v>33.021842999999997</v>
      </c>
      <c r="EO8" s="9">
        <v>31.883240000000001</v>
      </c>
      <c r="EP8" s="9">
        <v>31.697883999999998</v>
      </c>
      <c r="EQ8" s="9">
        <v>30.544958000000001</v>
      </c>
      <c r="ER8" s="8">
        <v>45.151282999999999</v>
      </c>
      <c r="ES8" s="10">
        <v>1.2999999999999999E-2</v>
      </c>
      <c r="ET8" s="10">
        <v>1.0999999999999999E-2</v>
      </c>
      <c r="EU8" s="10">
        <v>1.0999999999999999E-2</v>
      </c>
      <c r="EV8" s="10">
        <v>0.01</v>
      </c>
      <c r="EW8" s="11">
        <v>2.4E-2</v>
      </c>
    </row>
    <row r="9" spans="1:153" x14ac:dyDescent="0.25">
      <c r="A9" s="8" t="s">
        <v>11</v>
      </c>
      <c r="B9" s="8">
        <v>6.4573000000000005E-2</v>
      </c>
      <c r="C9" s="8">
        <v>6.1344000000000003E-2</v>
      </c>
      <c r="D9" s="9">
        <v>6.2003000000000003E-2</v>
      </c>
      <c r="E9" s="9">
        <v>6.2003000000000003E-2</v>
      </c>
      <c r="F9" s="9">
        <v>6.2003000000000003E-2</v>
      </c>
      <c r="G9" s="9">
        <v>6.2003000000000003E-2</v>
      </c>
      <c r="H9" s="8">
        <v>6.2003000000000003E-2</v>
      </c>
      <c r="I9" s="9">
        <v>6.5999000000000002E-2</v>
      </c>
      <c r="J9" s="9">
        <v>6.5999000000000002E-2</v>
      </c>
      <c r="K9" s="9">
        <v>6.5999000000000002E-2</v>
      </c>
      <c r="L9" s="9">
        <v>6.5999000000000002E-2</v>
      </c>
      <c r="M9" s="8">
        <v>6.5999000000000002E-2</v>
      </c>
      <c r="N9" s="9">
        <v>6.4152000000000001E-2</v>
      </c>
      <c r="O9" s="9">
        <v>6.4152000000000001E-2</v>
      </c>
      <c r="P9" s="9">
        <v>6.4152000000000001E-2</v>
      </c>
      <c r="Q9" s="9">
        <v>6.4152000000000001E-2</v>
      </c>
      <c r="R9" s="8">
        <v>6.4152000000000001E-2</v>
      </c>
      <c r="S9" s="9">
        <v>6.4152000000000001E-2</v>
      </c>
      <c r="T9" s="9">
        <v>6.4152000000000001E-2</v>
      </c>
      <c r="U9" s="9">
        <v>6.4152000000000001E-2</v>
      </c>
      <c r="V9" s="9">
        <v>6.4152000000000001E-2</v>
      </c>
      <c r="W9" s="8">
        <v>6.4152000000000001E-2</v>
      </c>
      <c r="X9" s="9">
        <v>6.4152000000000001E-2</v>
      </c>
      <c r="Y9" s="9">
        <v>6.4152000000000001E-2</v>
      </c>
      <c r="Z9" s="9">
        <v>6.4152000000000001E-2</v>
      </c>
      <c r="AA9" s="9">
        <v>6.4152000000000001E-2</v>
      </c>
      <c r="AB9" s="8">
        <v>6.4152000000000001E-2</v>
      </c>
      <c r="AC9" s="9">
        <v>6.4152000000000001E-2</v>
      </c>
      <c r="AD9" s="9">
        <v>6.4152000000000001E-2</v>
      </c>
      <c r="AE9" s="9">
        <v>6.4152000000000001E-2</v>
      </c>
      <c r="AF9" s="9">
        <v>6.4152000000000001E-2</v>
      </c>
      <c r="AG9" s="8">
        <v>6.4152000000000001E-2</v>
      </c>
      <c r="AH9" s="9">
        <v>6.4152000000000001E-2</v>
      </c>
      <c r="AI9" s="9">
        <v>6.4152000000000001E-2</v>
      </c>
      <c r="AJ9" s="9">
        <v>6.4152000000000001E-2</v>
      </c>
      <c r="AK9" s="9">
        <v>6.4152000000000001E-2</v>
      </c>
      <c r="AL9" s="8">
        <v>6.4152000000000001E-2</v>
      </c>
      <c r="AM9" s="9">
        <v>6.4152000000000001E-2</v>
      </c>
      <c r="AN9" s="9">
        <v>6.4152000000000001E-2</v>
      </c>
      <c r="AO9" s="9">
        <v>6.4152000000000001E-2</v>
      </c>
      <c r="AP9" s="9">
        <v>6.4152000000000001E-2</v>
      </c>
      <c r="AQ9" s="8">
        <v>6.4152000000000001E-2</v>
      </c>
      <c r="AR9" s="9">
        <v>6.4152000000000001E-2</v>
      </c>
      <c r="AS9" s="9">
        <v>6.4152000000000001E-2</v>
      </c>
      <c r="AT9" s="9">
        <v>6.4152000000000001E-2</v>
      </c>
      <c r="AU9" s="9">
        <v>6.4152000000000001E-2</v>
      </c>
      <c r="AV9" s="8">
        <v>6.4152000000000001E-2</v>
      </c>
      <c r="AW9" s="9">
        <v>6.4152000000000001E-2</v>
      </c>
      <c r="AX9" s="9">
        <v>6.4152000000000001E-2</v>
      </c>
      <c r="AY9" s="9">
        <v>6.4152000000000001E-2</v>
      </c>
      <c r="AZ9" s="9">
        <v>6.4152000000000001E-2</v>
      </c>
      <c r="BA9" s="8">
        <v>6.4152000000000001E-2</v>
      </c>
      <c r="BB9" s="9">
        <v>6.4152000000000001E-2</v>
      </c>
      <c r="BC9" s="9">
        <v>6.4152000000000001E-2</v>
      </c>
      <c r="BD9" s="9">
        <v>6.4152000000000001E-2</v>
      </c>
      <c r="BE9" s="9">
        <v>6.4152000000000001E-2</v>
      </c>
      <c r="BF9" s="8">
        <v>6.4152000000000001E-2</v>
      </c>
      <c r="BG9" s="9">
        <v>6.4152000000000001E-2</v>
      </c>
      <c r="BH9" s="9">
        <v>6.4152000000000001E-2</v>
      </c>
      <c r="BI9" s="9">
        <v>6.4152000000000001E-2</v>
      </c>
      <c r="BJ9" s="9">
        <v>6.4152000000000001E-2</v>
      </c>
      <c r="BK9" s="8">
        <v>6.4152000000000001E-2</v>
      </c>
      <c r="BL9" s="9">
        <v>6.4152000000000001E-2</v>
      </c>
      <c r="BM9" s="9">
        <v>6.4152000000000001E-2</v>
      </c>
      <c r="BN9" s="9">
        <v>6.4152000000000001E-2</v>
      </c>
      <c r="BO9" s="9">
        <v>6.4152000000000001E-2</v>
      </c>
      <c r="BP9" s="8">
        <v>6.4152000000000001E-2</v>
      </c>
      <c r="BQ9" s="9">
        <v>6.4152000000000001E-2</v>
      </c>
      <c r="BR9" s="9">
        <v>6.4152000000000001E-2</v>
      </c>
      <c r="BS9" s="9">
        <v>6.4152000000000001E-2</v>
      </c>
      <c r="BT9" s="9">
        <v>6.4152000000000001E-2</v>
      </c>
      <c r="BU9" s="8">
        <v>6.4152000000000001E-2</v>
      </c>
      <c r="BV9" s="9">
        <v>6.4152000000000001E-2</v>
      </c>
      <c r="BW9" s="9">
        <v>6.4152000000000001E-2</v>
      </c>
      <c r="BX9" s="9">
        <v>6.4152000000000001E-2</v>
      </c>
      <c r="BY9" s="9">
        <v>6.4152000000000001E-2</v>
      </c>
      <c r="BZ9" s="8">
        <v>6.4152000000000001E-2</v>
      </c>
      <c r="CA9" s="9">
        <v>6.4152000000000001E-2</v>
      </c>
      <c r="CB9" s="9">
        <v>6.4152000000000001E-2</v>
      </c>
      <c r="CC9" s="9">
        <v>6.4152000000000001E-2</v>
      </c>
      <c r="CD9" s="9">
        <v>6.4152000000000001E-2</v>
      </c>
      <c r="CE9" s="8">
        <v>6.4152000000000001E-2</v>
      </c>
      <c r="CF9" s="9">
        <v>6.4152000000000001E-2</v>
      </c>
      <c r="CG9" s="9">
        <v>6.4152000000000001E-2</v>
      </c>
      <c r="CH9" s="9">
        <v>6.4152000000000001E-2</v>
      </c>
      <c r="CI9" s="9">
        <v>6.4152000000000001E-2</v>
      </c>
      <c r="CJ9" s="8">
        <v>6.4152000000000001E-2</v>
      </c>
      <c r="CK9" s="9">
        <v>6.4152000000000001E-2</v>
      </c>
      <c r="CL9" s="9">
        <v>6.4152000000000001E-2</v>
      </c>
      <c r="CM9" s="9">
        <v>6.4152000000000001E-2</v>
      </c>
      <c r="CN9" s="9">
        <v>6.4152000000000001E-2</v>
      </c>
      <c r="CO9" s="8">
        <v>6.4152000000000001E-2</v>
      </c>
      <c r="CP9" s="9">
        <v>6.4152000000000001E-2</v>
      </c>
      <c r="CQ9" s="9">
        <v>6.4152000000000001E-2</v>
      </c>
      <c r="CR9" s="9">
        <v>6.4152000000000001E-2</v>
      </c>
      <c r="CS9" s="9">
        <v>6.4152000000000001E-2</v>
      </c>
      <c r="CT9" s="8">
        <v>6.4152000000000001E-2</v>
      </c>
      <c r="CU9" s="9">
        <v>6.4152000000000001E-2</v>
      </c>
      <c r="CV9" s="9">
        <v>6.4152000000000001E-2</v>
      </c>
      <c r="CW9" s="9">
        <v>6.4152000000000001E-2</v>
      </c>
      <c r="CX9" s="9">
        <v>6.4152000000000001E-2</v>
      </c>
      <c r="CY9" s="8">
        <v>6.4152000000000001E-2</v>
      </c>
      <c r="CZ9" s="9">
        <v>6.4152000000000001E-2</v>
      </c>
      <c r="DA9" s="9">
        <v>6.4152000000000001E-2</v>
      </c>
      <c r="DB9" s="9">
        <v>6.4152000000000001E-2</v>
      </c>
      <c r="DC9" s="9">
        <v>6.4152000000000001E-2</v>
      </c>
      <c r="DD9" s="8">
        <v>6.4152000000000001E-2</v>
      </c>
      <c r="DE9" s="9">
        <v>6.4152000000000001E-2</v>
      </c>
      <c r="DF9" s="9">
        <v>6.4152000000000001E-2</v>
      </c>
      <c r="DG9" s="9">
        <v>6.4152000000000001E-2</v>
      </c>
      <c r="DH9" s="9">
        <v>6.4152000000000001E-2</v>
      </c>
      <c r="DI9" s="8">
        <v>6.4152000000000001E-2</v>
      </c>
      <c r="DJ9" s="9">
        <v>6.4152000000000001E-2</v>
      </c>
      <c r="DK9" s="9">
        <v>6.4152000000000001E-2</v>
      </c>
      <c r="DL9" s="9">
        <v>6.4152000000000001E-2</v>
      </c>
      <c r="DM9" s="9">
        <v>6.4152000000000001E-2</v>
      </c>
      <c r="DN9" s="8">
        <v>6.4152000000000001E-2</v>
      </c>
      <c r="DO9" s="9">
        <v>6.4152000000000001E-2</v>
      </c>
      <c r="DP9" s="9">
        <v>6.4152000000000001E-2</v>
      </c>
      <c r="DQ9" s="9">
        <v>6.4152000000000001E-2</v>
      </c>
      <c r="DR9" s="9">
        <v>6.4152000000000001E-2</v>
      </c>
      <c r="DS9" s="8">
        <v>6.4152000000000001E-2</v>
      </c>
      <c r="DT9" s="9">
        <v>6.4152000000000001E-2</v>
      </c>
      <c r="DU9" s="9">
        <v>6.4152000000000001E-2</v>
      </c>
      <c r="DV9" s="9">
        <v>6.4152000000000001E-2</v>
      </c>
      <c r="DW9" s="9">
        <v>6.4152000000000001E-2</v>
      </c>
      <c r="DX9" s="8">
        <v>6.4152000000000001E-2</v>
      </c>
      <c r="DY9" s="9">
        <v>6.4152000000000001E-2</v>
      </c>
      <c r="DZ9" s="9">
        <v>6.4152000000000001E-2</v>
      </c>
      <c r="EA9" s="9">
        <v>6.4152000000000001E-2</v>
      </c>
      <c r="EB9" s="9">
        <v>6.4152000000000001E-2</v>
      </c>
      <c r="EC9" s="8">
        <v>6.4152000000000001E-2</v>
      </c>
      <c r="ED9" s="9">
        <v>6.4152000000000001E-2</v>
      </c>
      <c r="EE9" s="9">
        <v>6.4152000000000001E-2</v>
      </c>
      <c r="EF9" s="9">
        <v>6.4152000000000001E-2</v>
      </c>
      <c r="EG9" s="9">
        <v>6.4152000000000001E-2</v>
      </c>
      <c r="EH9" s="8">
        <v>6.4152000000000001E-2</v>
      </c>
      <c r="EI9" s="9">
        <v>6.4152000000000001E-2</v>
      </c>
      <c r="EJ9" s="9">
        <v>6.4152000000000001E-2</v>
      </c>
      <c r="EK9" s="9">
        <v>6.4152000000000001E-2</v>
      </c>
      <c r="EL9" s="9">
        <v>6.4152000000000001E-2</v>
      </c>
      <c r="EM9" s="8">
        <v>6.4152000000000001E-2</v>
      </c>
      <c r="EN9" s="9">
        <v>6.4152000000000001E-2</v>
      </c>
      <c r="EO9" s="9">
        <v>6.4152000000000001E-2</v>
      </c>
      <c r="EP9" s="9">
        <v>6.4152000000000001E-2</v>
      </c>
      <c r="EQ9" s="9">
        <v>6.4152000000000001E-2</v>
      </c>
      <c r="ER9" s="8">
        <v>6.4152000000000001E-2</v>
      </c>
      <c r="ES9" s="10">
        <v>2E-3</v>
      </c>
      <c r="ET9" s="10">
        <v>2E-3</v>
      </c>
      <c r="EU9" s="10">
        <v>2E-3</v>
      </c>
      <c r="EV9" s="10">
        <v>2E-3</v>
      </c>
      <c r="EW9" s="11">
        <v>2E-3</v>
      </c>
    </row>
    <row r="10" spans="1:153" x14ac:dyDescent="0.25">
      <c r="A10" s="8"/>
      <c r="B10" s="8"/>
      <c r="C10" s="8"/>
      <c r="D10" s="176"/>
      <c r="E10" s="174"/>
      <c r="F10" s="174"/>
      <c r="G10" s="174"/>
      <c r="H10" s="177"/>
      <c r="I10" s="176"/>
      <c r="J10" s="174"/>
      <c r="K10" s="174"/>
      <c r="L10" s="174"/>
      <c r="M10" s="177"/>
      <c r="N10" s="176"/>
      <c r="O10" s="174"/>
      <c r="P10" s="174"/>
      <c r="Q10" s="174"/>
      <c r="R10" s="177"/>
      <c r="S10" s="176"/>
      <c r="T10" s="174"/>
      <c r="U10" s="174"/>
      <c r="V10" s="174"/>
      <c r="W10" s="177"/>
      <c r="X10" s="176"/>
      <c r="Y10" s="174"/>
      <c r="Z10" s="174"/>
      <c r="AA10" s="174"/>
      <c r="AB10" s="177"/>
      <c r="AC10" s="176"/>
      <c r="AD10" s="174"/>
      <c r="AE10" s="174"/>
      <c r="AF10" s="174"/>
      <c r="AG10" s="177"/>
      <c r="AH10" s="176"/>
      <c r="AI10" s="174"/>
      <c r="AJ10" s="174"/>
      <c r="AK10" s="174"/>
      <c r="AL10" s="177"/>
      <c r="AM10" s="176"/>
      <c r="AN10" s="174"/>
      <c r="AO10" s="174"/>
      <c r="AP10" s="174"/>
      <c r="AQ10" s="177"/>
      <c r="AR10" s="176"/>
      <c r="AS10" s="174"/>
      <c r="AT10" s="174"/>
      <c r="AU10" s="174"/>
      <c r="AV10" s="177"/>
      <c r="AW10" s="176"/>
      <c r="AX10" s="174"/>
      <c r="AY10" s="174"/>
      <c r="AZ10" s="174"/>
      <c r="BA10" s="177"/>
      <c r="BB10" s="176"/>
      <c r="BC10" s="174"/>
      <c r="BD10" s="174"/>
      <c r="BE10" s="174"/>
      <c r="BF10" s="177"/>
      <c r="BG10" s="176"/>
      <c r="BH10" s="174"/>
      <c r="BI10" s="174"/>
      <c r="BJ10" s="174"/>
      <c r="BK10" s="177"/>
      <c r="BL10" s="176"/>
      <c r="BM10" s="174"/>
      <c r="BN10" s="174"/>
      <c r="BO10" s="174"/>
      <c r="BP10" s="177"/>
      <c r="BQ10" s="176"/>
      <c r="BR10" s="174"/>
      <c r="BS10" s="174"/>
      <c r="BT10" s="174"/>
      <c r="BU10" s="177"/>
      <c r="BV10" s="176"/>
      <c r="BW10" s="174"/>
      <c r="BX10" s="174"/>
      <c r="BY10" s="174"/>
      <c r="BZ10" s="177"/>
      <c r="CA10" s="176"/>
      <c r="CB10" s="174"/>
      <c r="CC10" s="174"/>
      <c r="CD10" s="174"/>
      <c r="CE10" s="177"/>
      <c r="CF10" s="176"/>
      <c r="CG10" s="174"/>
      <c r="CH10" s="174"/>
      <c r="CI10" s="174"/>
      <c r="CJ10" s="177"/>
      <c r="CK10" s="176"/>
      <c r="CL10" s="174"/>
      <c r="CM10" s="174"/>
      <c r="CN10" s="174"/>
      <c r="CO10" s="177"/>
      <c r="CP10" s="176"/>
      <c r="CQ10" s="174"/>
      <c r="CR10" s="174"/>
      <c r="CS10" s="174"/>
      <c r="CT10" s="177"/>
      <c r="CU10" s="176"/>
      <c r="CV10" s="174"/>
      <c r="CW10" s="174"/>
      <c r="CX10" s="174"/>
      <c r="CY10" s="177"/>
      <c r="CZ10" s="176"/>
      <c r="DA10" s="174"/>
      <c r="DB10" s="174"/>
      <c r="DC10" s="174"/>
      <c r="DD10" s="177"/>
      <c r="DE10" s="176"/>
      <c r="DF10" s="174"/>
      <c r="DG10" s="174"/>
      <c r="DH10" s="174"/>
      <c r="DI10" s="177"/>
      <c r="DJ10" s="176"/>
      <c r="DK10" s="174"/>
      <c r="DL10" s="174"/>
      <c r="DM10" s="174"/>
      <c r="DN10" s="177"/>
      <c r="DO10" s="176"/>
      <c r="DP10" s="174"/>
      <c r="DQ10" s="174"/>
      <c r="DR10" s="174"/>
      <c r="DS10" s="177"/>
      <c r="DT10" s="176"/>
      <c r="DU10" s="174"/>
      <c r="DV10" s="174"/>
      <c r="DW10" s="174"/>
      <c r="DX10" s="177"/>
      <c r="DY10" s="176"/>
      <c r="DZ10" s="174"/>
      <c r="EA10" s="174"/>
      <c r="EB10" s="174"/>
      <c r="EC10" s="177"/>
      <c r="ED10" s="176"/>
      <c r="EE10" s="174"/>
      <c r="EF10" s="174"/>
      <c r="EG10" s="174"/>
      <c r="EH10" s="177"/>
      <c r="EI10" s="176"/>
      <c r="EJ10" s="174"/>
      <c r="EK10" s="174"/>
      <c r="EL10" s="174"/>
      <c r="EM10" s="177"/>
      <c r="EN10" s="176"/>
      <c r="EO10" s="174"/>
      <c r="EP10" s="174"/>
      <c r="EQ10" s="174"/>
      <c r="ER10" s="177"/>
      <c r="ES10" s="176"/>
      <c r="ET10" s="174"/>
      <c r="EU10" s="174"/>
      <c r="EV10" s="174"/>
      <c r="EW10" s="177"/>
    </row>
    <row r="11" spans="1:153" x14ac:dyDescent="0.25">
      <c r="A11" s="5" t="s">
        <v>12</v>
      </c>
      <c r="B11" s="5">
        <v>2.6040000000000001</v>
      </c>
      <c r="C11" s="5">
        <v>1.9488840000000001</v>
      </c>
      <c r="D11" s="12">
        <v>1.7173499999999999</v>
      </c>
      <c r="E11" s="12">
        <v>1.718445</v>
      </c>
      <c r="F11" s="12">
        <v>1.7128570000000001</v>
      </c>
      <c r="G11" s="12">
        <v>1.7150430000000001</v>
      </c>
      <c r="H11" s="5">
        <v>1.785674</v>
      </c>
      <c r="I11" s="12">
        <v>1.689465</v>
      </c>
      <c r="J11" s="12">
        <v>1.6907289999999999</v>
      </c>
      <c r="K11" s="12">
        <v>1.695983</v>
      </c>
      <c r="L11" s="12">
        <v>1.6969160000000001</v>
      </c>
      <c r="M11" s="5">
        <v>1.761838</v>
      </c>
      <c r="N11" s="12">
        <v>1.447581</v>
      </c>
      <c r="O11" s="12">
        <v>1.5848100000000001</v>
      </c>
      <c r="P11" s="12">
        <v>1.6457930000000001</v>
      </c>
      <c r="Q11" s="12">
        <v>1.7641849999999999</v>
      </c>
      <c r="R11" s="5">
        <v>1.6005879999999999</v>
      </c>
      <c r="S11" s="12">
        <v>1.418946</v>
      </c>
      <c r="T11" s="12">
        <v>1.5282640000000001</v>
      </c>
      <c r="U11" s="12">
        <v>1.568049</v>
      </c>
      <c r="V11" s="12">
        <v>1.68536</v>
      </c>
      <c r="W11" s="5">
        <v>1.5229569999999999</v>
      </c>
      <c r="X11" s="12">
        <v>1.238858</v>
      </c>
      <c r="Y11" s="12">
        <v>1.301968</v>
      </c>
      <c r="Z11" s="12">
        <v>1.3997949999999999</v>
      </c>
      <c r="AA11" s="12">
        <v>1.5719289999999999</v>
      </c>
      <c r="AB11" s="5">
        <v>1.3181769999999999</v>
      </c>
      <c r="AC11" s="12">
        <v>0.81811199999999995</v>
      </c>
      <c r="AD11" s="12">
        <v>0.88951599999999997</v>
      </c>
      <c r="AE11" s="12">
        <v>0.97980800000000001</v>
      </c>
      <c r="AF11" s="12">
        <v>1.123847</v>
      </c>
      <c r="AG11" s="5">
        <v>0.843665</v>
      </c>
      <c r="AH11" s="12">
        <v>0.46132600000000001</v>
      </c>
      <c r="AI11" s="12">
        <v>0.566527</v>
      </c>
      <c r="AJ11" s="12">
        <v>0.68061499999999997</v>
      </c>
      <c r="AK11" s="12">
        <v>0.83915099999999998</v>
      </c>
      <c r="AL11" s="5">
        <v>0.45646399999999998</v>
      </c>
      <c r="AM11" s="12">
        <v>0.129271</v>
      </c>
      <c r="AN11" s="12">
        <v>0.26496599999999998</v>
      </c>
      <c r="AO11" s="12">
        <v>0.39894800000000002</v>
      </c>
      <c r="AP11" s="12">
        <v>0.61282000000000003</v>
      </c>
      <c r="AQ11" s="5">
        <v>4.0309999999999999E-2</v>
      </c>
      <c r="AR11" s="12">
        <v>-0.14895700000000001</v>
      </c>
      <c r="AS11" s="12">
        <v>5.8329999999999996E-3</v>
      </c>
      <c r="AT11" s="12">
        <v>0.182924</v>
      </c>
      <c r="AU11" s="12">
        <v>0.42019099999999998</v>
      </c>
      <c r="AV11" s="5">
        <v>-0.302977</v>
      </c>
      <c r="AW11" s="12">
        <v>-0.42787500000000001</v>
      </c>
      <c r="AX11" s="12">
        <v>-0.26174500000000001</v>
      </c>
      <c r="AY11" s="12">
        <v>-7.1399000000000004E-2</v>
      </c>
      <c r="AZ11" s="12">
        <v>0.171539</v>
      </c>
      <c r="BA11" s="5">
        <v>-0.64621200000000001</v>
      </c>
      <c r="BB11" s="12">
        <v>-0.75866800000000001</v>
      </c>
      <c r="BC11" s="12">
        <v>-0.57925499999999996</v>
      </c>
      <c r="BD11" s="12">
        <v>-0.37809599999999999</v>
      </c>
      <c r="BE11" s="12">
        <v>-9.6729999999999997E-2</v>
      </c>
      <c r="BF11" s="5">
        <v>-1.036038</v>
      </c>
      <c r="BG11" s="12">
        <v>-1.0358540000000001</v>
      </c>
      <c r="BH11" s="12">
        <v>-0.85648899999999994</v>
      </c>
      <c r="BI11" s="12">
        <v>-0.64183500000000004</v>
      </c>
      <c r="BJ11" s="12">
        <v>-0.33895799999999998</v>
      </c>
      <c r="BK11" s="5">
        <v>-1.373861</v>
      </c>
      <c r="BL11" s="12">
        <v>-1.29976</v>
      </c>
      <c r="BM11" s="12">
        <v>-1.1245940000000001</v>
      </c>
      <c r="BN11" s="12">
        <v>-0.910304</v>
      </c>
      <c r="BO11" s="12">
        <v>-0.597472</v>
      </c>
      <c r="BP11" s="5">
        <v>-1.6958759999999999</v>
      </c>
      <c r="BQ11" s="12">
        <v>-1.5957129999999999</v>
      </c>
      <c r="BR11" s="12">
        <v>-1.4168909999999999</v>
      </c>
      <c r="BS11" s="12">
        <v>-1.2000980000000001</v>
      </c>
      <c r="BT11" s="12">
        <v>-0.90943499999999999</v>
      </c>
      <c r="BU11" s="5">
        <v>-2.028473</v>
      </c>
      <c r="BV11" s="12">
        <v>-1.810813</v>
      </c>
      <c r="BW11" s="12">
        <v>-1.624817</v>
      </c>
      <c r="BX11" s="12">
        <v>-1.415983</v>
      </c>
      <c r="BY11" s="12">
        <v>-1.1557679999999999</v>
      </c>
      <c r="BZ11" s="5">
        <v>-2.2909630000000001</v>
      </c>
      <c r="CA11" s="12">
        <v>-2.0447679999999999</v>
      </c>
      <c r="CB11" s="12">
        <v>-1.8336429999999999</v>
      </c>
      <c r="CC11" s="12">
        <v>-1.6386559999999999</v>
      </c>
      <c r="CD11" s="12">
        <v>-1.4159520000000001</v>
      </c>
      <c r="CE11" s="5">
        <v>-2.5652249999999999</v>
      </c>
      <c r="CF11" s="12">
        <v>-2.048721</v>
      </c>
      <c r="CG11" s="12">
        <v>-1.8382579999999999</v>
      </c>
      <c r="CH11" s="12">
        <v>-1.6528309999999999</v>
      </c>
      <c r="CI11" s="12">
        <v>-1.4595830000000001</v>
      </c>
      <c r="CJ11" s="5">
        <v>-2.811896</v>
      </c>
      <c r="CK11" s="12">
        <v>-2.0792269999999999</v>
      </c>
      <c r="CL11" s="12">
        <v>-1.860981</v>
      </c>
      <c r="CM11" s="12">
        <v>-1.6826479999999999</v>
      </c>
      <c r="CN11" s="12">
        <v>-1.518745</v>
      </c>
      <c r="CO11" s="5">
        <v>-3.0573450000000002</v>
      </c>
      <c r="CP11" s="12">
        <v>-2.106725</v>
      </c>
      <c r="CQ11" s="12">
        <v>-1.8953310000000001</v>
      </c>
      <c r="CR11" s="12">
        <v>-1.734421</v>
      </c>
      <c r="CS11" s="12">
        <v>-1.5902019999999999</v>
      </c>
      <c r="CT11" s="5">
        <v>-3.317053</v>
      </c>
      <c r="CU11" s="12">
        <v>-2.1292469999999999</v>
      </c>
      <c r="CV11" s="12">
        <v>-1.912728</v>
      </c>
      <c r="CW11" s="12">
        <v>-1.7776799999999999</v>
      </c>
      <c r="CX11" s="12">
        <v>-1.634844</v>
      </c>
      <c r="CY11" s="5">
        <v>-3.5362930000000001</v>
      </c>
      <c r="CZ11" s="12">
        <v>-2.2053280000000002</v>
      </c>
      <c r="DA11" s="12">
        <v>-2.0136630000000002</v>
      </c>
      <c r="DB11" s="12">
        <v>-1.886795</v>
      </c>
      <c r="DC11" s="12">
        <v>-1.770864</v>
      </c>
      <c r="DD11" s="5">
        <v>-3.7930290000000002</v>
      </c>
      <c r="DE11" s="12">
        <v>-2.2980299999999998</v>
      </c>
      <c r="DF11" s="12">
        <v>-2.1385770000000002</v>
      </c>
      <c r="DG11" s="12">
        <v>-2.0330949999999999</v>
      </c>
      <c r="DH11" s="12">
        <v>-1.9235009999999999</v>
      </c>
      <c r="DI11" s="5">
        <v>-4.0660689999999997</v>
      </c>
      <c r="DJ11" s="12">
        <v>-2.3986589999999999</v>
      </c>
      <c r="DK11" s="12">
        <v>-2.2813840000000001</v>
      </c>
      <c r="DL11" s="12">
        <v>-2.1802800000000002</v>
      </c>
      <c r="DM11" s="12">
        <v>-2.0584310000000001</v>
      </c>
      <c r="DN11" s="5">
        <v>-4.3741019999999997</v>
      </c>
      <c r="DO11" s="12">
        <v>-2.553499</v>
      </c>
      <c r="DP11" s="12">
        <v>-2.4496530000000001</v>
      </c>
      <c r="DQ11" s="12">
        <v>-2.350886</v>
      </c>
      <c r="DR11" s="12">
        <v>-2.226229</v>
      </c>
      <c r="DS11" s="5">
        <v>-4.7162920000000002</v>
      </c>
      <c r="DT11" s="12">
        <v>-2.7242130000000002</v>
      </c>
      <c r="DU11" s="12">
        <v>-2.6330930000000001</v>
      </c>
      <c r="DV11" s="12">
        <v>-2.543091</v>
      </c>
      <c r="DW11" s="12">
        <v>-2.4387669999999999</v>
      </c>
      <c r="DX11" s="5">
        <v>-5.0713080000000001</v>
      </c>
      <c r="DY11" s="12">
        <v>-2.9111440000000002</v>
      </c>
      <c r="DZ11" s="12">
        <v>-2.8472919999999999</v>
      </c>
      <c r="EA11" s="12">
        <v>-2.768256</v>
      </c>
      <c r="EB11" s="12">
        <v>-2.6555979999999999</v>
      </c>
      <c r="EC11" s="5">
        <v>-5.4489159999999996</v>
      </c>
      <c r="ED11" s="12">
        <v>-3.1250650000000002</v>
      </c>
      <c r="EE11" s="12">
        <v>-3.0839089999999998</v>
      </c>
      <c r="EF11" s="12">
        <v>-2.9988380000000001</v>
      </c>
      <c r="EG11" s="12">
        <v>-2.8843969999999999</v>
      </c>
      <c r="EH11" s="5">
        <v>-5.8516839999999997</v>
      </c>
      <c r="EI11" s="12">
        <v>-3.3462900000000002</v>
      </c>
      <c r="EJ11" s="12">
        <v>-3.305631</v>
      </c>
      <c r="EK11" s="12">
        <v>-3.222766</v>
      </c>
      <c r="EL11" s="12">
        <v>-3.1212710000000001</v>
      </c>
      <c r="EM11" s="5">
        <v>-6.2721749999999998</v>
      </c>
      <c r="EN11" s="12">
        <v>-3.5638399999999999</v>
      </c>
      <c r="EO11" s="12">
        <v>-3.728256</v>
      </c>
      <c r="EP11" s="12">
        <v>-3.6477580000000001</v>
      </c>
      <c r="EQ11" s="12">
        <v>-3.5744760000000002</v>
      </c>
      <c r="ER11" s="5">
        <v>-6.5022250000000001</v>
      </c>
      <c r="ES11" s="12" t="s">
        <v>13</v>
      </c>
      <c r="ET11" s="12" t="s">
        <v>13</v>
      </c>
      <c r="EU11" s="12" t="s">
        <v>13</v>
      </c>
      <c r="EV11" s="12" t="s">
        <v>13</v>
      </c>
      <c r="EW11" s="5" t="s">
        <v>13</v>
      </c>
    </row>
    <row r="12" spans="1:153" x14ac:dyDescent="0.25">
      <c r="A12" s="8" t="s">
        <v>14</v>
      </c>
      <c r="B12" s="8">
        <v>2.2375759999999998</v>
      </c>
      <c r="C12" s="8">
        <v>1.6697120000000001</v>
      </c>
      <c r="D12" s="9">
        <v>1.58484</v>
      </c>
      <c r="E12" s="9">
        <v>1.5859350000000001</v>
      </c>
      <c r="F12" s="9">
        <v>1.5803469999999999</v>
      </c>
      <c r="G12" s="9">
        <v>1.5825340000000001</v>
      </c>
      <c r="H12" s="8">
        <v>1.6531640000000001</v>
      </c>
      <c r="I12" s="9">
        <v>1.5552250000000001</v>
      </c>
      <c r="J12" s="9">
        <v>1.556489</v>
      </c>
      <c r="K12" s="9">
        <v>1.5617430000000001</v>
      </c>
      <c r="L12" s="9">
        <v>1.562676</v>
      </c>
      <c r="M12" s="8">
        <v>1.6275980000000001</v>
      </c>
      <c r="N12" s="9">
        <v>1.2810429999999999</v>
      </c>
      <c r="O12" s="9">
        <v>1.4097109999999999</v>
      </c>
      <c r="P12" s="9">
        <v>1.466534</v>
      </c>
      <c r="Q12" s="9">
        <v>1.575669</v>
      </c>
      <c r="R12" s="8">
        <v>1.4352739999999999</v>
      </c>
      <c r="S12" s="9">
        <v>1.2628360000000001</v>
      </c>
      <c r="T12" s="9">
        <v>1.3670469999999999</v>
      </c>
      <c r="U12" s="9">
        <v>1.4040550000000001</v>
      </c>
      <c r="V12" s="9">
        <v>1.5153209999999999</v>
      </c>
      <c r="W12" s="8">
        <v>1.3695949999999999</v>
      </c>
      <c r="X12" s="9">
        <v>1.2996080000000001</v>
      </c>
      <c r="Y12" s="9">
        <v>1.3627180000000001</v>
      </c>
      <c r="Z12" s="9">
        <v>1.45947</v>
      </c>
      <c r="AA12" s="9">
        <v>1.616096</v>
      </c>
      <c r="AB12" s="8">
        <v>1.378927</v>
      </c>
      <c r="AC12" s="9">
        <v>1.079612</v>
      </c>
      <c r="AD12" s="9">
        <v>1.151016</v>
      </c>
      <c r="AE12" s="9">
        <v>1.2413080000000001</v>
      </c>
      <c r="AF12" s="9">
        <v>1.379124</v>
      </c>
      <c r="AG12" s="8">
        <v>1.105165</v>
      </c>
      <c r="AH12" s="9">
        <v>0.72282599999999997</v>
      </c>
      <c r="AI12" s="9">
        <v>0.82802699999999996</v>
      </c>
      <c r="AJ12" s="9">
        <v>0.94211500000000004</v>
      </c>
      <c r="AK12" s="9">
        <v>1.0862430000000001</v>
      </c>
      <c r="AL12" s="8">
        <v>0.71796400000000005</v>
      </c>
      <c r="AM12" s="9">
        <v>0.39077099999999998</v>
      </c>
      <c r="AN12" s="9">
        <v>0.52646599999999999</v>
      </c>
      <c r="AO12" s="9">
        <v>0.66044800000000004</v>
      </c>
      <c r="AP12" s="9">
        <v>0.85563999999999996</v>
      </c>
      <c r="AQ12" s="8">
        <v>0.30181000000000002</v>
      </c>
      <c r="AR12" s="9">
        <v>0.112543</v>
      </c>
      <c r="AS12" s="9">
        <v>0.26733299999999999</v>
      </c>
      <c r="AT12" s="9">
        <v>0.44442399999999999</v>
      </c>
      <c r="AU12" s="9">
        <v>0.68169100000000005</v>
      </c>
      <c r="AV12" s="8">
        <v>-4.1477E-2</v>
      </c>
      <c r="AW12" s="9">
        <v>-0.166375</v>
      </c>
      <c r="AX12" s="9">
        <v>-2.4499999999999999E-4</v>
      </c>
      <c r="AY12" s="9">
        <v>0.19010099999999999</v>
      </c>
      <c r="AZ12" s="9">
        <v>0.43303799999999998</v>
      </c>
      <c r="BA12" s="8">
        <v>-0.384712</v>
      </c>
      <c r="BB12" s="9">
        <v>-0.29716799999999999</v>
      </c>
      <c r="BC12" s="9">
        <v>-0.117756</v>
      </c>
      <c r="BD12" s="9">
        <v>8.3404000000000006E-2</v>
      </c>
      <c r="BE12" s="9">
        <v>0.34842400000000001</v>
      </c>
      <c r="BF12" s="8">
        <v>-0.57453799999999999</v>
      </c>
      <c r="BG12" s="9">
        <v>-0.37435400000000002</v>
      </c>
      <c r="BH12" s="9">
        <v>-0.19702700000000001</v>
      </c>
      <c r="BI12" s="9">
        <v>-6.6990000000000001E-3</v>
      </c>
      <c r="BJ12" s="9">
        <v>0.26795600000000003</v>
      </c>
      <c r="BK12" s="8">
        <v>-0.71236100000000002</v>
      </c>
      <c r="BL12" s="9">
        <v>-0.43825999999999998</v>
      </c>
      <c r="BM12" s="9">
        <v>-0.26414199999999999</v>
      </c>
      <c r="BN12" s="9">
        <v>-7.3789999999999994E-2</v>
      </c>
      <c r="BO12" s="9">
        <v>0.20600199999999999</v>
      </c>
      <c r="BP12" s="8">
        <v>-0.83437600000000001</v>
      </c>
      <c r="BQ12" s="9">
        <v>-0.53421300000000005</v>
      </c>
      <c r="BR12" s="9">
        <v>-0.35539100000000001</v>
      </c>
      <c r="BS12" s="9">
        <v>-0.16330700000000001</v>
      </c>
      <c r="BT12" s="9">
        <v>0.100482</v>
      </c>
      <c r="BU12" s="8">
        <v>-0.96697299999999997</v>
      </c>
      <c r="BV12" s="9">
        <v>-0.54931300000000005</v>
      </c>
      <c r="BW12" s="9">
        <v>-0.37574099999999999</v>
      </c>
      <c r="BX12" s="9">
        <v>-0.18829499999999999</v>
      </c>
      <c r="BY12" s="9">
        <v>5.2291999999999998E-2</v>
      </c>
      <c r="BZ12" s="8">
        <v>-1.029463</v>
      </c>
      <c r="CA12" s="9">
        <v>-0.59034200000000003</v>
      </c>
      <c r="CB12" s="9">
        <v>-0.405615</v>
      </c>
      <c r="CC12" s="9">
        <v>-0.229542</v>
      </c>
      <c r="CD12" s="9">
        <v>-1.9137999999999999E-2</v>
      </c>
      <c r="CE12" s="8">
        <v>-1.1037250000000001</v>
      </c>
      <c r="CF12" s="9">
        <v>-0.60469200000000001</v>
      </c>
      <c r="CG12" s="9">
        <v>-0.421821</v>
      </c>
      <c r="CH12" s="9">
        <v>-0.25419700000000001</v>
      </c>
      <c r="CI12" s="9">
        <v>-6.7886000000000002E-2</v>
      </c>
      <c r="CJ12" s="8">
        <v>-1.150396</v>
      </c>
      <c r="CK12" s="9">
        <v>-0.63563499999999995</v>
      </c>
      <c r="CL12" s="9">
        <v>-0.44483099999999998</v>
      </c>
      <c r="CM12" s="9">
        <v>-0.28394399999999997</v>
      </c>
      <c r="CN12" s="9">
        <v>-0.12238499999999999</v>
      </c>
      <c r="CO12" s="8">
        <v>-1.195845</v>
      </c>
      <c r="CP12" s="9">
        <v>-0.67528600000000005</v>
      </c>
      <c r="CQ12" s="9">
        <v>-0.49085600000000001</v>
      </c>
      <c r="CR12" s="9">
        <v>-0.34220499999999998</v>
      </c>
      <c r="CS12" s="9">
        <v>-0.20002600000000001</v>
      </c>
      <c r="CT12" s="8">
        <v>-1.2555529999999999</v>
      </c>
      <c r="CU12" s="9">
        <v>-0.69426299999999996</v>
      </c>
      <c r="CV12" s="9">
        <v>-0.50492899999999996</v>
      </c>
      <c r="CW12" s="9">
        <v>-0.37862200000000001</v>
      </c>
      <c r="CX12" s="9">
        <v>-0.239095</v>
      </c>
      <c r="CY12" s="8">
        <v>-1.2747930000000001</v>
      </c>
      <c r="CZ12" s="9">
        <v>-0.75466500000000003</v>
      </c>
      <c r="DA12" s="9">
        <v>-0.58611899999999995</v>
      </c>
      <c r="DB12" s="9">
        <v>-0.46894000000000002</v>
      </c>
      <c r="DC12" s="9">
        <v>-0.35541800000000001</v>
      </c>
      <c r="DD12" s="8">
        <v>-1.331528</v>
      </c>
      <c r="DE12" s="9">
        <v>-0.83653</v>
      </c>
      <c r="DF12" s="9">
        <v>-0.67707700000000004</v>
      </c>
      <c r="DG12" s="9">
        <v>-0.57159499999999996</v>
      </c>
      <c r="DH12" s="9">
        <v>-0.462001</v>
      </c>
      <c r="DI12" s="8">
        <v>-1.404569</v>
      </c>
      <c r="DJ12" s="9">
        <v>-0.93715899999999996</v>
      </c>
      <c r="DK12" s="9">
        <v>-0.81988399999999995</v>
      </c>
      <c r="DL12" s="9">
        <v>-0.71877999999999997</v>
      </c>
      <c r="DM12" s="9">
        <v>-0.59692999999999996</v>
      </c>
      <c r="DN12" s="8">
        <v>-1.512602</v>
      </c>
      <c r="DO12" s="9">
        <v>-1.0920000000000001</v>
      </c>
      <c r="DP12" s="9">
        <v>-0.98815299999999995</v>
      </c>
      <c r="DQ12" s="9">
        <v>-0.88938600000000001</v>
      </c>
      <c r="DR12" s="9">
        <v>-0.76473000000000002</v>
      </c>
      <c r="DS12" s="8">
        <v>-1.6547909999999999</v>
      </c>
      <c r="DT12" s="9">
        <v>-1.262713</v>
      </c>
      <c r="DU12" s="9">
        <v>-1.1715930000000001</v>
      </c>
      <c r="DV12" s="9">
        <v>-1.081591</v>
      </c>
      <c r="DW12" s="9">
        <v>-0.977267</v>
      </c>
      <c r="DX12" s="8">
        <v>-1.8098069999999999</v>
      </c>
      <c r="DY12" s="9">
        <v>-1.4496439999999999</v>
      </c>
      <c r="DZ12" s="9">
        <v>-1.3857919999999999</v>
      </c>
      <c r="EA12" s="9">
        <v>-1.306756</v>
      </c>
      <c r="EB12" s="9">
        <v>-1.194099</v>
      </c>
      <c r="EC12" s="8">
        <v>-1.987417</v>
      </c>
      <c r="ED12" s="9">
        <v>-1.663564</v>
      </c>
      <c r="EE12" s="9">
        <v>-1.622409</v>
      </c>
      <c r="EF12" s="9">
        <v>-1.5373380000000001</v>
      </c>
      <c r="EG12" s="9">
        <v>-1.4228970000000001</v>
      </c>
      <c r="EH12" s="8">
        <v>-2.1901830000000002</v>
      </c>
      <c r="EI12" s="9">
        <v>-1.88479</v>
      </c>
      <c r="EJ12" s="9">
        <v>-1.8441320000000001</v>
      </c>
      <c r="EK12" s="9">
        <v>-1.761266</v>
      </c>
      <c r="EL12" s="9">
        <v>-1.65977</v>
      </c>
      <c r="EM12" s="8">
        <v>-2.4106749999999999</v>
      </c>
      <c r="EN12" s="9">
        <v>-2.1023399999999999</v>
      </c>
      <c r="EO12" s="9">
        <v>-2.0667559999999998</v>
      </c>
      <c r="EP12" s="9">
        <v>-1.9862580000000001</v>
      </c>
      <c r="EQ12" s="9">
        <v>-1.9129769999999999</v>
      </c>
      <c r="ER12" s="8">
        <v>-2.6407240000000001</v>
      </c>
      <c r="ES12" s="9" t="s">
        <v>15</v>
      </c>
      <c r="ET12" s="9" t="s">
        <v>15</v>
      </c>
      <c r="EU12" s="9" t="s">
        <v>15</v>
      </c>
      <c r="EV12" s="9" t="s">
        <v>15</v>
      </c>
      <c r="EW12" s="8" t="s">
        <v>15</v>
      </c>
    </row>
    <row r="13" spans="1:153" x14ac:dyDescent="0.25">
      <c r="A13" s="8" t="s">
        <v>16</v>
      </c>
      <c r="B13" s="8">
        <v>0.366423</v>
      </c>
      <c r="C13" s="8">
        <v>0.279173</v>
      </c>
      <c r="D13" s="9">
        <v>0.13250999999999999</v>
      </c>
      <c r="E13" s="9">
        <v>0.13250999999999999</v>
      </c>
      <c r="F13" s="9">
        <v>0.13250999999999999</v>
      </c>
      <c r="G13" s="9">
        <v>0.13250999999999999</v>
      </c>
      <c r="H13" s="8">
        <v>0.13250999999999999</v>
      </c>
      <c r="I13" s="9">
        <v>0.13424</v>
      </c>
      <c r="J13" s="9">
        <v>0.13424</v>
      </c>
      <c r="K13" s="9">
        <v>0.13424</v>
      </c>
      <c r="L13" s="9">
        <v>0.13424</v>
      </c>
      <c r="M13" s="8">
        <v>0.13424</v>
      </c>
      <c r="N13" s="9">
        <v>0.16653799999999999</v>
      </c>
      <c r="O13" s="9">
        <v>0.175099</v>
      </c>
      <c r="P13" s="9">
        <v>0.179259</v>
      </c>
      <c r="Q13" s="9">
        <v>0.18851599999999999</v>
      </c>
      <c r="R13" s="8">
        <v>0.16531499999999999</v>
      </c>
      <c r="S13" s="9">
        <v>0.156111</v>
      </c>
      <c r="T13" s="9">
        <v>0.161218</v>
      </c>
      <c r="U13" s="9">
        <v>0.163994</v>
      </c>
      <c r="V13" s="9">
        <v>0.17003799999999999</v>
      </c>
      <c r="W13" s="8">
        <v>0.153362</v>
      </c>
      <c r="X13" s="9">
        <v>-6.0749999999999998E-2</v>
      </c>
      <c r="Y13" s="9">
        <v>-6.0749999999999998E-2</v>
      </c>
      <c r="Z13" s="9">
        <v>-5.9674999999999999E-2</v>
      </c>
      <c r="AA13" s="9">
        <v>-4.4167999999999999E-2</v>
      </c>
      <c r="AB13" s="8">
        <v>-6.0749999999999998E-2</v>
      </c>
      <c r="AC13" s="9">
        <v>-0.26150000000000001</v>
      </c>
      <c r="AD13" s="9">
        <v>-0.26150000000000001</v>
      </c>
      <c r="AE13" s="9">
        <v>-0.26150000000000001</v>
      </c>
      <c r="AF13" s="9">
        <v>-0.25527699999999998</v>
      </c>
      <c r="AG13" s="8">
        <v>-0.26150000000000001</v>
      </c>
      <c r="AH13" s="9">
        <v>-0.26150000000000001</v>
      </c>
      <c r="AI13" s="9">
        <v>-0.26150000000000001</v>
      </c>
      <c r="AJ13" s="9">
        <v>-0.26150000000000001</v>
      </c>
      <c r="AK13" s="9">
        <v>-0.24709200000000001</v>
      </c>
      <c r="AL13" s="8">
        <v>-0.26150000000000001</v>
      </c>
      <c r="AM13" s="9">
        <v>-0.26150000000000001</v>
      </c>
      <c r="AN13" s="9">
        <v>-0.26150000000000001</v>
      </c>
      <c r="AO13" s="9">
        <v>-0.26150000000000001</v>
      </c>
      <c r="AP13" s="9">
        <v>-0.24282000000000001</v>
      </c>
      <c r="AQ13" s="8">
        <v>-0.26150000000000001</v>
      </c>
      <c r="AR13" s="9">
        <v>-0.26150000000000001</v>
      </c>
      <c r="AS13" s="9">
        <v>-0.26150000000000001</v>
      </c>
      <c r="AT13" s="9">
        <v>-0.26150000000000001</v>
      </c>
      <c r="AU13" s="9">
        <v>-0.26150000000000001</v>
      </c>
      <c r="AV13" s="8">
        <v>-0.26150000000000001</v>
      </c>
      <c r="AW13" s="9">
        <v>-0.26150000000000001</v>
      </c>
      <c r="AX13" s="9">
        <v>-0.26150000000000001</v>
      </c>
      <c r="AY13" s="9">
        <v>-0.26150000000000001</v>
      </c>
      <c r="AZ13" s="9">
        <v>-0.26150000000000001</v>
      </c>
      <c r="BA13" s="8">
        <v>-0.26150000000000001</v>
      </c>
      <c r="BB13" s="9">
        <v>-0.46150000000000002</v>
      </c>
      <c r="BC13" s="9">
        <v>-0.46150000000000002</v>
      </c>
      <c r="BD13" s="9">
        <v>-0.46150000000000002</v>
      </c>
      <c r="BE13" s="9">
        <v>-0.44515500000000002</v>
      </c>
      <c r="BF13" s="8">
        <v>-0.46150000000000002</v>
      </c>
      <c r="BG13" s="9">
        <v>-0.66149999999999998</v>
      </c>
      <c r="BH13" s="9">
        <v>-0.65946199999999999</v>
      </c>
      <c r="BI13" s="9">
        <v>-0.63513600000000003</v>
      </c>
      <c r="BJ13" s="9">
        <v>-0.60691399999999995</v>
      </c>
      <c r="BK13" s="8">
        <v>-0.66149999999999998</v>
      </c>
      <c r="BL13" s="9">
        <v>-0.86150000000000004</v>
      </c>
      <c r="BM13" s="9">
        <v>-0.86045199999999999</v>
      </c>
      <c r="BN13" s="9">
        <v>-0.83651399999999998</v>
      </c>
      <c r="BO13" s="9">
        <v>-0.80347400000000002</v>
      </c>
      <c r="BP13" s="8">
        <v>-0.86150000000000004</v>
      </c>
      <c r="BQ13" s="9">
        <v>-1.0615000000000001</v>
      </c>
      <c r="BR13" s="9">
        <v>-1.0615000000000001</v>
      </c>
      <c r="BS13" s="9">
        <v>-1.0367900000000001</v>
      </c>
      <c r="BT13" s="9">
        <v>-1.009917</v>
      </c>
      <c r="BU13" s="8">
        <v>-1.0615000000000001</v>
      </c>
      <c r="BV13" s="9">
        <v>-1.2615000000000001</v>
      </c>
      <c r="BW13" s="9">
        <v>-1.2490749999999999</v>
      </c>
      <c r="BX13" s="9">
        <v>-1.2276879999999999</v>
      </c>
      <c r="BY13" s="9">
        <v>-1.208059</v>
      </c>
      <c r="BZ13" s="8">
        <v>-1.2615000000000001</v>
      </c>
      <c r="CA13" s="9">
        <v>-1.4544269999999999</v>
      </c>
      <c r="CB13" s="9">
        <v>-1.4280280000000001</v>
      </c>
      <c r="CC13" s="9">
        <v>-1.409114</v>
      </c>
      <c r="CD13" s="9">
        <v>-1.396814</v>
      </c>
      <c r="CE13" s="8">
        <v>-1.4615</v>
      </c>
      <c r="CF13" s="9">
        <v>-1.4440299999999999</v>
      </c>
      <c r="CG13" s="9">
        <v>-1.4164369999999999</v>
      </c>
      <c r="CH13" s="9">
        <v>-1.3986350000000001</v>
      </c>
      <c r="CI13" s="9">
        <v>-1.391697</v>
      </c>
      <c r="CJ13" s="8">
        <v>-1.6615</v>
      </c>
      <c r="CK13" s="9">
        <v>-1.443592</v>
      </c>
      <c r="CL13" s="9">
        <v>-1.41615</v>
      </c>
      <c r="CM13" s="9">
        <v>-1.3987039999999999</v>
      </c>
      <c r="CN13" s="9">
        <v>-1.396361</v>
      </c>
      <c r="CO13" s="8">
        <v>-1.8614999999999999</v>
      </c>
      <c r="CP13" s="9">
        <v>-1.4314389999999999</v>
      </c>
      <c r="CQ13" s="9">
        <v>-1.4044749999999999</v>
      </c>
      <c r="CR13" s="9">
        <v>-1.392217</v>
      </c>
      <c r="CS13" s="9">
        <v>-1.3901760000000001</v>
      </c>
      <c r="CT13" s="8">
        <v>-2.0615000000000001</v>
      </c>
      <c r="CU13" s="9">
        <v>-1.434984</v>
      </c>
      <c r="CV13" s="9">
        <v>-1.407799</v>
      </c>
      <c r="CW13" s="9">
        <v>-1.3990579999999999</v>
      </c>
      <c r="CX13" s="9">
        <v>-1.3957489999999999</v>
      </c>
      <c r="CY13" s="8">
        <v>-2.2614999999999998</v>
      </c>
      <c r="CZ13" s="9">
        <v>-1.4506619999999999</v>
      </c>
      <c r="DA13" s="9">
        <v>-1.4275439999999999</v>
      </c>
      <c r="DB13" s="9">
        <v>-1.4178550000000001</v>
      </c>
      <c r="DC13" s="9">
        <v>-1.415446</v>
      </c>
      <c r="DD13" s="8">
        <v>-2.4615</v>
      </c>
      <c r="DE13" s="9">
        <v>-1.4615</v>
      </c>
      <c r="DF13" s="9">
        <v>-1.4615</v>
      </c>
      <c r="DG13" s="9">
        <v>-1.4615</v>
      </c>
      <c r="DH13" s="9">
        <v>-1.4615</v>
      </c>
      <c r="DI13" s="8">
        <v>-2.6615000000000002</v>
      </c>
      <c r="DJ13" s="9">
        <v>-1.4615</v>
      </c>
      <c r="DK13" s="9">
        <v>-1.4615</v>
      </c>
      <c r="DL13" s="9">
        <v>-1.4615</v>
      </c>
      <c r="DM13" s="9">
        <v>-1.4615</v>
      </c>
      <c r="DN13" s="8">
        <v>-2.8614999999999999</v>
      </c>
      <c r="DO13" s="9">
        <v>-1.4615</v>
      </c>
      <c r="DP13" s="9">
        <v>-1.4615</v>
      </c>
      <c r="DQ13" s="9">
        <v>-1.4615</v>
      </c>
      <c r="DR13" s="9">
        <v>-1.4615</v>
      </c>
      <c r="DS13" s="8">
        <v>-3.0615000000000001</v>
      </c>
      <c r="DT13" s="9">
        <v>-1.4615</v>
      </c>
      <c r="DU13" s="9">
        <v>-1.4615</v>
      </c>
      <c r="DV13" s="9">
        <v>-1.4615</v>
      </c>
      <c r="DW13" s="9">
        <v>-1.4615</v>
      </c>
      <c r="DX13" s="8">
        <v>-3.2614999999999998</v>
      </c>
      <c r="DY13" s="9">
        <v>-1.4615</v>
      </c>
      <c r="DZ13" s="9">
        <v>-1.4615</v>
      </c>
      <c r="EA13" s="9">
        <v>-1.4615</v>
      </c>
      <c r="EB13" s="9">
        <v>-1.4615</v>
      </c>
      <c r="EC13" s="8">
        <v>-3.4615</v>
      </c>
      <c r="ED13" s="9">
        <v>-1.4615</v>
      </c>
      <c r="EE13" s="9">
        <v>-1.4615</v>
      </c>
      <c r="EF13" s="9">
        <v>-1.4615</v>
      </c>
      <c r="EG13" s="9">
        <v>-1.4615</v>
      </c>
      <c r="EH13" s="8">
        <v>-3.6615000000000002</v>
      </c>
      <c r="EI13" s="9">
        <v>-1.4615</v>
      </c>
      <c r="EJ13" s="9">
        <v>-1.4615</v>
      </c>
      <c r="EK13" s="9">
        <v>-1.4615</v>
      </c>
      <c r="EL13" s="9">
        <v>-1.4615</v>
      </c>
      <c r="EM13" s="8">
        <v>-3.8614999999999999</v>
      </c>
      <c r="EN13" s="9">
        <v>-1.4615</v>
      </c>
      <c r="EO13" s="9">
        <v>-1.6615</v>
      </c>
      <c r="EP13" s="9">
        <v>-1.6615</v>
      </c>
      <c r="EQ13" s="9">
        <v>-1.6615</v>
      </c>
      <c r="ER13" s="8">
        <v>-3.8614999999999999</v>
      </c>
      <c r="ES13" s="9" t="s">
        <v>15</v>
      </c>
      <c r="ET13" s="9" t="s">
        <v>15</v>
      </c>
      <c r="EU13" s="9" t="s">
        <v>15</v>
      </c>
      <c r="EV13" s="9" t="s">
        <v>15</v>
      </c>
      <c r="EW13" s="8" t="s">
        <v>15</v>
      </c>
    </row>
    <row r="14" spans="1:153" x14ac:dyDescent="0.25">
      <c r="A14" s="8"/>
      <c r="B14" s="8"/>
      <c r="C14" s="8"/>
      <c r="D14" s="176"/>
      <c r="E14" s="174"/>
      <c r="F14" s="174"/>
      <c r="G14" s="174"/>
      <c r="H14" s="177"/>
      <c r="I14" s="176"/>
      <c r="J14" s="174"/>
      <c r="K14" s="174"/>
      <c r="L14" s="174"/>
      <c r="M14" s="177"/>
      <c r="N14" s="176"/>
      <c r="O14" s="174"/>
      <c r="P14" s="174"/>
      <c r="Q14" s="174"/>
      <c r="R14" s="177"/>
      <c r="S14" s="176"/>
      <c r="T14" s="174"/>
      <c r="U14" s="174"/>
      <c r="V14" s="174"/>
      <c r="W14" s="177"/>
      <c r="X14" s="176"/>
      <c r="Y14" s="174"/>
      <c r="Z14" s="174"/>
      <c r="AA14" s="174"/>
      <c r="AB14" s="177"/>
      <c r="AC14" s="176"/>
      <c r="AD14" s="174"/>
      <c r="AE14" s="174"/>
      <c r="AF14" s="174"/>
      <c r="AG14" s="177"/>
      <c r="AH14" s="176"/>
      <c r="AI14" s="174"/>
      <c r="AJ14" s="174"/>
      <c r="AK14" s="174"/>
      <c r="AL14" s="177"/>
      <c r="AM14" s="176"/>
      <c r="AN14" s="174"/>
      <c r="AO14" s="174"/>
      <c r="AP14" s="174"/>
      <c r="AQ14" s="177"/>
      <c r="AR14" s="176"/>
      <c r="AS14" s="174"/>
      <c r="AT14" s="174"/>
      <c r="AU14" s="174"/>
      <c r="AV14" s="177"/>
      <c r="AW14" s="176"/>
      <c r="AX14" s="174"/>
      <c r="AY14" s="174"/>
      <c r="AZ14" s="174"/>
      <c r="BA14" s="177"/>
      <c r="BB14" s="176"/>
      <c r="BC14" s="174"/>
      <c r="BD14" s="174"/>
      <c r="BE14" s="174"/>
      <c r="BF14" s="177"/>
      <c r="BG14" s="176"/>
      <c r="BH14" s="174"/>
      <c r="BI14" s="174"/>
      <c r="BJ14" s="174"/>
      <c r="BK14" s="177"/>
      <c r="BL14" s="176"/>
      <c r="BM14" s="174"/>
      <c r="BN14" s="174"/>
      <c r="BO14" s="174"/>
      <c r="BP14" s="177"/>
      <c r="BQ14" s="176"/>
      <c r="BR14" s="174"/>
      <c r="BS14" s="174"/>
      <c r="BT14" s="174"/>
      <c r="BU14" s="177"/>
      <c r="BV14" s="176"/>
      <c r="BW14" s="174"/>
      <c r="BX14" s="174"/>
      <c r="BY14" s="174"/>
      <c r="BZ14" s="177"/>
      <c r="CA14" s="176"/>
      <c r="CB14" s="174"/>
      <c r="CC14" s="174"/>
      <c r="CD14" s="174"/>
      <c r="CE14" s="177"/>
      <c r="CF14" s="176"/>
      <c r="CG14" s="174"/>
      <c r="CH14" s="174"/>
      <c r="CI14" s="174"/>
      <c r="CJ14" s="177"/>
      <c r="CK14" s="176"/>
      <c r="CL14" s="174"/>
      <c r="CM14" s="174"/>
      <c r="CN14" s="174"/>
      <c r="CO14" s="177"/>
      <c r="CP14" s="176"/>
      <c r="CQ14" s="174"/>
      <c r="CR14" s="174"/>
      <c r="CS14" s="174"/>
      <c r="CT14" s="177"/>
      <c r="CU14" s="176"/>
      <c r="CV14" s="174"/>
      <c r="CW14" s="174"/>
      <c r="CX14" s="174"/>
      <c r="CY14" s="177"/>
      <c r="CZ14" s="176"/>
      <c r="DA14" s="174"/>
      <c r="DB14" s="174"/>
      <c r="DC14" s="174"/>
      <c r="DD14" s="177"/>
      <c r="DE14" s="176"/>
      <c r="DF14" s="174"/>
      <c r="DG14" s="174"/>
      <c r="DH14" s="174"/>
      <c r="DI14" s="177"/>
      <c r="DJ14" s="176"/>
      <c r="DK14" s="174"/>
      <c r="DL14" s="174"/>
      <c r="DM14" s="174"/>
      <c r="DN14" s="177"/>
      <c r="DO14" s="176"/>
      <c r="DP14" s="174"/>
      <c r="DQ14" s="174"/>
      <c r="DR14" s="174"/>
      <c r="DS14" s="177"/>
      <c r="DT14" s="176"/>
      <c r="DU14" s="174"/>
      <c r="DV14" s="174"/>
      <c r="DW14" s="174"/>
      <c r="DX14" s="177"/>
      <c r="DY14" s="176"/>
      <c r="DZ14" s="174"/>
      <c r="EA14" s="174"/>
      <c r="EB14" s="174"/>
      <c r="EC14" s="177"/>
      <c r="ED14" s="176"/>
      <c r="EE14" s="174"/>
      <c r="EF14" s="174"/>
      <c r="EG14" s="174"/>
      <c r="EH14" s="177"/>
      <c r="EI14" s="176"/>
      <c r="EJ14" s="174"/>
      <c r="EK14" s="174"/>
      <c r="EL14" s="174"/>
      <c r="EM14" s="177"/>
      <c r="EN14" s="176"/>
      <c r="EO14" s="174"/>
      <c r="EP14" s="174"/>
      <c r="EQ14" s="174"/>
      <c r="ER14" s="177"/>
      <c r="ES14" s="176"/>
      <c r="ET14" s="174"/>
      <c r="EU14" s="174"/>
      <c r="EV14" s="174"/>
      <c r="EW14" s="177"/>
    </row>
    <row r="15" spans="1:153" x14ac:dyDescent="0.25">
      <c r="A15" s="5" t="s">
        <v>17</v>
      </c>
      <c r="B15" s="5">
        <v>24.000992</v>
      </c>
      <c r="C15" s="5">
        <v>25.010232999999999</v>
      </c>
      <c r="D15" s="12">
        <v>25.694431000000002</v>
      </c>
      <c r="E15" s="12">
        <v>25.693811</v>
      </c>
      <c r="F15" s="12">
        <v>25.694690999999999</v>
      </c>
      <c r="G15" s="12">
        <v>25.693659</v>
      </c>
      <c r="H15" s="5">
        <v>25.924472999999999</v>
      </c>
      <c r="I15" s="12">
        <v>25.746390999999999</v>
      </c>
      <c r="J15" s="12">
        <v>25.752607000000001</v>
      </c>
      <c r="K15" s="12">
        <v>25.759509999999999</v>
      </c>
      <c r="L15" s="12">
        <v>25.772848</v>
      </c>
      <c r="M15" s="5">
        <v>26.321518000000001</v>
      </c>
      <c r="N15" s="12">
        <v>25.365666999999998</v>
      </c>
      <c r="O15" s="12">
        <v>26.160473</v>
      </c>
      <c r="P15" s="12">
        <v>26.510148999999998</v>
      </c>
      <c r="Q15" s="12">
        <v>27.190832</v>
      </c>
      <c r="R15" s="5">
        <v>27.708359000000002</v>
      </c>
      <c r="S15" s="12">
        <v>25.515491000000001</v>
      </c>
      <c r="T15" s="12">
        <v>26.151565999999999</v>
      </c>
      <c r="U15" s="12">
        <v>26.419778999999998</v>
      </c>
      <c r="V15" s="12">
        <v>27.029018000000001</v>
      </c>
      <c r="W15" s="5">
        <v>28.553766</v>
      </c>
      <c r="X15" s="12">
        <v>26.384777</v>
      </c>
      <c r="Y15" s="12">
        <v>26.739778999999999</v>
      </c>
      <c r="Z15" s="12">
        <v>27.277629999999998</v>
      </c>
      <c r="AA15" s="12">
        <v>28.182606</v>
      </c>
      <c r="AB15" s="5">
        <v>30.037127000000002</v>
      </c>
      <c r="AC15" s="12">
        <v>26.231141999999998</v>
      </c>
      <c r="AD15" s="12">
        <v>26.509315000000001</v>
      </c>
      <c r="AE15" s="12">
        <v>27.073118000000001</v>
      </c>
      <c r="AF15" s="12">
        <v>27.986265</v>
      </c>
      <c r="AG15" s="5">
        <v>30.288235</v>
      </c>
      <c r="AH15" s="12">
        <v>26.413038</v>
      </c>
      <c r="AI15" s="12">
        <v>26.579440999999999</v>
      </c>
      <c r="AJ15" s="12">
        <v>27.263783</v>
      </c>
      <c r="AK15" s="12">
        <v>28.086449000000002</v>
      </c>
      <c r="AL15" s="5">
        <v>30.733028000000001</v>
      </c>
      <c r="AM15" s="12">
        <v>26.466553000000001</v>
      </c>
      <c r="AN15" s="12">
        <v>26.607996</v>
      </c>
      <c r="AO15" s="12">
        <v>27.309649</v>
      </c>
      <c r="AP15" s="12">
        <v>28.1113</v>
      </c>
      <c r="AQ15" s="5">
        <v>31.132885000000002</v>
      </c>
      <c r="AR15" s="12">
        <v>26.487594999999999</v>
      </c>
      <c r="AS15" s="12">
        <v>26.614145000000001</v>
      </c>
      <c r="AT15" s="12">
        <v>27.399677000000001</v>
      </c>
      <c r="AU15" s="12">
        <v>28.050650000000001</v>
      </c>
      <c r="AV15" s="5">
        <v>31.443314000000001</v>
      </c>
      <c r="AW15" s="12">
        <v>26.548981000000001</v>
      </c>
      <c r="AX15" s="12">
        <v>26.693317</v>
      </c>
      <c r="AY15" s="12">
        <v>27.487325999999999</v>
      </c>
      <c r="AZ15" s="12">
        <v>28.078082999999999</v>
      </c>
      <c r="BA15" s="5">
        <v>31.675042999999999</v>
      </c>
      <c r="BB15" s="12">
        <v>26.657592999999999</v>
      </c>
      <c r="BC15" s="12">
        <v>26.816547</v>
      </c>
      <c r="BD15" s="12">
        <v>27.615117999999999</v>
      </c>
      <c r="BE15" s="12">
        <v>28.287188</v>
      </c>
      <c r="BF15" s="5">
        <v>32.050285000000002</v>
      </c>
      <c r="BG15" s="12">
        <v>26.759015999999999</v>
      </c>
      <c r="BH15" s="12">
        <v>26.883334999999999</v>
      </c>
      <c r="BI15" s="12">
        <v>27.672729</v>
      </c>
      <c r="BJ15" s="12">
        <v>28.41497</v>
      </c>
      <c r="BK15" s="5">
        <v>32.302531999999999</v>
      </c>
      <c r="BL15" s="12">
        <v>26.885508999999999</v>
      </c>
      <c r="BM15" s="12">
        <v>27.006720000000001</v>
      </c>
      <c r="BN15" s="12">
        <v>27.787613</v>
      </c>
      <c r="BO15" s="12">
        <v>28.578899</v>
      </c>
      <c r="BP15" s="5">
        <v>32.608105000000002</v>
      </c>
      <c r="BQ15" s="12">
        <v>27.034801000000002</v>
      </c>
      <c r="BR15" s="12">
        <v>27.118739999999999</v>
      </c>
      <c r="BS15" s="12">
        <v>27.919053999999999</v>
      </c>
      <c r="BT15" s="12">
        <v>28.615904</v>
      </c>
      <c r="BU15" s="5">
        <v>32.932861000000003</v>
      </c>
      <c r="BV15" s="12">
        <v>27.152505999999999</v>
      </c>
      <c r="BW15" s="12">
        <v>27.209244000000002</v>
      </c>
      <c r="BX15" s="12">
        <v>27.970275999999998</v>
      </c>
      <c r="BY15" s="12">
        <v>28.434388999999999</v>
      </c>
      <c r="BZ15" s="5">
        <v>33.284354999999998</v>
      </c>
      <c r="CA15" s="12">
        <v>27.341221000000001</v>
      </c>
      <c r="CB15" s="12">
        <v>27.348875</v>
      </c>
      <c r="CC15" s="12">
        <v>28.102094999999998</v>
      </c>
      <c r="CD15" s="12">
        <v>28.245007999999999</v>
      </c>
      <c r="CE15" s="5">
        <v>33.640284999999999</v>
      </c>
      <c r="CF15" s="12">
        <v>27.464842000000001</v>
      </c>
      <c r="CG15" s="12">
        <v>27.411062000000001</v>
      </c>
      <c r="CH15" s="12">
        <v>28.081215</v>
      </c>
      <c r="CI15" s="12">
        <v>28.061432</v>
      </c>
      <c r="CJ15" s="5">
        <v>33.845275999999998</v>
      </c>
      <c r="CK15" s="12">
        <v>27.573902</v>
      </c>
      <c r="CL15" s="12">
        <v>27.487587000000001</v>
      </c>
      <c r="CM15" s="12">
        <v>28.081427000000001</v>
      </c>
      <c r="CN15" s="12">
        <v>28.003805</v>
      </c>
      <c r="CO15" s="5">
        <v>34.086745999999998</v>
      </c>
      <c r="CP15" s="12">
        <v>27.727295000000002</v>
      </c>
      <c r="CQ15" s="12">
        <v>27.639004</v>
      </c>
      <c r="CR15" s="12">
        <v>28.186423999999999</v>
      </c>
      <c r="CS15" s="12">
        <v>28.090754</v>
      </c>
      <c r="CT15" s="5">
        <v>34.384231999999997</v>
      </c>
      <c r="CU15" s="12">
        <v>27.943531</v>
      </c>
      <c r="CV15" s="12">
        <v>27.866675999999998</v>
      </c>
      <c r="CW15" s="12">
        <v>28.355183</v>
      </c>
      <c r="CX15" s="12">
        <v>28.121264</v>
      </c>
      <c r="CY15" s="5">
        <v>34.811985</v>
      </c>
      <c r="CZ15" s="12">
        <v>28.236464999999999</v>
      </c>
      <c r="DA15" s="12">
        <v>28.086093999999999</v>
      </c>
      <c r="DB15" s="12">
        <v>28.518771999999998</v>
      </c>
      <c r="DC15" s="12">
        <v>28.011331999999999</v>
      </c>
      <c r="DD15" s="5">
        <v>35.16037</v>
      </c>
      <c r="DE15" s="12">
        <v>28.441279999999999</v>
      </c>
      <c r="DF15" s="12">
        <v>28.171986</v>
      </c>
      <c r="DG15" s="12">
        <v>28.513311000000002</v>
      </c>
      <c r="DH15" s="12">
        <v>27.899227</v>
      </c>
      <c r="DI15" s="5">
        <v>35.566825999999999</v>
      </c>
      <c r="DJ15" s="12">
        <v>28.652594000000001</v>
      </c>
      <c r="DK15" s="12">
        <v>28.280280999999999</v>
      </c>
      <c r="DL15" s="12">
        <v>28.537237000000001</v>
      </c>
      <c r="DM15" s="12">
        <v>27.790409</v>
      </c>
      <c r="DN15" s="5">
        <v>36.037478999999998</v>
      </c>
      <c r="DO15" s="12">
        <v>28.819447</v>
      </c>
      <c r="DP15" s="12">
        <v>28.263542000000001</v>
      </c>
      <c r="DQ15" s="12">
        <v>28.403912999999999</v>
      </c>
      <c r="DR15" s="12">
        <v>27.661391999999999</v>
      </c>
      <c r="DS15" s="5">
        <v>36.455584999999999</v>
      </c>
      <c r="DT15" s="12">
        <v>28.888784000000001</v>
      </c>
      <c r="DU15" s="12">
        <v>28.237247</v>
      </c>
      <c r="DV15" s="12">
        <v>28.369606000000001</v>
      </c>
      <c r="DW15" s="12">
        <v>27.557022</v>
      </c>
      <c r="DX15" s="5">
        <v>36.975605000000002</v>
      </c>
      <c r="DY15" s="12">
        <v>29.013521000000001</v>
      </c>
      <c r="DZ15" s="12">
        <v>28.250869999999999</v>
      </c>
      <c r="EA15" s="12">
        <v>28.354538000000002</v>
      </c>
      <c r="EB15" s="12">
        <v>27.536289</v>
      </c>
      <c r="EC15" s="5">
        <v>37.428921000000003</v>
      </c>
      <c r="ED15" s="12">
        <v>29.109591999999999</v>
      </c>
      <c r="EE15" s="12">
        <v>28.285162</v>
      </c>
      <c r="EF15" s="12">
        <v>28.33691</v>
      </c>
      <c r="EG15" s="12">
        <v>27.493037999999999</v>
      </c>
      <c r="EH15" s="5">
        <v>37.855086999999997</v>
      </c>
      <c r="EI15" s="12">
        <v>29.324791000000001</v>
      </c>
      <c r="EJ15" s="12">
        <v>28.312964999999998</v>
      </c>
      <c r="EK15" s="12">
        <v>28.264697999999999</v>
      </c>
      <c r="EL15" s="12">
        <v>27.291491000000001</v>
      </c>
      <c r="EM15" s="5">
        <v>38.294024999999998</v>
      </c>
      <c r="EN15" s="12">
        <v>29.522155999999999</v>
      </c>
      <c r="EO15" s="12">
        <v>28.219135000000001</v>
      </c>
      <c r="EP15" s="12">
        <v>28.114277000000001</v>
      </c>
      <c r="EQ15" s="12">
        <v>27.034634</v>
      </c>
      <c r="ER15" s="5">
        <v>38.713211000000001</v>
      </c>
      <c r="ES15" s="13">
        <v>6.0000000000000001E-3</v>
      </c>
      <c r="ET15" s="13">
        <v>4.0000000000000001E-3</v>
      </c>
      <c r="EU15" s="13">
        <v>4.0000000000000001E-3</v>
      </c>
      <c r="EV15" s="13">
        <v>3.0000000000000001E-3</v>
      </c>
      <c r="EW15" s="14">
        <v>1.4999999999999999E-2</v>
      </c>
    </row>
    <row r="16" spans="1:153" x14ac:dyDescent="0.25">
      <c r="A16" s="8"/>
      <c r="B16" s="8"/>
      <c r="C16" s="8"/>
      <c r="D16" s="176"/>
      <c r="E16" s="174"/>
      <c r="F16" s="174"/>
      <c r="G16" s="174"/>
      <c r="H16" s="177"/>
      <c r="I16" s="176"/>
      <c r="J16" s="174"/>
      <c r="K16" s="174"/>
      <c r="L16" s="174"/>
      <c r="M16" s="177"/>
      <c r="N16" s="176"/>
      <c r="O16" s="174"/>
      <c r="P16" s="174"/>
      <c r="Q16" s="174"/>
      <c r="R16" s="177"/>
      <c r="S16" s="176"/>
      <c r="T16" s="174"/>
      <c r="U16" s="174"/>
      <c r="V16" s="174"/>
      <c r="W16" s="177"/>
      <c r="X16" s="176"/>
      <c r="Y16" s="174"/>
      <c r="Z16" s="174"/>
      <c r="AA16" s="174"/>
      <c r="AB16" s="177"/>
      <c r="AC16" s="176"/>
      <c r="AD16" s="174"/>
      <c r="AE16" s="174"/>
      <c r="AF16" s="174"/>
      <c r="AG16" s="177"/>
      <c r="AH16" s="176"/>
      <c r="AI16" s="174"/>
      <c r="AJ16" s="174"/>
      <c r="AK16" s="174"/>
      <c r="AL16" s="177"/>
      <c r="AM16" s="176"/>
      <c r="AN16" s="174"/>
      <c r="AO16" s="174"/>
      <c r="AP16" s="174"/>
      <c r="AQ16" s="177"/>
      <c r="AR16" s="176"/>
      <c r="AS16" s="174"/>
      <c r="AT16" s="174"/>
      <c r="AU16" s="174"/>
      <c r="AV16" s="177"/>
      <c r="AW16" s="176"/>
      <c r="AX16" s="174"/>
      <c r="AY16" s="174"/>
      <c r="AZ16" s="174"/>
      <c r="BA16" s="177"/>
      <c r="BB16" s="176"/>
      <c r="BC16" s="174"/>
      <c r="BD16" s="174"/>
      <c r="BE16" s="174"/>
      <c r="BF16" s="177"/>
      <c r="BG16" s="176"/>
      <c r="BH16" s="174"/>
      <c r="BI16" s="174"/>
      <c r="BJ16" s="174"/>
      <c r="BK16" s="177"/>
      <c r="BL16" s="176"/>
      <c r="BM16" s="174"/>
      <c r="BN16" s="174"/>
      <c r="BO16" s="174"/>
      <c r="BP16" s="177"/>
      <c r="BQ16" s="176"/>
      <c r="BR16" s="174"/>
      <c r="BS16" s="174"/>
      <c r="BT16" s="174"/>
      <c r="BU16" s="177"/>
      <c r="BV16" s="176"/>
      <c r="BW16" s="174"/>
      <c r="BX16" s="174"/>
      <c r="BY16" s="174"/>
      <c r="BZ16" s="177"/>
      <c r="CA16" s="176"/>
      <c r="CB16" s="174"/>
      <c r="CC16" s="174"/>
      <c r="CD16" s="174"/>
      <c r="CE16" s="177"/>
      <c r="CF16" s="176"/>
      <c r="CG16" s="174"/>
      <c r="CH16" s="174"/>
      <c r="CI16" s="174"/>
      <c r="CJ16" s="177"/>
      <c r="CK16" s="176"/>
      <c r="CL16" s="174"/>
      <c r="CM16" s="174"/>
      <c r="CN16" s="174"/>
      <c r="CO16" s="177"/>
      <c r="CP16" s="176"/>
      <c r="CQ16" s="174"/>
      <c r="CR16" s="174"/>
      <c r="CS16" s="174"/>
      <c r="CT16" s="177"/>
      <c r="CU16" s="176"/>
      <c r="CV16" s="174"/>
      <c r="CW16" s="174"/>
      <c r="CX16" s="174"/>
      <c r="CY16" s="177"/>
      <c r="CZ16" s="176"/>
      <c r="DA16" s="174"/>
      <c r="DB16" s="174"/>
      <c r="DC16" s="174"/>
      <c r="DD16" s="177"/>
      <c r="DE16" s="176"/>
      <c r="DF16" s="174"/>
      <c r="DG16" s="174"/>
      <c r="DH16" s="174"/>
      <c r="DI16" s="177"/>
      <c r="DJ16" s="176"/>
      <c r="DK16" s="174"/>
      <c r="DL16" s="174"/>
      <c r="DM16" s="174"/>
      <c r="DN16" s="177"/>
      <c r="DO16" s="176"/>
      <c r="DP16" s="174"/>
      <c r="DQ16" s="174"/>
      <c r="DR16" s="174"/>
      <c r="DS16" s="177"/>
      <c r="DT16" s="176"/>
      <c r="DU16" s="174"/>
      <c r="DV16" s="174"/>
      <c r="DW16" s="174"/>
      <c r="DX16" s="177"/>
      <c r="DY16" s="176"/>
      <c r="DZ16" s="174"/>
      <c r="EA16" s="174"/>
      <c r="EB16" s="174"/>
      <c r="EC16" s="177"/>
      <c r="ED16" s="176"/>
      <c r="EE16" s="174"/>
      <c r="EF16" s="174"/>
      <c r="EG16" s="174"/>
      <c r="EH16" s="177"/>
      <c r="EI16" s="176"/>
      <c r="EJ16" s="174"/>
      <c r="EK16" s="174"/>
      <c r="EL16" s="174"/>
      <c r="EM16" s="177"/>
      <c r="EN16" s="176"/>
      <c r="EO16" s="174"/>
      <c r="EP16" s="174"/>
      <c r="EQ16" s="174"/>
      <c r="ER16" s="177"/>
      <c r="ES16" s="176"/>
      <c r="ET16" s="174"/>
      <c r="EU16" s="174"/>
      <c r="EV16" s="174"/>
      <c r="EW16" s="177"/>
    </row>
    <row r="17" spans="1:153" x14ac:dyDescent="0.25">
      <c r="A17" s="5" t="s">
        <v>18</v>
      </c>
      <c r="B17" s="8"/>
      <c r="C17" s="8"/>
      <c r="D17" s="176"/>
      <c r="E17" s="174"/>
      <c r="F17" s="174"/>
      <c r="G17" s="174"/>
      <c r="H17" s="177"/>
      <c r="I17" s="176"/>
      <c r="J17" s="174"/>
      <c r="K17" s="174"/>
      <c r="L17" s="174"/>
      <c r="M17" s="177"/>
      <c r="N17" s="176"/>
      <c r="O17" s="174"/>
      <c r="P17" s="174"/>
      <c r="Q17" s="174"/>
      <c r="R17" s="177"/>
      <c r="S17" s="176"/>
      <c r="T17" s="174"/>
      <c r="U17" s="174"/>
      <c r="V17" s="174"/>
      <c r="W17" s="177"/>
      <c r="X17" s="176"/>
      <c r="Y17" s="174"/>
      <c r="Z17" s="174"/>
      <c r="AA17" s="174"/>
      <c r="AB17" s="177"/>
      <c r="AC17" s="176"/>
      <c r="AD17" s="174"/>
      <c r="AE17" s="174"/>
      <c r="AF17" s="174"/>
      <c r="AG17" s="177"/>
      <c r="AH17" s="176"/>
      <c r="AI17" s="174"/>
      <c r="AJ17" s="174"/>
      <c r="AK17" s="174"/>
      <c r="AL17" s="177"/>
      <c r="AM17" s="176"/>
      <c r="AN17" s="174"/>
      <c r="AO17" s="174"/>
      <c r="AP17" s="174"/>
      <c r="AQ17" s="177"/>
      <c r="AR17" s="176"/>
      <c r="AS17" s="174"/>
      <c r="AT17" s="174"/>
      <c r="AU17" s="174"/>
      <c r="AV17" s="177"/>
      <c r="AW17" s="176"/>
      <c r="AX17" s="174"/>
      <c r="AY17" s="174"/>
      <c r="AZ17" s="174"/>
      <c r="BA17" s="177"/>
      <c r="BB17" s="176"/>
      <c r="BC17" s="174"/>
      <c r="BD17" s="174"/>
      <c r="BE17" s="174"/>
      <c r="BF17" s="177"/>
      <c r="BG17" s="176"/>
      <c r="BH17" s="174"/>
      <c r="BI17" s="174"/>
      <c r="BJ17" s="174"/>
      <c r="BK17" s="177"/>
      <c r="BL17" s="176"/>
      <c r="BM17" s="174"/>
      <c r="BN17" s="174"/>
      <c r="BO17" s="174"/>
      <c r="BP17" s="177"/>
      <c r="BQ17" s="176"/>
      <c r="BR17" s="174"/>
      <c r="BS17" s="174"/>
      <c r="BT17" s="174"/>
      <c r="BU17" s="177"/>
      <c r="BV17" s="176"/>
      <c r="BW17" s="174"/>
      <c r="BX17" s="174"/>
      <c r="BY17" s="174"/>
      <c r="BZ17" s="177"/>
      <c r="CA17" s="176"/>
      <c r="CB17" s="174"/>
      <c r="CC17" s="174"/>
      <c r="CD17" s="174"/>
      <c r="CE17" s="177"/>
      <c r="CF17" s="176"/>
      <c r="CG17" s="174"/>
      <c r="CH17" s="174"/>
      <c r="CI17" s="174"/>
      <c r="CJ17" s="177"/>
      <c r="CK17" s="176"/>
      <c r="CL17" s="174"/>
      <c r="CM17" s="174"/>
      <c r="CN17" s="174"/>
      <c r="CO17" s="177"/>
      <c r="CP17" s="176"/>
      <c r="CQ17" s="174"/>
      <c r="CR17" s="174"/>
      <c r="CS17" s="174"/>
      <c r="CT17" s="177"/>
      <c r="CU17" s="176"/>
      <c r="CV17" s="174"/>
      <c r="CW17" s="174"/>
      <c r="CX17" s="174"/>
      <c r="CY17" s="177"/>
      <c r="CZ17" s="176"/>
      <c r="DA17" s="174"/>
      <c r="DB17" s="174"/>
      <c r="DC17" s="174"/>
      <c r="DD17" s="177"/>
      <c r="DE17" s="176"/>
      <c r="DF17" s="174"/>
      <c r="DG17" s="174"/>
      <c r="DH17" s="174"/>
      <c r="DI17" s="177"/>
      <c r="DJ17" s="176"/>
      <c r="DK17" s="174"/>
      <c r="DL17" s="174"/>
      <c r="DM17" s="174"/>
      <c r="DN17" s="177"/>
      <c r="DO17" s="176"/>
      <c r="DP17" s="174"/>
      <c r="DQ17" s="174"/>
      <c r="DR17" s="174"/>
      <c r="DS17" s="177"/>
      <c r="DT17" s="176"/>
      <c r="DU17" s="174"/>
      <c r="DV17" s="174"/>
      <c r="DW17" s="174"/>
      <c r="DX17" s="177"/>
      <c r="DY17" s="176"/>
      <c r="DZ17" s="174"/>
      <c r="EA17" s="174"/>
      <c r="EB17" s="174"/>
      <c r="EC17" s="177"/>
      <c r="ED17" s="176"/>
      <c r="EE17" s="174"/>
      <c r="EF17" s="174"/>
      <c r="EG17" s="174"/>
      <c r="EH17" s="177"/>
      <c r="EI17" s="176"/>
      <c r="EJ17" s="174"/>
      <c r="EK17" s="174"/>
      <c r="EL17" s="174"/>
      <c r="EM17" s="177"/>
      <c r="EN17" s="176"/>
      <c r="EO17" s="174"/>
      <c r="EP17" s="174"/>
      <c r="EQ17" s="174"/>
      <c r="ER17" s="177"/>
      <c r="ES17" s="176"/>
      <c r="ET17" s="174"/>
      <c r="EU17" s="174"/>
      <c r="EV17" s="174"/>
      <c r="EW17" s="177"/>
    </row>
    <row r="18" spans="1:153" x14ac:dyDescent="0.25">
      <c r="A18" s="8" t="s">
        <v>19</v>
      </c>
      <c r="B18" s="8">
        <v>4.7825220000000002</v>
      </c>
      <c r="C18" s="8">
        <v>4.7215600000000002</v>
      </c>
      <c r="D18" s="9">
        <v>4.3928589999999996</v>
      </c>
      <c r="E18" s="9">
        <v>4.3928589999999996</v>
      </c>
      <c r="F18" s="9">
        <v>4.3928589999999996</v>
      </c>
      <c r="G18" s="9">
        <v>4.3928589999999996</v>
      </c>
      <c r="H18" s="8">
        <v>4.3928589999999996</v>
      </c>
      <c r="I18" s="9">
        <v>4.8170099999999998</v>
      </c>
      <c r="J18" s="9">
        <v>4.816891</v>
      </c>
      <c r="K18" s="9">
        <v>4.8168280000000001</v>
      </c>
      <c r="L18" s="9">
        <v>4.8165389999999997</v>
      </c>
      <c r="M18" s="8">
        <v>4.8259670000000003</v>
      </c>
      <c r="N18" s="9">
        <v>4.6689879999999997</v>
      </c>
      <c r="O18" s="9">
        <v>4.6338929999999996</v>
      </c>
      <c r="P18" s="9">
        <v>4.6173229999999998</v>
      </c>
      <c r="Q18" s="9">
        <v>4.585566</v>
      </c>
      <c r="R18" s="8">
        <v>4.6585780000000003</v>
      </c>
      <c r="S18" s="9">
        <v>4.6524780000000003</v>
      </c>
      <c r="T18" s="9">
        <v>4.5890620000000002</v>
      </c>
      <c r="U18" s="9">
        <v>4.5598960000000002</v>
      </c>
      <c r="V18" s="9">
        <v>4.5029500000000002</v>
      </c>
      <c r="W18" s="8">
        <v>4.6300150000000002</v>
      </c>
      <c r="X18" s="9">
        <v>4.6277140000000001</v>
      </c>
      <c r="Y18" s="9">
        <v>4.5512930000000003</v>
      </c>
      <c r="Z18" s="9">
        <v>4.5091279999999996</v>
      </c>
      <c r="AA18" s="9">
        <v>4.4301719999999998</v>
      </c>
      <c r="AB18" s="8">
        <v>4.6059169999999998</v>
      </c>
      <c r="AC18" s="9">
        <v>4.5969179999999996</v>
      </c>
      <c r="AD18" s="9">
        <v>4.5202049999999998</v>
      </c>
      <c r="AE18" s="9">
        <v>4.4706330000000003</v>
      </c>
      <c r="AF18" s="9">
        <v>4.3802570000000003</v>
      </c>
      <c r="AG18" s="8">
        <v>4.5885870000000004</v>
      </c>
      <c r="AH18" s="9">
        <v>4.5622660000000002</v>
      </c>
      <c r="AI18" s="9">
        <v>4.4875109999999996</v>
      </c>
      <c r="AJ18" s="9">
        <v>4.4331389999999997</v>
      </c>
      <c r="AK18" s="9">
        <v>4.3412670000000002</v>
      </c>
      <c r="AL18" s="8">
        <v>4.5711579999999996</v>
      </c>
      <c r="AM18" s="9">
        <v>4.537731</v>
      </c>
      <c r="AN18" s="9">
        <v>4.4633149999999997</v>
      </c>
      <c r="AO18" s="9">
        <v>4.4084750000000001</v>
      </c>
      <c r="AP18" s="9">
        <v>4.320818</v>
      </c>
      <c r="AQ18" s="8">
        <v>4.5609169999999999</v>
      </c>
      <c r="AR18" s="9">
        <v>4.5215540000000001</v>
      </c>
      <c r="AS18" s="9">
        <v>4.4465370000000002</v>
      </c>
      <c r="AT18" s="9">
        <v>4.3913659999999997</v>
      </c>
      <c r="AU18" s="9">
        <v>4.3102200000000002</v>
      </c>
      <c r="AV18" s="8">
        <v>4.5531459999999999</v>
      </c>
      <c r="AW18" s="9">
        <v>4.5057090000000004</v>
      </c>
      <c r="AX18" s="9">
        <v>4.4283939999999999</v>
      </c>
      <c r="AY18" s="9">
        <v>4.3737240000000002</v>
      </c>
      <c r="AZ18" s="9">
        <v>4.298953</v>
      </c>
      <c r="BA18" s="8">
        <v>4.5433820000000003</v>
      </c>
      <c r="BB18" s="9">
        <v>4.4869719999999997</v>
      </c>
      <c r="BC18" s="9">
        <v>4.4072589999999998</v>
      </c>
      <c r="BD18" s="9">
        <v>4.3535240000000002</v>
      </c>
      <c r="BE18" s="9">
        <v>4.2818209999999999</v>
      </c>
      <c r="BF18" s="8">
        <v>4.5301619999999998</v>
      </c>
      <c r="BG18" s="9">
        <v>4.4663940000000002</v>
      </c>
      <c r="BH18" s="9">
        <v>4.3860830000000002</v>
      </c>
      <c r="BI18" s="9">
        <v>4.3344250000000004</v>
      </c>
      <c r="BJ18" s="9">
        <v>4.2622689999999999</v>
      </c>
      <c r="BK18" s="8">
        <v>4.5156460000000003</v>
      </c>
      <c r="BL18" s="9">
        <v>4.4495639999999996</v>
      </c>
      <c r="BM18" s="9">
        <v>4.3695839999999997</v>
      </c>
      <c r="BN18" s="9">
        <v>4.3197479999999997</v>
      </c>
      <c r="BO18" s="9">
        <v>4.2448410000000001</v>
      </c>
      <c r="BP18" s="8">
        <v>4.5033260000000004</v>
      </c>
      <c r="BQ18" s="9">
        <v>4.4363140000000003</v>
      </c>
      <c r="BR18" s="9">
        <v>4.355607</v>
      </c>
      <c r="BS18" s="9">
        <v>4.3064859999999996</v>
      </c>
      <c r="BT18" s="9">
        <v>4.2306020000000002</v>
      </c>
      <c r="BU18" s="8">
        <v>4.4904909999999996</v>
      </c>
      <c r="BV18" s="9">
        <v>4.4228500000000004</v>
      </c>
      <c r="BW18" s="9">
        <v>4.340516</v>
      </c>
      <c r="BX18" s="9">
        <v>4.2921050000000003</v>
      </c>
      <c r="BY18" s="9">
        <v>4.218038</v>
      </c>
      <c r="BZ18" s="8">
        <v>4.476521</v>
      </c>
      <c r="CA18" s="9">
        <v>4.4090470000000002</v>
      </c>
      <c r="CB18" s="9">
        <v>4.3241069999999997</v>
      </c>
      <c r="CC18" s="9">
        <v>4.2770219999999997</v>
      </c>
      <c r="CD18" s="9">
        <v>4.2061659999999996</v>
      </c>
      <c r="CE18" s="8">
        <v>4.4613909999999999</v>
      </c>
      <c r="CF18" s="9">
        <v>4.3927209999999999</v>
      </c>
      <c r="CG18" s="9">
        <v>4.3052010000000003</v>
      </c>
      <c r="CH18" s="9">
        <v>4.259665</v>
      </c>
      <c r="CI18" s="9">
        <v>4.1910790000000002</v>
      </c>
      <c r="CJ18" s="8">
        <v>4.4428520000000002</v>
      </c>
      <c r="CK18" s="9">
        <v>4.3745430000000001</v>
      </c>
      <c r="CL18" s="9">
        <v>4.2850869999999999</v>
      </c>
      <c r="CM18" s="9">
        <v>4.2403529999999998</v>
      </c>
      <c r="CN18" s="9">
        <v>4.1733019999999996</v>
      </c>
      <c r="CO18" s="8">
        <v>4.4217230000000001</v>
      </c>
      <c r="CP18" s="9">
        <v>4.3558469999999998</v>
      </c>
      <c r="CQ18" s="9">
        <v>4.2647399999999998</v>
      </c>
      <c r="CR18" s="9">
        <v>4.2210960000000002</v>
      </c>
      <c r="CS18" s="9">
        <v>4.154369</v>
      </c>
      <c r="CT18" s="8">
        <v>4.398987</v>
      </c>
      <c r="CU18" s="9">
        <v>4.3369179999999998</v>
      </c>
      <c r="CV18" s="9">
        <v>4.244046</v>
      </c>
      <c r="CW18" s="9">
        <v>4.2016640000000001</v>
      </c>
      <c r="CX18" s="9">
        <v>4.1334569999999999</v>
      </c>
      <c r="CY18" s="8">
        <v>4.3765359999999998</v>
      </c>
      <c r="CZ18" s="9">
        <v>4.3145470000000001</v>
      </c>
      <c r="DA18" s="9">
        <v>4.2219860000000002</v>
      </c>
      <c r="DB18" s="9">
        <v>4.1793589999999998</v>
      </c>
      <c r="DC18" s="9">
        <v>4.1097859999999997</v>
      </c>
      <c r="DD18" s="8">
        <v>4.3522280000000002</v>
      </c>
      <c r="DE18" s="9">
        <v>4.2915289999999997</v>
      </c>
      <c r="DF18" s="9">
        <v>4.1992370000000001</v>
      </c>
      <c r="DG18" s="9">
        <v>4.1550250000000002</v>
      </c>
      <c r="DH18" s="9">
        <v>4.0852639999999996</v>
      </c>
      <c r="DI18" s="8">
        <v>4.3282109999999996</v>
      </c>
      <c r="DJ18" s="9">
        <v>4.2668439999999999</v>
      </c>
      <c r="DK18" s="9">
        <v>4.1767799999999999</v>
      </c>
      <c r="DL18" s="9">
        <v>4.1307400000000003</v>
      </c>
      <c r="DM18" s="9">
        <v>4.0596110000000003</v>
      </c>
      <c r="DN18" s="8">
        <v>4.3055890000000003</v>
      </c>
      <c r="DO18" s="9">
        <v>4.2428039999999996</v>
      </c>
      <c r="DP18" s="9">
        <v>4.1540990000000004</v>
      </c>
      <c r="DQ18" s="9">
        <v>4.1057870000000003</v>
      </c>
      <c r="DR18" s="9">
        <v>4.0326329999999997</v>
      </c>
      <c r="DS18" s="8">
        <v>4.2858099999999997</v>
      </c>
      <c r="DT18" s="9">
        <v>4.2200470000000001</v>
      </c>
      <c r="DU18" s="9">
        <v>4.131094</v>
      </c>
      <c r="DV18" s="9">
        <v>4.0820540000000003</v>
      </c>
      <c r="DW18" s="9">
        <v>4.0087130000000002</v>
      </c>
      <c r="DX18" s="8">
        <v>4.2679200000000002</v>
      </c>
      <c r="DY18" s="9">
        <v>4.1980130000000004</v>
      </c>
      <c r="DZ18" s="9">
        <v>4.1091139999999999</v>
      </c>
      <c r="EA18" s="9">
        <v>4.0610629999999999</v>
      </c>
      <c r="EB18" s="9">
        <v>3.9864099999999998</v>
      </c>
      <c r="EC18" s="8">
        <v>4.2505649999999999</v>
      </c>
      <c r="ED18" s="9">
        <v>4.1772090000000004</v>
      </c>
      <c r="EE18" s="9">
        <v>4.0897880000000004</v>
      </c>
      <c r="EF18" s="9">
        <v>4.0422029999999998</v>
      </c>
      <c r="EG18" s="9">
        <v>3.9647130000000002</v>
      </c>
      <c r="EH18" s="8">
        <v>4.2338690000000003</v>
      </c>
      <c r="EI18" s="9">
        <v>4.1594179999999996</v>
      </c>
      <c r="EJ18" s="9">
        <v>4.0713800000000004</v>
      </c>
      <c r="EK18" s="9">
        <v>4.0234189999999996</v>
      </c>
      <c r="EL18" s="9">
        <v>3.9434990000000001</v>
      </c>
      <c r="EM18" s="8">
        <v>4.217733</v>
      </c>
      <c r="EN18" s="9">
        <v>4.1408430000000003</v>
      </c>
      <c r="EO18" s="9">
        <v>4.0512610000000002</v>
      </c>
      <c r="EP18" s="9">
        <v>4.0035769999999999</v>
      </c>
      <c r="EQ18" s="9">
        <v>3.9215300000000002</v>
      </c>
      <c r="ER18" s="8">
        <v>4.2031419999999997</v>
      </c>
      <c r="ES18" s="10">
        <v>-5.0000000000000001E-3</v>
      </c>
      <c r="ET18" s="10">
        <v>-5.0000000000000001E-3</v>
      </c>
      <c r="EU18" s="10">
        <v>-6.0000000000000001E-3</v>
      </c>
      <c r="EV18" s="10">
        <v>-6.0000000000000001E-3</v>
      </c>
      <c r="EW18" s="11">
        <v>-4.0000000000000001E-3</v>
      </c>
    </row>
    <row r="19" spans="1:153" x14ac:dyDescent="0.25">
      <c r="A19" s="8" t="s">
        <v>20</v>
      </c>
      <c r="B19" s="8">
        <v>3.1004689999999999</v>
      </c>
      <c r="C19" s="8">
        <v>3.1614080000000002</v>
      </c>
      <c r="D19" s="9">
        <v>2.9551219999999998</v>
      </c>
      <c r="E19" s="9">
        <v>2.9551219999999998</v>
      </c>
      <c r="F19" s="9">
        <v>2.9551219999999998</v>
      </c>
      <c r="G19" s="9">
        <v>2.9551219999999998</v>
      </c>
      <c r="H19" s="8">
        <v>2.9551219999999998</v>
      </c>
      <c r="I19" s="9">
        <v>3.2672829999999999</v>
      </c>
      <c r="J19" s="9">
        <v>3.2671649999999999</v>
      </c>
      <c r="K19" s="9">
        <v>3.2670240000000002</v>
      </c>
      <c r="L19" s="9">
        <v>3.2666719999999998</v>
      </c>
      <c r="M19" s="8">
        <v>3.281749</v>
      </c>
      <c r="N19" s="9">
        <v>3.2552979999999998</v>
      </c>
      <c r="O19" s="9">
        <v>3.20723</v>
      </c>
      <c r="P19" s="9">
        <v>3.1850290000000001</v>
      </c>
      <c r="Q19" s="9">
        <v>3.142557</v>
      </c>
      <c r="R19" s="8">
        <v>3.2446519999999999</v>
      </c>
      <c r="S19" s="9">
        <v>3.3213400000000002</v>
      </c>
      <c r="T19" s="9">
        <v>3.234356</v>
      </c>
      <c r="U19" s="9">
        <v>3.195659</v>
      </c>
      <c r="V19" s="9">
        <v>3.120018</v>
      </c>
      <c r="W19" s="8">
        <v>3.2959520000000002</v>
      </c>
      <c r="X19" s="9">
        <v>3.329634</v>
      </c>
      <c r="Y19" s="9">
        <v>3.2249460000000001</v>
      </c>
      <c r="Z19" s="9">
        <v>3.169438</v>
      </c>
      <c r="AA19" s="9">
        <v>3.0652409999999999</v>
      </c>
      <c r="AB19" s="8">
        <v>3.3069259999999998</v>
      </c>
      <c r="AC19" s="9">
        <v>3.3267679999999999</v>
      </c>
      <c r="AD19" s="9">
        <v>3.2219099999999998</v>
      </c>
      <c r="AE19" s="9">
        <v>3.1564779999999999</v>
      </c>
      <c r="AF19" s="9">
        <v>3.037982</v>
      </c>
      <c r="AG19" s="8">
        <v>3.3244289999999999</v>
      </c>
      <c r="AH19" s="9">
        <v>3.31752</v>
      </c>
      <c r="AI19" s="9">
        <v>3.2156169999999999</v>
      </c>
      <c r="AJ19" s="9">
        <v>3.143621</v>
      </c>
      <c r="AK19" s="9">
        <v>3.023857</v>
      </c>
      <c r="AL19" s="8">
        <v>3.341018</v>
      </c>
      <c r="AM19" s="9">
        <v>3.3181289999999999</v>
      </c>
      <c r="AN19" s="9">
        <v>3.2170830000000001</v>
      </c>
      <c r="AO19" s="9">
        <v>3.1446869999999998</v>
      </c>
      <c r="AP19" s="9">
        <v>3.0311249999999998</v>
      </c>
      <c r="AQ19" s="8">
        <v>3.3636729999999999</v>
      </c>
      <c r="AR19" s="9">
        <v>3.3209610000000001</v>
      </c>
      <c r="AS19" s="9">
        <v>3.2186699999999999</v>
      </c>
      <c r="AT19" s="9">
        <v>3.145448</v>
      </c>
      <c r="AU19" s="9">
        <v>3.0404719999999998</v>
      </c>
      <c r="AV19" s="8">
        <v>3.3808189999999998</v>
      </c>
      <c r="AW19" s="9">
        <v>3.3275039999999998</v>
      </c>
      <c r="AX19" s="9">
        <v>3.2221479999999998</v>
      </c>
      <c r="AY19" s="9">
        <v>3.1496149999999998</v>
      </c>
      <c r="AZ19" s="9">
        <v>3.052924</v>
      </c>
      <c r="BA19" s="8">
        <v>3.3988960000000001</v>
      </c>
      <c r="BB19" s="9">
        <v>3.3319369999999999</v>
      </c>
      <c r="BC19" s="9">
        <v>3.2233160000000001</v>
      </c>
      <c r="BD19" s="9">
        <v>3.1524519999999998</v>
      </c>
      <c r="BE19" s="9">
        <v>3.05931</v>
      </c>
      <c r="BF19" s="8">
        <v>3.4136709999999999</v>
      </c>
      <c r="BG19" s="9">
        <v>3.3338390000000002</v>
      </c>
      <c r="BH19" s="9">
        <v>3.2247720000000002</v>
      </c>
      <c r="BI19" s="9">
        <v>3.1569400000000001</v>
      </c>
      <c r="BJ19" s="9">
        <v>3.0636909999999999</v>
      </c>
      <c r="BK19" s="8">
        <v>3.4272200000000002</v>
      </c>
      <c r="BL19" s="9">
        <v>3.3404780000000001</v>
      </c>
      <c r="BM19" s="9">
        <v>3.2323019999999998</v>
      </c>
      <c r="BN19" s="9">
        <v>3.167583</v>
      </c>
      <c r="BO19" s="9">
        <v>3.071199</v>
      </c>
      <c r="BP19" s="8">
        <v>3.4435660000000001</v>
      </c>
      <c r="BQ19" s="9">
        <v>3.3523049999999999</v>
      </c>
      <c r="BR19" s="9">
        <v>3.2437179999999999</v>
      </c>
      <c r="BS19" s="9">
        <v>3.180447</v>
      </c>
      <c r="BT19" s="9">
        <v>3.0836410000000001</v>
      </c>
      <c r="BU19" s="8">
        <v>3.459266</v>
      </c>
      <c r="BV19" s="9">
        <v>3.3643489999999998</v>
      </c>
      <c r="BW19" s="9">
        <v>3.254445</v>
      </c>
      <c r="BX19" s="9">
        <v>3.1926519999999998</v>
      </c>
      <c r="BY19" s="9">
        <v>3.0991209999999998</v>
      </c>
      <c r="BZ19" s="8">
        <v>3.4739420000000001</v>
      </c>
      <c r="CA19" s="9">
        <v>3.3788689999999999</v>
      </c>
      <c r="CB19" s="9">
        <v>3.2659319999999998</v>
      </c>
      <c r="CC19" s="9">
        <v>3.2068270000000001</v>
      </c>
      <c r="CD19" s="9">
        <v>3.118414</v>
      </c>
      <c r="CE19" s="8">
        <v>3.4897580000000001</v>
      </c>
      <c r="CF19" s="9">
        <v>3.393154</v>
      </c>
      <c r="CG19" s="9">
        <v>3.2771530000000002</v>
      </c>
      <c r="CH19" s="9">
        <v>3.22159</v>
      </c>
      <c r="CI19" s="9">
        <v>3.1364610000000002</v>
      </c>
      <c r="CJ19" s="8">
        <v>3.5042550000000001</v>
      </c>
      <c r="CK19" s="9">
        <v>3.4074599999999999</v>
      </c>
      <c r="CL19" s="9">
        <v>3.2895110000000001</v>
      </c>
      <c r="CM19" s="9">
        <v>3.2362839999999999</v>
      </c>
      <c r="CN19" s="9">
        <v>3.1533419999999999</v>
      </c>
      <c r="CO19" s="8">
        <v>3.5179830000000001</v>
      </c>
      <c r="CP19" s="9">
        <v>3.4226969999999999</v>
      </c>
      <c r="CQ19" s="9">
        <v>3.3033739999999998</v>
      </c>
      <c r="CR19" s="9">
        <v>3.2530019999999999</v>
      </c>
      <c r="CS19" s="9">
        <v>3.170741</v>
      </c>
      <c r="CT19" s="8">
        <v>3.5310429999999999</v>
      </c>
      <c r="CU19" s="9">
        <v>3.4404509999999999</v>
      </c>
      <c r="CV19" s="9">
        <v>3.3195169999999998</v>
      </c>
      <c r="CW19" s="9">
        <v>3.2721740000000001</v>
      </c>
      <c r="CX19" s="9">
        <v>3.1883080000000001</v>
      </c>
      <c r="CY19" s="8">
        <v>3.5472090000000001</v>
      </c>
      <c r="CZ19" s="9">
        <v>3.4587180000000002</v>
      </c>
      <c r="DA19" s="9">
        <v>3.338946</v>
      </c>
      <c r="DB19" s="9">
        <v>3.2921659999999999</v>
      </c>
      <c r="DC19" s="9">
        <v>3.2071860000000001</v>
      </c>
      <c r="DD19" s="8">
        <v>3.5657489999999998</v>
      </c>
      <c r="DE19" s="9">
        <v>3.478008</v>
      </c>
      <c r="DF19" s="9">
        <v>3.3596620000000001</v>
      </c>
      <c r="DG19" s="9">
        <v>3.311083</v>
      </c>
      <c r="DH19" s="9">
        <v>3.2270799999999999</v>
      </c>
      <c r="DI19" s="8">
        <v>3.5858660000000002</v>
      </c>
      <c r="DJ19" s="9">
        <v>3.4935520000000002</v>
      </c>
      <c r="DK19" s="9">
        <v>3.3800020000000002</v>
      </c>
      <c r="DL19" s="9">
        <v>3.3296869999999998</v>
      </c>
      <c r="DM19" s="9">
        <v>3.2445430000000002</v>
      </c>
      <c r="DN19" s="8">
        <v>3.6073059999999999</v>
      </c>
      <c r="DO19" s="9">
        <v>3.508702</v>
      </c>
      <c r="DP19" s="9">
        <v>3.399248</v>
      </c>
      <c r="DQ19" s="9">
        <v>3.3463560000000001</v>
      </c>
      <c r="DR19" s="9">
        <v>3.258985</v>
      </c>
      <c r="DS19" s="8">
        <v>3.632587</v>
      </c>
      <c r="DT19" s="9">
        <v>3.5241259999999999</v>
      </c>
      <c r="DU19" s="9">
        <v>3.417189</v>
      </c>
      <c r="DV19" s="9">
        <v>3.3647610000000001</v>
      </c>
      <c r="DW19" s="9">
        <v>3.2776320000000001</v>
      </c>
      <c r="DX19" s="8">
        <v>3.6599910000000002</v>
      </c>
      <c r="DY19" s="9">
        <v>3.5404520000000002</v>
      </c>
      <c r="DZ19" s="9">
        <v>3.4363649999999999</v>
      </c>
      <c r="EA19" s="9">
        <v>3.387127</v>
      </c>
      <c r="EB19" s="9">
        <v>3.298206</v>
      </c>
      <c r="EC19" s="8">
        <v>3.688196</v>
      </c>
      <c r="ED19" s="9">
        <v>3.5588030000000002</v>
      </c>
      <c r="EE19" s="9">
        <v>3.459908</v>
      </c>
      <c r="EF19" s="9">
        <v>3.4128940000000001</v>
      </c>
      <c r="EG19" s="9">
        <v>3.3205909999999998</v>
      </c>
      <c r="EH19" s="8">
        <v>3.7177600000000002</v>
      </c>
      <c r="EI19" s="9">
        <v>3.582519</v>
      </c>
      <c r="EJ19" s="9">
        <v>3.4852439999999998</v>
      </c>
      <c r="EK19" s="9">
        <v>3.4392659999999999</v>
      </c>
      <c r="EL19" s="9">
        <v>3.3440460000000001</v>
      </c>
      <c r="EM19" s="8">
        <v>3.7481800000000001</v>
      </c>
      <c r="EN19" s="9">
        <v>3.6062110000000001</v>
      </c>
      <c r="EO19" s="9">
        <v>3.5091969999999999</v>
      </c>
      <c r="EP19" s="9">
        <v>3.465649</v>
      </c>
      <c r="EQ19" s="9">
        <v>3.3674559999999998</v>
      </c>
      <c r="ER19" s="8">
        <v>3.7823540000000002</v>
      </c>
      <c r="ES19" s="10">
        <v>5.0000000000000001E-3</v>
      </c>
      <c r="ET19" s="10">
        <v>4.0000000000000001E-3</v>
      </c>
      <c r="EU19" s="10">
        <v>3.0000000000000001E-3</v>
      </c>
      <c r="EV19" s="10">
        <v>2E-3</v>
      </c>
      <c r="EW19" s="11">
        <v>6.0000000000000001E-3</v>
      </c>
    </row>
    <row r="20" spans="1:153" x14ac:dyDescent="0.25">
      <c r="A20" s="8" t="s">
        <v>21</v>
      </c>
      <c r="B20" s="8">
        <v>6.5195119999999998</v>
      </c>
      <c r="C20" s="8">
        <v>6.769501</v>
      </c>
      <c r="D20" s="9">
        <v>6.8319780000000003</v>
      </c>
      <c r="E20" s="9">
        <v>6.8312480000000004</v>
      </c>
      <c r="F20" s="9">
        <v>6.8316429999999997</v>
      </c>
      <c r="G20" s="9">
        <v>6.8308970000000002</v>
      </c>
      <c r="H20" s="8">
        <v>6.8314760000000003</v>
      </c>
      <c r="I20" s="9">
        <v>6.8041080000000003</v>
      </c>
      <c r="J20" s="9">
        <v>6.8128570000000002</v>
      </c>
      <c r="K20" s="9">
        <v>6.822838</v>
      </c>
      <c r="L20" s="9">
        <v>6.8334919999999997</v>
      </c>
      <c r="M20" s="8">
        <v>6.8339179999999997</v>
      </c>
      <c r="N20" s="9">
        <v>6.8144049999999998</v>
      </c>
      <c r="O20" s="9">
        <v>6.7345610000000002</v>
      </c>
      <c r="P20" s="9">
        <v>6.710121</v>
      </c>
      <c r="Q20" s="9">
        <v>6.646782</v>
      </c>
      <c r="R20" s="8">
        <v>6.8110650000000001</v>
      </c>
      <c r="S20" s="9">
        <v>7.0982200000000004</v>
      </c>
      <c r="T20" s="9">
        <v>6.9892640000000004</v>
      </c>
      <c r="U20" s="9">
        <v>6.9371799999999997</v>
      </c>
      <c r="V20" s="9">
        <v>6.8259540000000003</v>
      </c>
      <c r="W20" s="8">
        <v>7.0976910000000002</v>
      </c>
      <c r="X20" s="9">
        <v>7.287928</v>
      </c>
      <c r="Y20" s="9">
        <v>7.1733229999999999</v>
      </c>
      <c r="Z20" s="9">
        <v>7.0946420000000003</v>
      </c>
      <c r="AA20" s="9">
        <v>6.8956609999999996</v>
      </c>
      <c r="AB20" s="8">
        <v>7.2808890000000002</v>
      </c>
      <c r="AC20" s="9">
        <v>7.4742639999999998</v>
      </c>
      <c r="AD20" s="9">
        <v>7.334257</v>
      </c>
      <c r="AE20" s="9">
        <v>7.2330589999999999</v>
      </c>
      <c r="AF20" s="9">
        <v>7.010866</v>
      </c>
      <c r="AG20" s="8">
        <v>7.4637209999999996</v>
      </c>
      <c r="AH20" s="9">
        <v>7.5494430000000001</v>
      </c>
      <c r="AI20" s="9">
        <v>7.421964</v>
      </c>
      <c r="AJ20" s="9">
        <v>7.3062849999999999</v>
      </c>
      <c r="AK20" s="9">
        <v>7.0830320000000002</v>
      </c>
      <c r="AL20" s="8">
        <v>7.5838890000000001</v>
      </c>
      <c r="AM20" s="9">
        <v>7.6303260000000002</v>
      </c>
      <c r="AN20" s="9">
        <v>7.5028350000000001</v>
      </c>
      <c r="AO20" s="9">
        <v>7.3838780000000002</v>
      </c>
      <c r="AP20" s="9">
        <v>7.182385</v>
      </c>
      <c r="AQ20" s="8">
        <v>7.6753470000000004</v>
      </c>
      <c r="AR20" s="9">
        <v>7.6860059999999999</v>
      </c>
      <c r="AS20" s="9">
        <v>7.5597479999999999</v>
      </c>
      <c r="AT20" s="9">
        <v>7.4383480000000004</v>
      </c>
      <c r="AU20" s="9">
        <v>7.2616069999999997</v>
      </c>
      <c r="AV20" s="8">
        <v>7.7236359999999999</v>
      </c>
      <c r="AW20" s="9">
        <v>7.7315250000000004</v>
      </c>
      <c r="AX20" s="9">
        <v>7.5982079999999996</v>
      </c>
      <c r="AY20" s="9">
        <v>7.4793750000000001</v>
      </c>
      <c r="AZ20" s="9">
        <v>7.3274169999999996</v>
      </c>
      <c r="BA20" s="8">
        <v>7.7644650000000004</v>
      </c>
      <c r="BB20" s="9">
        <v>7.793158</v>
      </c>
      <c r="BC20" s="9">
        <v>7.6415990000000003</v>
      </c>
      <c r="BD20" s="9">
        <v>7.5205960000000003</v>
      </c>
      <c r="BE20" s="9">
        <v>7.3782100000000002</v>
      </c>
      <c r="BF20" s="8">
        <v>7.8211440000000003</v>
      </c>
      <c r="BG20" s="9">
        <v>7.8080160000000003</v>
      </c>
      <c r="BH20" s="9">
        <v>7.6623060000000001</v>
      </c>
      <c r="BI20" s="9">
        <v>7.5440300000000002</v>
      </c>
      <c r="BJ20" s="9">
        <v>7.3956720000000002</v>
      </c>
      <c r="BK20" s="8">
        <v>7.8392710000000001</v>
      </c>
      <c r="BL20" s="9">
        <v>7.8241810000000003</v>
      </c>
      <c r="BM20" s="9">
        <v>7.6865079999999999</v>
      </c>
      <c r="BN20" s="9">
        <v>7.5733470000000001</v>
      </c>
      <c r="BO20" s="9">
        <v>7.4210440000000002</v>
      </c>
      <c r="BP20" s="8">
        <v>7.8580810000000003</v>
      </c>
      <c r="BQ20" s="9">
        <v>7.819007</v>
      </c>
      <c r="BR20" s="9">
        <v>7.6924049999999999</v>
      </c>
      <c r="BS20" s="9">
        <v>7.5858850000000002</v>
      </c>
      <c r="BT20" s="9">
        <v>7.4518009999999997</v>
      </c>
      <c r="BU20" s="8">
        <v>7.8602210000000001</v>
      </c>
      <c r="BV20" s="9">
        <v>7.8143019999999996</v>
      </c>
      <c r="BW20" s="9">
        <v>7.6930680000000002</v>
      </c>
      <c r="BX20" s="9">
        <v>7.592676</v>
      </c>
      <c r="BY20" s="9">
        <v>7.4753480000000003</v>
      </c>
      <c r="BZ20" s="8">
        <v>7.8414590000000004</v>
      </c>
      <c r="CA20" s="9">
        <v>7.7995979999999996</v>
      </c>
      <c r="CB20" s="9">
        <v>7.6800660000000001</v>
      </c>
      <c r="CC20" s="9">
        <v>7.5903939999999999</v>
      </c>
      <c r="CD20" s="9">
        <v>7.4982730000000002</v>
      </c>
      <c r="CE20" s="8">
        <v>7.8070959999999996</v>
      </c>
      <c r="CF20" s="9">
        <v>7.7903060000000002</v>
      </c>
      <c r="CG20" s="9">
        <v>7.6735470000000001</v>
      </c>
      <c r="CH20" s="9">
        <v>7.5946230000000003</v>
      </c>
      <c r="CI20" s="9">
        <v>7.5187039999999996</v>
      </c>
      <c r="CJ20" s="8">
        <v>7.7928699999999997</v>
      </c>
      <c r="CK20" s="9">
        <v>7.7874299999999996</v>
      </c>
      <c r="CL20" s="9">
        <v>7.6755110000000002</v>
      </c>
      <c r="CM20" s="9">
        <v>7.6064990000000003</v>
      </c>
      <c r="CN20" s="9">
        <v>7.5444240000000002</v>
      </c>
      <c r="CO20" s="8">
        <v>7.7760389999999999</v>
      </c>
      <c r="CP20" s="9">
        <v>7.7913680000000003</v>
      </c>
      <c r="CQ20" s="9">
        <v>7.6945480000000002</v>
      </c>
      <c r="CR20" s="9">
        <v>7.6316860000000002</v>
      </c>
      <c r="CS20" s="9">
        <v>7.577102</v>
      </c>
      <c r="CT20" s="8">
        <v>7.7684129999999998</v>
      </c>
      <c r="CU20" s="9">
        <v>7.8051950000000003</v>
      </c>
      <c r="CV20" s="9">
        <v>7.7162009999999999</v>
      </c>
      <c r="CW20" s="9">
        <v>7.6642659999999996</v>
      </c>
      <c r="CX20" s="9">
        <v>7.6053249999999997</v>
      </c>
      <c r="CY20" s="8">
        <v>7.7813819999999998</v>
      </c>
      <c r="CZ20" s="9">
        <v>7.8122439999999997</v>
      </c>
      <c r="DA20" s="9">
        <v>7.7370570000000001</v>
      </c>
      <c r="DB20" s="9">
        <v>7.6979879999999996</v>
      </c>
      <c r="DC20" s="9">
        <v>7.6329450000000003</v>
      </c>
      <c r="DD20" s="8">
        <v>7.8014659999999996</v>
      </c>
      <c r="DE20" s="9">
        <v>7.8155599999999996</v>
      </c>
      <c r="DF20" s="9">
        <v>7.7536339999999999</v>
      </c>
      <c r="DG20" s="9">
        <v>7.7323019999999998</v>
      </c>
      <c r="DH20" s="9">
        <v>7.6559900000000001</v>
      </c>
      <c r="DI20" s="8">
        <v>7.8209299999999997</v>
      </c>
      <c r="DJ20" s="9">
        <v>7.8237639999999997</v>
      </c>
      <c r="DK20" s="9">
        <v>7.7854099999999997</v>
      </c>
      <c r="DL20" s="9">
        <v>7.7661309999999997</v>
      </c>
      <c r="DM20" s="9">
        <v>7.6875410000000004</v>
      </c>
      <c r="DN20" s="8">
        <v>7.8462930000000002</v>
      </c>
      <c r="DO20" s="9">
        <v>7.8431249999999997</v>
      </c>
      <c r="DP20" s="9">
        <v>7.8259840000000001</v>
      </c>
      <c r="DQ20" s="9">
        <v>7.7908949999999999</v>
      </c>
      <c r="DR20" s="9">
        <v>7.7227740000000002</v>
      </c>
      <c r="DS20" s="8">
        <v>7.8833729999999997</v>
      </c>
      <c r="DT20" s="9">
        <v>7.860493</v>
      </c>
      <c r="DU20" s="9">
        <v>7.8519649999999999</v>
      </c>
      <c r="DV20" s="9">
        <v>7.8109869999999999</v>
      </c>
      <c r="DW20" s="9">
        <v>7.7594750000000001</v>
      </c>
      <c r="DX20" s="8">
        <v>7.9147410000000002</v>
      </c>
      <c r="DY20" s="9">
        <v>7.8748969999999998</v>
      </c>
      <c r="DZ20" s="9">
        <v>7.8709759999999998</v>
      </c>
      <c r="EA20" s="9">
        <v>7.8496290000000002</v>
      </c>
      <c r="EB20" s="9">
        <v>7.7907909999999996</v>
      </c>
      <c r="EC20" s="8">
        <v>7.9463109999999997</v>
      </c>
      <c r="ED20" s="9">
        <v>7.8896160000000002</v>
      </c>
      <c r="EE20" s="9">
        <v>7.8928430000000001</v>
      </c>
      <c r="EF20" s="9">
        <v>7.8902359999999998</v>
      </c>
      <c r="EG20" s="9">
        <v>7.8102090000000004</v>
      </c>
      <c r="EH20" s="8">
        <v>7.9510519999999998</v>
      </c>
      <c r="EI20" s="9">
        <v>7.9083329999999998</v>
      </c>
      <c r="EJ20" s="9">
        <v>7.9124340000000002</v>
      </c>
      <c r="EK20" s="9">
        <v>7.9188280000000004</v>
      </c>
      <c r="EL20" s="9">
        <v>7.825259</v>
      </c>
      <c r="EM20" s="8">
        <v>7.9633159999999998</v>
      </c>
      <c r="EN20" s="9">
        <v>7.9108689999999999</v>
      </c>
      <c r="EO20" s="9">
        <v>7.932016</v>
      </c>
      <c r="EP20" s="9">
        <v>7.9307169999999996</v>
      </c>
      <c r="EQ20" s="9">
        <v>7.8361590000000003</v>
      </c>
      <c r="ER20" s="8">
        <v>7.964906</v>
      </c>
      <c r="ES20" s="10">
        <v>5.0000000000000001E-3</v>
      </c>
      <c r="ET20" s="10">
        <v>5.0000000000000001E-3</v>
      </c>
      <c r="EU20" s="10">
        <v>5.0000000000000001E-3</v>
      </c>
      <c r="EV20" s="10">
        <v>5.0000000000000001E-3</v>
      </c>
      <c r="EW20" s="11">
        <v>6.0000000000000001E-3</v>
      </c>
    </row>
    <row r="21" spans="1:153" ht="30" x14ac:dyDescent="0.25">
      <c r="A21" s="8" t="s">
        <v>22</v>
      </c>
      <c r="B21" s="8">
        <v>0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8">
        <v>0</v>
      </c>
      <c r="I21" s="9">
        <v>0</v>
      </c>
      <c r="J21" s="9">
        <v>0</v>
      </c>
      <c r="K21" s="9">
        <v>0</v>
      </c>
      <c r="L21" s="9">
        <v>0</v>
      </c>
      <c r="M21" s="8">
        <v>0</v>
      </c>
      <c r="N21" s="9">
        <v>0</v>
      </c>
      <c r="O21" s="9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9">
        <v>0</v>
      </c>
      <c r="V21" s="9">
        <v>0</v>
      </c>
      <c r="W21" s="8">
        <v>0</v>
      </c>
      <c r="X21" s="9">
        <v>0</v>
      </c>
      <c r="Y21" s="9">
        <v>0</v>
      </c>
      <c r="Z21" s="9">
        <v>0</v>
      </c>
      <c r="AA21" s="9">
        <v>0</v>
      </c>
      <c r="AB21" s="8">
        <v>0</v>
      </c>
      <c r="AC21" s="9">
        <v>0</v>
      </c>
      <c r="AD21" s="9">
        <v>0</v>
      </c>
      <c r="AE21" s="9">
        <v>0</v>
      </c>
      <c r="AF21" s="9">
        <v>0</v>
      </c>
      <c r="AG21" s="8">
        <v>0</v>
      </c>
      <c r="AH21" s="9">
        <v>0.114435</v>
      </c>
      <c r="AI21" s="9">
        <v>6.6986000000000004E-2</v>
      </c>
      <c r="AJ21" s="9">
        <v>6.6986000000000004E-2</v>
      </c>
      <c r="AK21" s="9">
        <v>6.6986000000000004E-2</v>
      </c>
      <c r="AL21" s="8">
        <v>6.6986000000000004E-2</v>
      </c>
      <c r="AM21" s="9">
        <v>0.120156</v>
      </c>
      <c r="AN21" s="9">
        <v>6.6986000000000004E-2</v>
      </c>
      <c r="AO21" s="9">
        <v>6.6986000000000004E-2</v>
      </c>
      <c r="AP21" s="9">
        <v>6.6986000000000004E-2</v>
      </c>
      <c r="AQ21" s="8">
        <v>7.3685E-2</v>
      </c>
      <c r="AR21" s="9">
        <v>0.126164</v>
      </c>
      <c r="AS21" s="9">
        <v>6.6986000000000004E-2</v>
      </c>
      <c r="AT21" s="9">
        <v>6.6986000000000004E-2</v>
      </c>
      <c r="AU21" s="9">
        <v>6.6986000000000004E-2</v>
      </c>
      <c r="AV21" s="8">
        <v>8.1053E-2</v>
      </c>
      <c r="AW21" s="9">
        <v>0.13247200000000001</v>
      </c>
      <c r="AX21" s="9">
        <v>7.0334999999999995E-2</v>
      </c>
      <c r="AY21" s="9">
        <v>6.6986000000000004E-2</v>
      </c>
      <c r="AZ21" s="9">
        <v>6.6986000000000004E-2</v>
      </c>
      <c r="BA21" s="8">
        <v>8.9159000000000002E-2</v>
      </c>
      <c r="BB21" s="9">
        <v>0.139096</v>
      </c>
      <c r="BC21" s="9">
        <v>7.3852000000000001E-2</v>
      </c>
      <c r="BD21" s="9">
        <v>6.6986000000000004E-2</v>
      </c>
      <c r="BE21" s="9">
        <v>7.0334999999999995E-2</v>
      </c>
      <c r="BF21" s="8">
        <v>9.8073999999999995E-2</v>
      </c>
      <c r="BG21" s="9">
        <v>0.14605099999999999</v>
      </c>
      <c r="BH21" s="9">
        <v>7.7545000000000003E-2</v>
      </c>
      <c r="BI21" s="9">
        <v>7.0334999999999995E-2</v>
      </c>
      <c r="BJ21" s="9">
        <v>7.3852000000000001E-2</v>
      </c>
      <c r="BK21" s="8">
        <v>0.10788200000000001</v>
      </c>
      <c r="BL21" s="9">
        <v>0.15335299999999999</v>
      </c>
      <c r="BM21" s="9">
        <v>8.1421999999999994E-2</v>
      </c>
      <c r="BN21" s="9">
        <v>7.3852000000000001E-2</v>
      </c>
      <c r="BO21" s="9">
        <v>7.3852000000000001E-2</v>
      </c>
      <c r="BP21" s="8">
        <v>0.11867</v>
      </c>
      <c r="BQ21" s="9">
        <v>0.161021</v>
      </c>
      <c r="BR21" s="9">
        <v>8.1421999999999994E-2</v>
      </c>
      <c r="BS21" s="9">
        <v>7.3852000000000001E-2</v>
      </c>
      <c r="BT21" s="9">
        <v>7.3852000000000001E-2</v>
      </c>
      <c r="BU21" s="8">
        <v>0.13053699999999999</v>
      </c>
      <c r="BV21" s="9">
        <v>0.169072</v>
      </c>
      <c r="BW21" s="9">
        <v>8.5493E-2</v>
      </c>
      <c r="BX21" s="9">
        <v>7.7545000000000003E-2</v>
      </c>
      <c r="BY21" s="9">
        <v>7.3852000000000001E-2</v>
      </c>
      <c r="BZ21" s="8">
        <v>0.143591</v>
      </c>
      <c r="CA21" s="9">
        <v>0.17752599999999999</v>
      </c>
      <c r="CB21" s="9">
        <v>8.9768000000000001E-2</v>
      </c>
      <c r="CC21" s="9">
        <v>8.1421999999999994E-2</v>
      </c>
      <c r="CD21" s="9">
        <v>7.3852000000000001E-2</v>
      </c>
      <c r="CE21" s="8">
        <v>0.15795000000000001</v>
      </c>
      <c r="CF21" s="9">
        <v>0.18640200000000001</v>
      </c>
      <c r="CG21" s="9">
        <v>9.4256000000000006E-2</v>
      </c>
      <c r="CH21" s="9">
        <v>8.5493E-2</v>
      </c>
      <c r="CI21" s="9">
        <v>7.7545000000000003E-2</v>
      </c>
      <c r="CJ21" s="8">
        <v>0.17374500000000001</v>
      </c>
      <c r="CK21" s="9">
        <v>0.19572200000000001</v>
      </c>
      <c r="CL21" s="9">
        <v>9.8969000000000001E-2</v>
      </c>
      <c r="CM21" s="9">
        <v>8.9768000000000001E-2</v>
      </c>
      <c r="CN21" s="9">
        <v>8.1421999999999994E-2</v>
      </c>
      <c r="CO21" s="8">
        <v>0.19111900000000001</v>
      </c>
      <c r="CP21" s="9">
        <v>0.205508</v>
      </c>
      <c r="CQ21" s="9">
        <v>0.103917</v>
      </c>
      <c r="CR21" s="9">
        <v>9.4256000000000006E-2</v>
      </c>
      <c r="CS21" s="9">
        <v>8.5493E-2</v>
      </c>
      <c r="CT21" s="8">
        <v>0.210231</v>
      </c>
      <c r="CU21" s="9">
        <v>0.215784</v>
      </c>
      <c r="CV21" s="9">
        <v>0.109113</v>
      </c>
      <c r="CW21" s="9">
        <v>9.8969000000000001E-2</v>
      </c>
      <c r="CX21" s="9">
        <v>8.9768000000000001E-2</v>
      </c>
      <c r="CY21" s="8">
        <v>0.23125399999999999</v>
      </c>
      <c r="CZ21" s="9">
        <v>0.226573</v>
      </c>
      <c r="DA21" s="9">
        <v>0.114569</v>
      </c>
      <c r="DB21" s="9">
        <v>0.103917</v>
      </c>
      <c r="DC21" s="9">
        <v>9.4256000000000006E-2</v>
      </c>
      <c r="DD21" s="8">
        <v>0.25438</v>
      </c>
      <c r="DE21" s="9">
        <v>0.237901</v>
      </c>
      <c r="DF21" s="9">
        <v>0.120297</v>
      </c>
      <c r="DG21" s="9">
        <v>0.109113</v>
      </c>
      <c r="DH21" s="9">
        <v>9.8969000000000001E-2</v>
      </c>
      <c r="DI21" s="8">
        <v>0.27981800000000001</v>
      </c>
      <c r="DJ21" s="9">
        <v>0.24979599999999999</v>
      </c>
      <c r="DK21" s="9">
        <v>0.12631200000000001</v>
      </c>
      <c r="DL21" s="9">
        <v>0.114569</v>
      </c>
      <c r="DM21" s="9">
        <v>0.103917</v>
      </c>
      <c r="DN21" s="8">
        <v>0.30779899999999999</v>
      </c>
      <c r="DO21" s="9">
        <v>0.26228600000000002</v>
      </c>
      <c r="DP21" s="9">
        <v>0.132628</v>
      </c>
      <c r="DQ21" s="9">
        <v>0.120297</v>
      </c>
      <c r="DR21" s="9">
        <v>0.109113</v>
      </c>
      <c r="DS21" s="8">
        <v>0.33857900000000002</v>
      </c>
      <c r="DT21" s="9">
        <v>0.27540100000000001</v>
      </c>
      <c r="DU21" s="9">
        <v>0.13925899999999999</v>
      </c>
      <c r="DV21" s="9">
        <v>0.12631200000000001</v>
      </c>
      <c r="DW21" s="9">
        <v>0.114569</v>
      </c>
      <c r="DX21" s="8">
        <v>0.37243700000000002</v>
      </c>
      <c r="DY21" s="9">
        <v>0.28917100000000001</v>
      </c>
      <c r="DZ21" s="9">
        <v>0.14622199999999999</v>
      </c>
      <c r="EA21" s="9">
        <v>0.132628</v>
      </c>
      <c r="EB21" s="9">
        <v>0.114569</v>
      </c>
      <c r="EC21" s="8">
        <v>0.40968100000000002</v>
      </c>
      <c r="ED21" s="9">
        <v>0.30362899999999998</v>
      </c>
      <c r="EE21" s="9">
        <v>0.153533</v>
      </c>
      <c r="EF21" s="9">
        <v>0.132628</v>
      </c>
      <c r="EG21" s="9">
        <v>0.114569</v>
      </c>
      <c r="EH21" s="8">
        <v>0.45064900000000002</v>
      </c>
      <c r="EI21" s="9">
        <v>0.31881100000000001</v>
      </c>
      <c r="EJ21" s="9">
        <v>0.16120999999999999</v>
      </c>
      <c r="EK21" s="9">
        <v>0.132628</v>
      </c>
      <c r="EL21" s="9">
        <v>0.114569</v>
      </c>
      <c r="EM21" s="8">
        <v>0.49571399999999999</v>
      </c>
      <c r="EN21" s="9">
        <v>0.33475100000000002</v>
      </c>
      <c r="EO21" s="9">
        <v>0.16120999999999999</v>
      </c>
      <c r="EP21" s="9">
        <v>0.132628</v>
      </c>
      <c r="EQ21" s="9">
        <v>0.114569</v>
      </c>
      <c r="ER21" s="8">
        <v>0.54528600000000005</v>
      </c>
      <c r="ES21" s="9" t="s">
        <v>15</v>
      </c>
      <c r="ET21" s="9" t="s">
        <v>15</v>
      </c>
      <c r="EU21" s="9" t="s">
        <v>15</v>
      </c>
      <c r="EV21" s="9" t="s">
        <v>15</v>
      </c>
      <c r="EW21" s="8" t="s">
        <v>15</v>
      </c>
    </row>
    <row r="22" spans="1:153" x14ac:dyDescent="0.25">
      <c r="A22" s="8" t="s">
        <v>23</v>
      </c>
      <c r="B22" s="8">
        <v>0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8">
        <v>0</v>
      </c>
      <c r="I22" s="9">
        <v>0</v>
      </c>
      <c r="J22" s="9">
        <v>0</v>
      </c>
      <c r="K22" s="9">
        <v>0</v>
      </c>
      <c r="L22" s="9">
        <v>0</v>
      </c>
      <c r="M22" s="8">
        <v>0</v>
      </c>
      <c r="N22" s="9">
        <v>0</v>
      </c>
      <c r="O22" s="9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9">
        <v>0</v>
      </c>
      <c r="V22" s="9">
        <v>0</v>
      </c>
      <c r="W22" s="8">
        <v>0</v>
      </c>
      <c r="X22" s="9">
        <v>0</v>
      </c>
      <c r="Y22" s="9">
        <v>0</v>
      </c>
      <c r="Z22" s="9">
        <v>0</v>
      </c>
      <c r="AA22" s="9">
        <v>0</v>
      </c>
      <c r="AB22" s="8">
        <v>0</v>
      </c>
      <c r="AC22" s="9">
        <v>0</v>
      </c>
      <c r="AD22" s="9">
        <v>0</v>
      </c>
      <c r="AE22" s="9">
        <v>0</v>
      </c>
      <c r="AF22" s="9">
        <v>0</v>
      </c>
      <c r="AG22" s="8">
        <v>0</v>
      </c>
      <c r="AH22" s="9">
        <v>0.12413200000000001</v>
      </c>
      <c r="AI22" s="9">
        <v>7.2663000000000005E-2</v>
      </c>
      <c r="AJ22" s="9">
        <v>7.2663000000000005E-2</v>
      </c>
      <c r="AK22" s="9">
        <v>7.2663000000000005E-2</v>
      </c>
      <c r="AL22" s="8">
        <v>7.2663000000000005E-2</v>
      </c>
      <c r="AM22" s="9">
        <v>0.13033800000000001</v>
      </c>
      <c r="AN22" s="9">
        <v>7.2663000000000005E-2</v>
      </c>
      <c r="AO22" s="9">
        <v>7.2663000000000005E-2</v>
      </c>
      <c r="AP22" s="9">
        <v>7.2663000000000005E-2</v>
      </c>
      <c r="AQ22" s="8">
        <v>7.9929E-2</v>
      </c>
      <c r="AR22" s="9">
        <v>0.136855</v>
      </c>
      <c r="AS22" s="9">
        <v>7.2663000000000005E-2</v>
      </c>
      <c r="AT22" s="9">
        <v>7.2663000000000005E-2</v>
      </c>
      <c r="AU22" s="9">
        <v>7.2663000000000005E-2</v>
      </c>
      <c r="AV22" s="8">
        <v>8.7922E-2</v>
      </c>
      <c r="AW22" s="9">
        <v>0.14369799999999999</v>
      </c>
      <c r="AX22" s="9">
        <v>7.6296000000000003E-2</v>
      </c>
      <c r="AY22" s="9">
        <v>7.2663000000000005E-2</v>
      </c>
      <c r="AZ22" s="9">
        <v>7.2663000000000005E-2</v>
      </c>
      <c r="BA22" s="8">
        <v>9.6713999999999994E-2</v>
      </c>
      <c r="BB22" s="9">
        <v>0.15088299999999999</v>
      </c>
      <c r="BC22" s="9">
        <v>8.0110000000000001E-2</v>
      </c>
      <c r="BD22" s="9">
        <v>7.2663000000000005E-2</v>
      </c>
      <c r="BE22" s="9">
        <v>7.6296000000000003E-2</v>
      </c>
      <c r="BF22" s="8">
        <v>0.10638499999999999</v>
      </c>
      <c r="BG22" s="9">
        <v>0.15842700000000001</v>
      </c>
      <c r="BH22" s="9">
        <v>8.4115999999999996E-2</v>
      </c>
      <c r="BI22" s="9">
        <v>7.6296000000000003E-2</v>
      </c>
      <c r="BJ22" s="9">
        <v>8.0110000000000001E-2</v>
      </c>
      <c r="BK22" s="8">
        <v>0.117024</v>
      </c>
      <c r="BL22" s="9">
        <v>0.166348</v>
      </c>
      <c r="BM22" s="9">
        <v>8.8321999999999998E-2</v>
      </c>
      <c r="BN22" s="9">
        <v>8.0110000000000001E-2</v>
      </c>
      <c r="BO22" s="9">
        <v>8.0110000000000001E-2</v>
      </c>
      <c r="BP22" s="8">
        <v>0.12872600000000001</v>
      </c>
      <c r="BQ22" s="9">
        <v>0.17466599999999999</v>
      </c>
      <c r="BR22" s="9">
        <v>8.8321999999999998E-2</v>
      </c>
      <c r="BS22" s="9">
        <v>8.0110000000000001E-2</v>
      </c>
      <c r="BT22" s="9">
        <v>8.0110000000000001E-2</v>
      </c>
      <c r="BU22" s="8">
        <v>0.141599</v>
      </c>
      <c r="BV22" s="9">
        <v>0.18339900000000001</v>
      </c>
      <c r="BW22" s="9">
        <v>9.2738000000000001E-2</v>
      </c>
      <c r="BX22" s="9">
        <v>8.4115999999999996E-2</v>
      </c>
      <c r="BY22" s="9">
        <v>8.0110000000000001E-2</v>
      </c>
      <c r="BZ22" s="8">
        <v>0.15575900000000001</v>
      </c>
      <c r="CA22" s="9">
        <v>0.19256899999999999</v>
      </c>
      <c r="CB22" s="9">
        <v>9.7375000000000003E-2</v>
      </c>
      <c r="CC22" s="9">
        <v>8.8321999999999998E-2</v>
      </c>
      <c r="CD22" s="9">
        <v>8.0110000000000001E-2</v>
      </c>
      <c r="CE22" s="8">
        <v>0.17133399999999999</v>
      </c>
      <c r="CF22" s="9">
        <v>0.20219799999999999</v>
      </c>
      <c r="CG22" s="9">
        <v>0.102243</v>
      </c>
      <c r="CH22" s="9">
        <v>9.2738000000000001E-2</v>
      </c>
      <c r="CI22" s="9">
        <v>8.4115999999999996E-2</v>
      </c>
      <c r="CJ22" s="8">
        <v>0.188468</v>
      </c>
      <c r="CK22" s="9">
        <v>0.212307</v>
      </c>
      <c r="CL22" s="9">
        <v>0.10735599999999999</v>
      </c>
      <c r="CM22" s="9">
        <v>9.7375000000000003E-2</v>
      </c>
      <c r="CN22" s="9">
        <v>8.8321999999999998E-2</v>
      </c>
      <c r="CO22" s="8">
        <v>0.207315</v>
      </c>
      <c r="CP22" s="9">
        <v>0.22292300000000001</v>
      </c>
      <c r="CQ22" s="9">
        <v>0.112723</v>
      </c>
      <c r="CR22" s="9">
        <v>0.102243</v>
      </c>
      <c r="CS22" s="9">
        <v>9.2738000000000001E-2</v>
      </c>
      <c r="CT22" s="8">
        <v>0.228046</v>
      </c>
      <c r="CU22" s="9">
        <v>0.234069</v>
      </c>
      <c r="CV22" s="9">
        <v>0.11836000000000001</v>
      </c>
      <c r="CW22" s="9">
        <v>0.10735599999999999</v>
      </c>
      <c r="CX22" s="9">
        <v>9.7375000000000003E-2</v>
      </c>
      <c r="CY22" s="8">
        <v>0.25085099999999999</v>
      </c>
      <c r="CZ22" s="9">
        <v>0.24577199999999999</v>
      </c>
      <c r="DA22" s="9">
        <v>0.124278</v>
      </c>
      <c r="DB22" s="9">
        <v>0.112723</v>
      </c>
      <c r="DC22" s="9">
        <v>0.102243</v>
      </c>
      <c r="DD22" s="8">
        <v>0.27593600000000001</v>
      </c>
      <c r="DE22" s="9">
        <v>0.25806099999999998</v>
      </c>
      <c r="DF22" s="9">
        <v>0.130491</v>
      </c>
      <c r="DG22" s="9">
        <v>0.11836000000000001</v>
      </c>
      <c r="DH22" s="9">
        <v>0.10735599999999999</v>
      </c>
      <c r="DI22" s="8">
        <v>0.30352899999999999</v>
      </c>
      <c r="DJ22" s="9">
        <v>0.27096399999999998</v>
      </c>
      <c r="DK22" s="9">
        <v>0.137016</v>
      </c>
      <c r="DL22" s="9">
        <v>0.124278</v>
      </c>
      <c r="DM22" s="9">
        <v>0.112723</v>
      </c>
      <c r="DN22" s="8">
        <v>0.33388200000000001</v>
      </c>
      <c r="DO22" s="9">
        <v>0.28451199999999999</v>
      </c>
      <c r="DP22" s="9">
        <v>0.14386699999999999</v>
      </c>
      <c r="DQ22" s="9">
        <v>0.130491</v>
      </c>
      <c r="DR22" s="9">
        <v>0.11836000000000001</v>
      </c>
      <c r="DS22" s="8">
        <v>0.36726999999999999</v>
      </c>
      <c r="DT22" s="9">
        <v>0.298738</v>
      </c>
      <c r="DU22" s="9">
        <v>0.15106</v>
      </c>
      <c r="DV22" s="9">
        <v>0.137016</v>
      </c>
      <c r="DW22" s="9">
        <v>0.124278</v>
      </c>
      <c r="DX22" s="8">
        <v>0.40399800000000002</v>
      </c>
      <c r="DY22" s="9">
        <v>0.31367499999999998</v>
      </c>
      <c r="DZ22" s="9">
        <v>0.158613</v>
      </c>
      <c r="EA22" s="9">
        <v>0.14386699999999999</v>
      </c>
      <c r="EB22" s="9">
        <v>0.124278</v>
      </c>
      <c r="EC22" s="8">
        <v>0.44439699999999999</v>
      </c>
      <c r="ED22" s="9">
        <v>0.32935900000000001</v>
      </c>
      <c r="EE22" s="9">
        <v>0.166544</v>
      </c>
      <c r="EF22" s="9">
        <v>0.14386699999999999</v>
      </c>
      <c r="EG22" s="9">
        <v>0.124278</v>
      </c>
      <c r="EH22" s="8">
        <v>0.48883700000000002</v>
      </c>
      <c r="EI22" s="9">
        <v>0.345827</v>
      </c>
      <c r="EJ22" s="9">
        <v>0.174871</v>
      </c>
      <c r="EK22" s="9">
        <v>0.14386699999999999</v>
      </c>
      <c r="EL22" s="9">
        <v>0.124278</v>
      </c>
      <c r="EM22" s="8">
        <v>0.537721</v>
      </c>
      <c r="EN22" s="9">
        <v>0.363118</v>
      </c>
      <c r="EO22" s="9">
        <v>0.174871</v>
      </c>
      <c r="EP22" s="9">
        <v>0.14386699999999999</v>
      </c>
      <c r="EQ22" s="9">
        <v>0.124278</v>
      </c>
      <c r="ER22" s="8">
        <v>0.59149300000000005</v>
      </c>
      <c r="ES22" s="9" t="s">
        <v>15</v>
      </c>
      <c r="ET22" s="9" t="s">
        <v>15</v>
      </c>
      <c r="EU22" s="9" t="s">
        <v>15</v>
      </c>
      <c r="EV22" s="9" t="s">
        <v>15</v>
      </c>
      <c r="EW22" s="8" t="s">
        <v>15</v>
      </c>
    </row>
    <row r="23" spans="1:153" x14ac:dyDescent="0.25">
      <c r="A23" s="8" t="s">
        <v>24</v>
      </c>
      <c r="B23" s="8">
        <v>7.3877600000000001</v>
      </c>
      <c r="C23" s="8">
        <v>7.6035360000000001</v>
      </c>
      <c r="D23" s="9">
        <v>9.2665550000000003</v>
      </c>
      <c r="E23" s="9">
        <v>9.2665550000000003</v>
      </c>
      <c r="F23" s="9">
        <v>9.2665620000000004</v>
      </c>
      <c r="G23" s="9">
        <v>9.2665609999999994</v>
      </c>
      <c r="H23" s="8">
        <v>9.4805340000000005</v>
      </c>
      <c r="I23" s="9">
        <v>8.199821</v>
      </c>
      <c r="J23" s="9">
        <v>8.1968759999999996</v>
      </c>
      <c r="K23" s="9">
        <v>8.1941360000000003</v>
      </c>
      <c r="L23" s="9">
        <v>8.1963930000000005</v>
      </c>
      <c r="M23" s="8">
        <v>8.6787609999999997</v>
      </c>
      <c r="N23" s="9">
        <v>8.1087240000000005</v>
      </c>
      <c r="O23" s="9">
        <v>9.0144210000000005</v>
      </c>
      <c r="P23" s="9">
        <v>9.4054599999999997</v>
      </c>
      <c r="Q23" s="9">
        <v>10.185459</v>
      </c>
      <c r="R23" s="8">
        <v>10.316660000000001</v>
      </c>
      <c r="S23" s="9">
        <v>8.0763029999999993</v>
      </c>
      <c r="T23" s="9">
        <v>8.9317899999999995</v>
      </c>
      <c r="U23" s="9">
        <v>9.3049569999999999</v>
      </c>
      <c r="V23" s="9">
        <v>10.121376</v>
      </c>
      <c r="W23" s="8">
        <v>10.957877</v>
      </c>
      <c r="X23" s="9">
        <v>8.6897710000000004</v>
      </c>
      <c r="Y23" s="9">
        <v>9.3228000000000009</v>
      </c>
      <c r="Z23" s="9">
        <v>10.009252999999999</v>
      </c>
      <c r="AA23" s="9">
        <v>11.240354</v>
      </c>
      <c r="AB23" s="8">
        <v>12.149865999999999</v>
      </c>
      <c r="AC23" s="9">
        <v>8.3593659999999996</v>
      </c>
      <c r="AD23" s="9">
        <v>8.9429909999999992</v>
      </c>
      <c r="AE23" s="9">
        <v>9.694331</v>
      </c>
      <c r="AF23" s="9">
        <v>10.985156</v>
      </c>
      <c r="AG23" s="8">
        <v>12.16384</v>
      </c>
      <c r="AH23" s="9">
        <v>8.2500359999999997</v>
      </c>
      <c r="AI23" s="9">
        <v>8.8139800000000008</v>
      </c>
      <c r="AJ23" s="9">
        <v>9.7075410000000009</v>
      </c>
      <c r="AK23" s="9">
        <v>10.916931</v>
      </c>
      <c r="AL23" s="8">
        <v>12.313010999999999</v>
      </c>
      <c r="AM23" s="9">
        <v>8.2204829999999998</v>
      </c>
      <c r="AN23" s="9">
        <v>8.7740989999999996</v>
      </c>
      <c r="AO23" s="9">
        <v>9.6907270000000008</v>
      </c>
      <c r="AP23" s="9">
        <v>10.847569</v>
      </c>
      <c r="AQ23" s="8">
        <v>12.552754</v>
      </c>
      <c r="AR23" s="9">
        <v>8.1759930000000001</v>
      </c>
      <c r="AS23" s="9">
        <v>8.7301249999999992</v>
      </c>
      <c r="AT23" s="9">
        <v>9.7313659999999995</v>
      </c>
      <c r="AU23" s="9">
        <v>10.711261</v>
      </c>
      <c r="AV23" s="8">
        <v>12.756221</v>
      </c>
      <c r="AW23" s="9">
        <v>8.1745190000000001</v>
      </c>
      <c r="AX23" s="9">
        <v>8.7637719999999995</v>
      </c>
      <c r="AY23" s="9">
        <v>9.7758389999999995</v>
      </c>
      <c r="AZ23" s="9">
        <v>10.666829</v>
      </c>
      <c r="BA23" s="8">
        <v>12.893236999999999</v>
      </c>
      <c r="BB23" s="9">
        <v>8.178839</v>
      </c>
      <c r="BC23" s="9">
        <v>8.8116090000000007</v>
      </c>
      <c r="BD23" s="9">
        <v>9.8378379999999996</v>
      </c>
      <c r="BE23" s="9">
        <v>10.778242000000001</v>
      </c>
      <c r="BF23" s="8">
        <v>13.127265</v>
      </c>
      <c r="BG23" s="9">
        <v>8.2310990000000004</v>
      </c>
      <c r="BH23" s="9">
        <v>8.8306769999999997</v>
      </c>
      <c r="BI23" s="9">
        <v>9.8462809999999994</v>
      </c>
      <c r="BJ23" s="9">
        <v>10.85834</v>
      </c>
      <c r="BK23" s="8">
        <v>13.2883</v>
      </c>
      <c r="BL23" s="9">
        <v>8.310492</v>
      </c>
      <c r="BM23" s="9">
        <v>8.9068609999999993</v>
      </c>
      <c r="BN23" s="9">
        <v>9.9044349999999994</v>
      </c>
      <c r="BO23" s="9">
        <v>10.980411</v>
      </c>
      <c r="BP23" s="8">
        <v>13.50508</v>
      </c>
      <c r="BQ23" s="9">
        <v>8.4145979999999998</v>
      </c>
      <c r="BR23" s="9">
        <v>8.9827089999999998</v>
      </c>
      <c r="BS23" s="9">
        <v>9.9931760000000001</v>
      </c>
      <c r="BT23" s="9">
        <v>10.968043</v>
      </c>
      <c r="BU23" s="8">
        <v>13.750821</v>
      </c>
      <c r="BV23" s="9">
        <v>8.4873989999999999</v>
      </c>
      <c r="BW23" s="9">
        <v>9.0369399999999995</v>
      </c>
      <c r="BX23" s="9">
        <v>10.002881</v>
      </c>
      <c r="BY23" s="9">
        <v>10.749057000000001</v>
      </c>
      <c r="BZ23" s="8">
        <v>14.034724000000001</v>
      </c>
      <c r="CA23" s="9">
        <v>8.6291100000000007</v>
      </c>
      <c r="CB23" s="9">
        <v>9.1451329999999995</v>
      </c>
      <c r="CC23" s="9">
        <v>10.090184000000001</v>
      </c>
      <c r="CD23" s="9">
        <v>10.515288999999999</v>
      </c>
      <c r="CE23" s="8">
        <v>14.331441999999999</v>
      </c>
      <c r="CF23" s="9">
        <v>8.7156559999999992</v>
      </c>
      <c r="CG23" s="9">
        <v>9.1894109999999998</v>
      </c>
      <c r="CH23" s="9">
        <v>10.045048</v>
      </c>
      <c r="CI23" s="9">
        <v>10.293767000000001</v>
      </c>
      <c r="CJ23" s="8">
        <v>14.450279</v>
      </c>
      <c r="CK23" s="9">
        <v>8.7788520000000005</v>
      </c>
      <c r="CL23" s="9">
        <v>9.2335309999999993</v>
      </c>
      <c r="CM23" s="9">
        <v>10.005682</v>
      </c>
      <c r="CN23" s="9">
        <v>10.174595999999999</v>
      </c>
      <c r="CO23" s="8">
        <v>14.598850000000001</v>
      </c>
      <c r="CP23" s="9">
        <v>8.8673230000000007</v>
      </c>
      <c r="CQ23" s="9">
        <v>9.3189139999999995</v>
      </c>
      <c r="CR23" s="9">
        <v>10.036898000000001</v>
      </c>
      <c r="CS23" s="9">
        <v>10.178820999999999</v>
      </c>
      <c r="CT23" s="8">
        <v>14.780386</v>
      </c>
      <c r="CU23" s="9">
        <v>8.9867349999999995</v>
      </c>
      <c r="CV23" s="9">
        <v>9.4414920000000002</v>
      </c>
      <c r="CW23" s="9">
        <v>10.088058</v>
      </c>
      <c r="CX23" s="9">
        <v>10.111814000000001</v>
      </c>
      <c r="CY23" s="8">
        <v>15.046925999999999</v>
      </c>
      <c r="CZ23" s="9">
        <v>9.1734939999999998</v>
      </c>
      <c r="DA23" s="9">
        <v>9.5515340000000002</v>
      </c>
      <c r="DB23" s="9">
        <v>10.126492000000001</v>
      </c>
      <c r="DC23" s="9">
        <v>9.9036609999999996</v>
      </c>
      <c r="DD23" s="8">
        <v>15.204843</v>
      </c>
      <c r="DE23" s="9">
        <v>9.2739519999999995</v>
      </c>
      <c r="DF23" s="9">
        <v>9.5253200000000007</v>
      </c>
      <c r="DG23" s="9">
        <v>10.001307000000001</v>
      </c>
      <c r="DH23" s="9">
        <v>9.6889070000000004</v>
      </c>
      <c r="DI23" s="8">
        <v>15.406985000000001</v>
      </c>
      <c r="DJ23" s="9">
        <v>9.3726900000000004</v>
      </c>
      <c r="DK23" s="9">
        <v>9.4885190000000001</v>
      </c>
      <c r="DL23" s="9">
        <v>9.8891279999999995</v>
      </c>
      <c r="DM23" s="9">
        <v>9.4625869999999992</v>
      </c>
      <c r="DN23" s="8">
        <v>15.642078</v>
      </c>
      <c r="DO23" s="9">
        <v>9.3970160000000007</v>
      </c>
      <c r="DP23" s="9">
        <v>9.3361640000000001</v>
      </c>
      <c r="DQ23" s="9">
        <v>9.6512810000000009</v>
      </c>
      <c r="DR23" s="9">
        <v>9.2240549999999999</v>
      </c>
      <c r="DS23" s="8">
        <v>15.788695000000001</v>
      </c>
      <c r="DT23" s="9">
        <v>9.3381450000000008</v>
      </c>
      <c r="DU23" s="9">
        <v>9.1757650000000002</v>
      </c>
      <c r="DV23" s="9">
        <v>9.4900120000000001</v>
      </c>
      <c r="DW23" s="9">
        <v>8.982583</v>
      </c>
      <c r="DX23" s="8">
        <v>16.023454999999998</v>
      </c>
      <c r="DY23" s="9">
        <v>9.313815</v>
      </c>
      <c r="DZ23" s="9">
        <v>9.0576120000000007</v>
      </c>
      <c r="EA23" s="9">
        <v>9.3223029999999998</v>
      </c>
      <c r="EB23" s="9">
        <v>8.8157189999999996</v>
      </c>
      <c r="EC23" s="8">
        <v>16.193750000000001</v>
      </c>
      <c r="ED23" s="9">
        <v>9.2547440000000005</v>
      </c>
      <c r="EE23" s="9">
        <v>8.9484829999999995</v>
      </c>
      <c r="EF23" s="9">
        <v>9.1568649999999998</v>
      </c>
      <c r="EG23" s="9">
        <v>8.6324749999999995</v>
      </c>
      <c r="EH23" s="8">
        <v>16.339554</v>
      </c>
      <c r="EI23" s="9">
        <v>9.3005250000000004</v>
      </c>
      <c r="EJ23" s="9">
        <v>8.8246359999999999</v>
      </c>
      <c r="EK23" s="9">
        <v>8.9477449999999994</v>
      </c>
      <c r="EL23" s="9">
        <v>8.3137319999999999</v>
      </c>
      <c r="EM23" s="8">
        <v>16.485249</v>
      </c>
      <c r="EN23" s="9">
        <v>9.3394399999999997</v>
      </c>
      <c r="EO23" s="9">
        <v>8.5776690000000002</v>
      </c>
      <c r="EP23" s="9">
        <v>8.6420680000000001</v>
      </c>
      <c r="EQ23" s="9">
        <v>7.9173390000000001</v>
      </c>
      <c r="ER23" s="8">
        <v>16.634202999999999</v>
      </c>
      <c r="ES23" s="10">
        <v>7.0000000000000001E-3</v>
      </c>
      <c r="ET23" s="10">
        <v>4.0000000000000001E-3</v>
      </c>
      <c r="EU23" s="10">
        <v>4.0000000000000001E-3</v>
      </c>
      <c r="EV23" s="10">
        <v>1E-3</v>
      </c>
      <c r="EW23" s="11">
        <v>2.7E-2</v>
      </c>
    </row>
    <row r="24" spans="1:153" x14ac:dyDescent="0.25">
      <c r="A24" s="8" t="s">
        <v>25</v>
      </c>
      <c r="B24" s="8">
        <v>3.6018000000000001E-2</v>
      </c>
      <c r="C24" s="8">
        <v>3.9969999999999999E-2</v>
      </c>
      <c r="D24" s="9">
        <v>4.2832000000000002E-2</v>
      </c>
      <c r="E24" s="9">
        <v>4.2832000000000002E-2</v>
      </c>
      <c r="F24" s="9">
        <v>4.2832000000000002E-2</v>
      </c>
      <c r="G24" s="9">
        <v>4.2832000000000002E-2</v>
      </c>
      <c r="H24" s="8">
        <v>4.2870999999999999E-2</v>
      </c>
      <c r="I24" s="9">
        <v>5.0068000000000001E-2</v>
      </c>
      <c r="J24" s="9">
        <v>5.0065999999999999E-2</v>
      </c>
      <c r="K24" s="9">
        <v>5.0070000000000003E-2</v>
      </c>
      <c r="L24" s="9">
        <v>5.0072999999999999E-2</v>
      </c>
      <c r="M24" s="8">
        <v>5.0708999999999997E-2</v>
      </c>
      <c r="N24" s="9">
        <v>5.3573000000000003E-2</v>
      </c>
      <c r="O24" s="9">
        <v>5.3272E-2</v>
      </c>
      <c r="P24" s="9">
        <v>5.3154E-2</v>
      </c>
      <c r="Q24" s="9">
        <v>5.2914000000000003E-2</v>
      </c>
      <c r="R24" s="8">
        <v>5.4101000000000003E-2</v>
      </c>
      <c r="S24" s="9">
        <v>5.6702000000000002E-2</v>
      </c>
      <c r="T24" s="9">
        <v>5.6065999999999998E-2</v>
      </c>
      <c r="U24" s="9">
        <v>5.5785000000000001E-2</v>
      </c>
      <c r="V24" s="9">
        <v>5.5230000000000001E-2</v>
      </c>
      <c r="W24" s="8">
        <v>5.7082000000000001E-2</v>
      </c>
      <c r="X24" s="9">
        <v>5.9376999999999999E-2</v>
      </c>
      <c r="Y24" s="9">
        <v>5.8514999999999998E-2</v>
      </c>
      <c r="Z24" s="9">
        <v>5.8006000000000002E-2</v>
      </c>
      <c r="AA24" s="9">
        <v>5.7035000000000002E-2</v>
      </c>
      <c r="AB24" s="8">
        <v>5.9722999999999998E-2</v>
      </c>
      <c r="AC24" s="9">
        <v>6.2792000000000001E-2</v>
      </c>
      <c r="AD24" s="9">
        <v>6.0866000000000003E-2</v>
      </c>
      <c r="AE24" s="9">
        <v>6.0151999999999997E-2</v>
      </c>
      <c r="AF24" s="9">
        <v>5.8828999999999999E-2</v>
      </c>
      <c r="AG24" s="8">
        <v>6.2254999999999998E-2</v>
      </c>
      <c r="AH24" s="9">
        <v>6.6573999999999994E-2</v>
      </c>
      <c r="AI24" s="9">
        <v>6.4479999999999996E-2</v>
      </c>
      <c r="AJ24" s="9">
        <v>6.2497999999999998E-2</v>
      </c>
      <c r="AK24" s="9">
        <v>6.0957999999999998E-2</v>
      </c>
      <c r="AL24" s="8">
        <v>6.6178000000000001E-2</v>
      </c>
      <c r="AM24" s="9">
        <v>7.0828000000000002E-2</v>
      </c>
      <c r="AN24" s="9">
        <v>6.8263000000000004E-2</v>
      </c>
      <c r="AO24" s="9">
        <v>6.6063999999999998E-2</v>
      </c>
      <c r="AP24" s="9">
        <v>6.3141000000000003E-2</v>
      </c>
      <c r="AQ24" s="8">
        <v>7.0249000000000006E-2</v>
      </c>
      <c r="AR24" s="9">
        <v>7.5068999999999997E-2</v>
      </c>
      <c r="AS24" s="9">
        <v>7.2371000000000005E-2</v>
      </c>
      <c r="AT24" s="9">
        <v>6.9696999999999995E-2</v>
      </c>
      <c r="AU24" s="9">
        <v>6.6531000000000007E-2</v>
      </c>
      <c r="AV24" s="8">
        <v>7.4677999999999994E-2</v>
      </c>
      <c r="AW24" s="9">
        <v>7.9765000000000003E-2</v>
      </c>
      <c r="AX24" s="9">
        <v>7.6856999999999995E-2</v>
      </c>
      <c r="AY24" s="9">
        <v>7.3635999999999993E-2</v>
      </c>
      <c r="AZ24" s="9">
        <v>7.034E-2</v>
      </c>
      <c r="BA24" s="8">
        <v>7.9579999999999998E-2</v>
      </c>
      <c r="BB24" s="9">
        <v>8.7064000000000002E-2</v>
      </c>
      <c r="BC24" s="9">
        <v>8.3835000000000007E-2</v>
      </c>
      <c r="BD24" s="9">
        <v>7.8828999999999996E-2</v>
      </c>
      <c r="BE24" s="9">
        <v>7.4635999999999994E-2</v>
      </c>
      <c r="BF24" s="8">
        <v>8.6643999999999999E-2</v>
      </c>
      <c r="BG24" s="9">
        <v>9.4413999999999998E-2</v>
      </c>
      <c r="BH24" s="9">
        <v>9.0872999999999995E-2</v>
      </c>
      <c r="BI24" s="9">
        <v>8.5754999999999998E-2</v>
      </c>
      <c r="BJ24" s="9">
        <v>8.0828999999999998E-2</v>
      </c>
      <c r="BK24" s="8">
        <v>9.4295000000000004E-2</v>
      </c>
      <c r="BL24" s="9">
        <v>0.103676</v>
      </c>
      <c r="BM24" s="9">
        <v>9.9820999999999993E-2</v>
      </c>
      <c r="BN24" s="9">
        <v>9.2883999999999994E-2</v>
      </c>
      <c r="BO24" s="9">
        <v>8.7670999999999999E-2</v>
      </c>
      <c r="BP24" s="8">
        <v>0.103174</v>
      </c>
      <c r="BQ24" s="9">
        <v>0.118704</v>
      </c>
      <c r="BR24" s="9">
        <v>0.114232</v>
      </c>
      <c r="BS24" s="9">
        <v>0.103302</v>
      </c>
      <c r="BT24" s="9">
        <v>9.5439999999999997E-2</v>
      </c>
      <c r="BU24" s="8">
        <v>0.114497</v>
      </c>
      <c r="BV24" s="9">
        <v>0.13733000000000001</v>
      </c>
      <c r="BW24" s="9">
        <v>0.13227900000000001</v>
      </c>
      <c r="BX24" s="9">
        <v>0.12112100000000001</v>
      </c>
      <c r="BY24" s="9">
        <v>0.109523</v>
      </c>
      <c r="BZ24" s="8">
        <v>0.13379199999999999</v>
      </c>
      <c r="CA24" s="9">
        <v>0.161084</v>
      </c>
      <c r="CB24" s="9">
        <v>0.15522</v>
      </c>
      <c r="CC24" s="9">
        <v>0.14386399999999999</v>
      </c>
      <c r="CD24" s="9">
        <v>0.12717300000000001</v>
      </c>
      <c r="CE24" s="8">
        <v>0.15820999999999999</v>
      </c>
      <c r="CF24" s="9">
        <v>0.191247</v>
      </c>
      <c r="CG24" s="9">
        <v>0.18168100000000001</v>
      </c>
      <c r="CH24" s="9">
        <v>0.166576</v>
      </c>
      <c r="CI24" s="9">
        <v>0.14994199999999999</v>
      </c>
      <c r="CJ24" s="8">
        <v>0.18252699999999999</v>
      </c>
      <c r="CK24" s="9">
        <v>0.22303600000000001</v>
      </c>
      <c r="CL24" s="9">
        <v>0.21246200000000001</v>
      </c>
      <c r="CM24" s="9">
        <v>0.197514</v>
      </c>
      <c r="CN24" s="9">
        <v>0.18176899999999999</v>
      </c>
      <c r="CO24" s="8">
        <v>0.21568499999999999</v>
      </c>
      <c r="CP24" s="9">
        <v>0.25861400000000001</v>
      </c>
      <c r="CQ24" s="9">
        <v>0.24712500000000001</v>
      </c>
      <c r="CR24" s="9">
        <v>0.23255400000000001</v>
      </c>
      <c r="CS24" s="9">
        <v>0.21756</v>
      </c>
      <c r="CT24" s="8">
        <v>0.25285099999999999</v>
      </c>
      <c r="CU24" s="9">
        <v>0.30626399999999998</v>
      </c>
      <c r="CV24" s="9">
        <v>0.30792900000000001</v>
      </c>
      <c r="CW24" s="9">
        <v>0.29365000000000002</v>
      </c>
      <c r="CX24" s="9">
        <v>0.27857199999999999</v>
      </c>
      <c r="CY24" s="8">
        <v>0.30233199999999999</v>
      </c>
      <c r="CZ24" s="9">
        <v>0.36672700000000003</v>
      </c>
      <c r="DA24" s="9">
        <v>0.36788199999999999</v>
      </c>
      <c r="DB24" s="9">
        <v>0.35416300000000001</v>
      </c>
      <c r="DC24" s="9">
        <v>0.33875100000000002</v>
      </c>
      <c r="DD24" s="8">
        <v>0.36505799999999999</v>
      </c>
      <c r="DE24" s="9">
        <v>0.42553000000000002</v>
      </c>
      <c r="DF24" s="9">
        <v>0.44053700000000001</v>
      </c>
      <c r="DG24" s="9">
        <v>0.42686800000000003</v>
      </c>
      <c r="DH24" s="9">
        <v>0.410827</v>
      </c>
      <c r="DI24" s="8">
        <v>0.42671900000000001</v>
      </c>
      <c r="DJ24" s="9">
        <v>0.49787100000000001</v>
      </c>
      <c r="DK24" s="9">
        <v>0.52459199999999995</v>
      </c>
      <c r="DL24" s="9">
        <v>0.51082700000000003</v>
      </c>
      <c r="DM24" s="9">
        <v>0.49345800000000001</v>
      </c>
      <c r="DN24" s="8">
        <v>0.50151199999999996</v>
      </c>
      <c r="DO24" s="9">
        <v>0.58126999999999995</v>
      </c>
      <c r="DP24" s="9">
        <v>0.60553100000000004</v>
      </c>
      <c r="DQ24" s="9">
        <v>0.59074800000000005</v>
      </c>
      <c r="DR24" s="9">
        <v>0.57239600000000002</v>
      </c>
      <c r="DS24" s="8">
        <v>0.58743599999999996</v>
      </c>
      <c r="DT24" s="9">
        <v>0.66229099999999996</v>
      </c>
      <c r="DU24" s="9">
        <v>0.69948399999999999</v>
      </c>
      <c r="DV24" s="9">
        <v>0.68340699999999999</v>
      </c>
      <c r="DW24" s="9">
        <v>0.666327</v>
      </c>
      <c r="DX24" s="8">
        <v>0.670705</v>
      </c>
      <c r="DY24" s="9">
        <v>0.75812400000000002</v>
      </c>
      <c r="DZ24" s="9">
        <v>0.79188599999999998</v>
      </c>
      <c r="EA24" s="9">
        <v>0.77488999999999997</v>
      </c>
      <c r="EB24" s="9">
        <v>0.76960499999999998</v>
      </c>
      <c r="EC24" s="8">
        <v>0.75608399999999998</v>
      </c>
      <c r="ED24" s="9">
        <v>0.851383</v>
      </c>
      <c r="EE24" s="9">
        <v>0.88029299999999999</v>
      </c>
      <c r="EF24" s="9">
        <v>0.86260700000000001</v>
      </c>
      <c r="EG24" s="9">
        <v>0.87826099999999996</v>
      </c>
      <c r="EH24" s="8">
        <v>0.85256799999999999</v>
      </c>
      <c r="EI24" s="9">
        <v>0.94013899999999995</v>
      </c>
      <c r="EJ24" s="9">
        <v>0.97333999999999998</v>
      </c>
      <c r="EK24" s="9">
        <v>0.95509599999999995</v>
      </c>
      <c r="EL24" s="9">
        <v>0.980016</v>
      </c>
      <c r="EM24" s="8">
        <v>0.94477299999999997</v>
      </c>
      <c r="EN24" s="9">
        <v>1.0353479999999999</v>
      </c>
      <c r="EO24" s="9">
        <v>1.065205</v>
      </c>
      <c r="EP24" s="9">
        <v>1.0546770000000001</v>
      </c>
      <c r="EQ24" s="9">
        <v>1.079483</v>
      </c>
      <c r="ER24" s="8">
        <v>1.0429299999999999</v>
      </c>
      <c r="ES24" s="10">
        <v>0.11899999999999999</v>
      </c>
      <c r="ET24" s="10">
        <v>0.12</v>
      </c>
      <c r="EU24" s="10">
        <v>0.11899999999999999</v>
      </c>
      <c r="EV24" s="10">
        <v>0.12</v>
      </c>
      <c r="EW24" s="11">
        <v>0.11899999999999999</v>
      </c>
    </row>
    <row r="25" spans="1:153" x14ac:dyDescent="0.25">
      <c r="A25" s="8" t="s">
        <v>26</v>
      </c>
      <c r="B25" s="8">
        <v>0.66884500000000002</v>
      </c>
      <c r="C25" s="8">
        <v>0.68433999999999995</v>
      </c>
      <c r="D25" s="9">
        <v>0.700044</v>
      </c>
      <c r="E25" s="9">
        <v>0.70017099999999999</v>
      </c>
      <c r="F25" s="9">
        <v>0.70024500000000001</v>
      </c>
      <c r="G25" s="9">
        <v>0.70016400000000001</v>
      </c>
      <c r="H25" s="8">
        <v>0.70838699999999999</v>
      </c>
      <c r="I25" s="9">
        <v>0.70842499999999997</v>
      </c>
      <c r="J25" s="9">
        <v>0.70890200000000003</v>
      </c>
      <c r="K25" s="9">
        <v>0.70874300000000001</v>
      </c>
      <c r="L25" s="9">
        <v>0.70915499999999998</v>
      </c>
      <c r="M25" s="8">
        <v>0.72571600000000003</v>
      </c>
      <c r="N25" s="9">
        <v>0.68703800000000004</v>
      </c>
      <c r="O25" s="9">
        <v>0.70749099999999998</v>
      </c>
      <c r="P25" s="9">
        <v>0.71544399999999997</v>
      </c>
      <c r="Q25" s="9">
        <v>0.72663299999999997</v>
      </c>
      <c r="R25" s="8">
        <v>0.741452</v>
      </c>
      <c r="S25" s="9">
        <v>0.67757000000000001</v>
      </c>
      <c r="T25" s="9">
        <v>0.693241</v>
      </c>
      <c r="U25" s="9">
        <v>0.69783499999999998</v>
      </c>
      <c r="V25" s="9">
        <v>0.71212799999999998</v>
      </c>
      <c r="W25" s="8">
        <v>0.745</v>
      </c>
      <c r="X25" s="9">
        <v>0.69211100000000003</v>
      </c>
      <c r="Y25" s="9">
        <v>0.70211699999999999</v>
      </c>
      <c r="Z25" s="9">
        <v>0.70955699999999999</v>
      </c>
      <c r="AA25" s="9">
        <v>0.73171200000000003</v>
      </c>
      <c r="AB25" s="8">
        <v>0.77355600000000002</v>
      </c>
      <c r="AC25" s="9">
        <v>0.69059999999999999</v>
      </c>
      <c r="AD25" s="9">
        <v>0.69725899999999996</v>
      </c>
      <c r="AE25" s="9">
        <v>0.70404599999999995</v>
      </c>
      <c r="AF25" s="9">
        <v>0.72704899999999995</v>
      </c>
      <c r="AG25" s="8">
        <v>0.77596200000000004</v>
      </c>
      <c r="AH25" s="9">
        <v>0.69295399999999996</v>
      </c>
      <c r="AI25" s="9">
        <v>0.69695499999999999</v>
      </c>
      <c r="AJ25" s="9">
        <v>0.70491400000000004</v>
      </c>
      <c r="AK25" s="9">
        <v>0.72494700000000001</v>
      </c>
      <c r="AL25" s="8">
        <v>0.78115900000000005</v>
      </c>
      <c r="AM25" s="9">
        <v>0.69392100000000001</v>
      </c>
      <c r="AN25" s="9">
        <v>0.69726399999999999</v>
      </c>
      <c r="AO25" s="9">
        <v>0.70416299999999998</v>
      </c>
      <c r="AP25" s="9">
        <v>0.72193799999999997</v>
      </c>
      <c r="AQ25" s="8">
        <v>0.78952999999999995</v>
      </c>
      <c r="AR25" s="9">
        <v>0.69522600000000001</v>
      </c>
      <c r="AS25" s="9">
        <v>0.69733400000000001</v>
      </c>
      <c r="AT25" s="9">
        <v>0.70505700000000004</v>
      </c>
      <c r="AU25" s="9">
        <v>0.71903700000000004</v>
      </c>
      <c r="AV25" s="8">
        <v>0.79590799999999995</v>
      </c>
      <c r="AW25" s="9">
        <v>0.69552499999999995</v>
      </c>
      <c r="AX25" s="9">
        <v>0.69911400000000001</v>
      </c>
      <c r="AY25" s="9">
        <v>0.707009</v>
      </c>
      <c r="AZ25" s="9">
        <v>0.71855999999999998</v>
      </c>
      <c r="BA25" s="8">
        <v>0.79936799999999997</v>
      </c>
      <c r="BB25" s="9">
        <v>0.69913499999999995</v>
      </c>
      <c r="BC25" s="9">
        <v>0.70370699999999997</v>
      </c>
      <c r="BD25" s="9">
        <v>0.71125700000000003</v>
      </c>
      <c r="BE25" s="9">
        <v>0.72669700000000004</v>
      </c>
      <c r="BF25" s="8">
        <v>0.80689500000000003</v>
      </c>
      <c r="BG25" s="9">
        <v>0.70216100000000004</v>
      </c>
      <c r="BH25" s="9">
        <v>0.70579700000000001</v>
      </c>
      <c r="BI25" s="9">
        <v>0.71092299999999997</v>
      </c>
      <c r="BJ25" s="9">
        <v>0.73020799999999997</v>
      </c>
      <c r="BK25" s="8">
        <v>0.811755</v>
      </c>
      <c r="BL25" s="9">
        <v>0.70792900000000003</v>
      </c>
      <c r="BM25" s="9">
        <v>0.710947</v>
      </c>
      <c r="BN25" s="9">
        <v>0.71635800000000005</v>
      </c>
      <c r="BO25" s="9">
        <v>0.73643800000000004</v>
      </c>
      <c r="BP25" s="8">
        <v>0.82176400000000005</v>
      </c>
      <c r="BQ25" s="9">
        <v>0.71395200000000003</v>
      </c>
      <c r="BR25" s="9">
        <v>0.71550199999999997</v>
      </c>
      <c r="BS25" s="9">
        <v>0.72237099999999999</v>
      </c>
      <c r="BT25" s="9">
        <v>0.73938400000000004</v>
      </c>
      <c r="BU25" s="8">
        <v>0.83263699999999996</v>
      </c>
      <c r="BV25" s="9">
        <v>0.71839699999999995</v>
      </c>
      <c r="BW25" s="9">
        <v>0.72006199999999998</v>
      </c>
      <c r="BX25" s="9">
        <v>0.72726599999999997</v>
      </c>
      <c r="BY25" s="9">
        <v>0.738201</v>
      </c>
      <c r="BZ25" s="8">
        <v>0.84404900000000005</v>
      </c>
      <c r="CA25" s="9">
        <v>0.72297800000000001</v>
      </c>
      <c r="CB25" s="9">
        <v>0.72618899999999997</v>
      </c>
      <c r="CC25" s="9">
        <v>0.73306700000000002</v>
      </c>
      <c r="CD25" s="9">
        <v>0.73686799999999997</v>
      </c>
      <c r="CE25" s="8">
        <v>0.85408099999999998</v>
      </c>
      <c r="CF25" s="9">
        <v>0.72255100000000005</v>
      </c>
      <c r="CG25" s="9">
        <v>0.72578399999999998</v>
      </c>
      <c r="CH25" s="9">
        <v>0.73109400000000002</v>
      </c>
      <c r="CI25" s="9">
        <v>0.73339200000000004</v>
      </c>
      <c r="CJ25" s="8">
        <v>0.85851900000000003</v>
      </c>
      <c r="CK25" s="9">
        <v>0.72263299999999997</v>
      </c>
      <c r="CL25" s="9">
        <v>0.72494199999999998</v>
      </c>
      <c r="CM25" s="9">
        <v>0.72924599999999995</v>
      </c>
      <c r="CN25" s="9">
        <v>0.73361799999999999</v>
      </c>
      <c r="CO25" s="8">
        <v>0.86337699999999995</v>
      </c>
      <c r="CP25" s="9">
        <v>0.72488600000000003</v>
      </c>
      <c r="CQ25" s="9">
        <v>0.72660800000000003</v>
      </c>
      <c r="CR25" s="9">
        <v>0.73143199999999997</v>
      </c>
      <c r="CS25" s="9">
        <v>0.73747300000000005</v>
      </c>
      <c r="CT25" s="8">
        <v>0.86935700000000005</v>
      </c>
      <c r="CU25" s="9">
        <v>0.72760599999999998</v>
      </c>
      <c r="CV25" s="9">
        <v>0.72977499999999995</v>
      </c>
      <c r="CW25" s="9">
        <v>0.73502000000000001</v>
      </c>
      <c r="CX25" s="9">
        <v>0.73712599999999995</v>
      </c>
      <c r="CY25" s="8">
        <v>0.87796399999999997</v>
      </c>
      <c r="CZ25" s="9">
        <v>0.73358999999999996</v>
      </c>
      <c r="DA25" s="9">
        <v>0.73372700000000002</v>
      </c>
      <c r="DB25" s="9">
        <v>0.73904899999999996</v>
      </c>
      <c r="DC25" s="9">
        <v>0.73582499999999995</v>
      </c>
      <c r="DD25" s="8">
        <v>0.88839000000000001</v>
      </c>
      <c r="DE25" s="9">
        <v>0.73684499999999997</v>
      </c>
      <c r="DF25" s="9">
        <v>0.73480000000000001</v>
      </c>
      <c r="DG25" s="9">
        <v>0.73981300000000005</v>
      </c>
      <c r="DH25" s="9">
        <v>0.73547499999999999</v>
      </c>
      <c r="DI25" s="8">
        <v>0.90094700000000005</v>
      </c>
      <c r="DJ25" s="9">
        <v>0.74091099999999999</v>
      </c>
      <c r="DK25" s="9">
        <v>0.73641500000000004</v>
      </c>
      <c r="DL25" s="9">
        <v>0.739873</v>
      </c>
      <c r="DM25" s="9">
        <v>0.73265199999999997</v>
      </c>
      <c r="DN25" s="8">
        <v>0.91472900000000001</v>
      </c>
      <c r="DO25" s="9">
        <v>0.74343300000000001</v>
      </c>
      <c r="DP25" s="9">
        <v>0.73671900000000001</v>
      </c>
      <c r="DQ25" s="9">
        <v>0.73732799999999998</v>
      </c>
      <c r="DR25" s="9">
        <v>0.72872999999999999</v>
      </c>
      <c r="DS25" s="8">
        <v>0.92851899999999998</v>
      </c>
      <c r="DT25" s="9">
        <v>0.74607599999999996</v>
      </c>
      <c r="DU25" s="9">
        <v>0.73568</v>
      </c>
      <c r="DV25" s="9">
        <v>0.73767199999999999</v>
      </c>
      <c r="DW25" s="9">
        <v>0.72553199999999995</v>
      </c>
      <c r="DX25" s="8">
        <v>0.94072599999999995</v>
      </c>
      <c r="DY25" s="9">
        <v>0.74865000000000004</v>
      </c>
      <c r="DZ25" s="9">
        <v>0.73588500000000001</v>
      </c>
      <c r="EA25" s="9">
        <v>0.737456</v>
      </c>
      <c r="EB25" s="9">
        <v>0.72554099999999999</v>
      </c>
      <c r="EC25" s="8">
        <v>0.95190200000000003</v>
      </c>
      <c r="ED25" s="9">
        <v>0.75053800000000004</v>
      </c>
      <c r="EE25" s="9">
        <v>0.73468900000000004</v>
      </c>
      <c r="EF25" s="9">
        <v>0.73632500000000001</v>
      </c>
      <c r="EG25" s="9">
        <v>0.72361799999999998</v>
      </c>
      <c r="EH25" s="8">
        <v>0.96147700000000003</v>
      </c>
      <c r="EI25" s="9">
        <v>0.75504499999999997</v>
      </c>
      <c r="EJ25" s="9">
        <v>0.73505699999999996</v>
      </c>
      <c r="EK25" s="9">
        <v>0.73415600000000003</v>
      </c>
      <c r="EL25" s="9">
        <v>0.71809999999999996</v>
      </c>
      <c r="EM25" s="8">
        <v>0.97018700000000002</v>
      </c>
      <c r="EN25" s="9">
        <v>0.75903399999999999</v>
      </c>
      <c r="EO25" s="9">
        <v>0.73647099999999999</v>
      </c>
      <c r="EP25" s="9">
        <v>0.73320600000000002</v>
      </c>
      <c r="EQ25" s="9">
        <v>0.71406400000000003</v>
      </c>
      <c r="ER25" s="8">
        <v>0.97818700000000003</v>
      </c>
      <c r="ES25" s="10">
        <v>4.0000000000000001E-3</v>
      </c>
      <c r="ET25" s="10">
        <v>3.0000000000000001E-3</v>
      </c>
      <c r="EU25" s="10">
        <v>2E-3</v>
      </c>
      <c r="EV25" s="10">
        <v>1E-3</v>
      </c>
      <c r="EW25" s="11">
        <v>1.2E-2</v>
      </c>
    </row>
    <row r="26" spans="1:153" x14ac:dyDescent="0.25">
      <c r="A26" s="8" t="s">
        <v>27</v>
      </c>
      <c r="B26" s="8">
        <v>1.2824420000000001</v>
      </c>
      <c r="C26" s="8">
        <v>1.389508</v>
      </c>
      <c r="D26" s="9">
        <v>1.4382010000000001</v>
      </c>
      <c r="E26" s="9">
        <v>1.43818</v>
      </c>
      <c r="F26" s="9">
        <v>1.4385840000000001</v>
      </c>
      <c r="G26" s="9">
        <v>1.4383809999999999</v>
      </c>
      <c r="H26" s="8">
        <v>1.446375</v>
      </c>
      <c r="I26" s="9">
        <v>1.446507</v>
      </c>
      <c r="J26" s="9">
        <v>1.446669</v>
      </c>
      <c r="K26" s="9">
        <v>1.4466829999999999</v>
      </c>
      <c r="L26" s="9">
        <v>1.4473229999999999</v>
      </c>
      <c r="M26" s="8">
        <v>1.471249</v>
      </c>
      <c r="N26" s="9">
        <v>1.419071</v>
      </c>
      <c r="O26" s="9">
        <v>1.450971</v>
      </c>
      <c r="P26" s="9">
        <v>1.465044</v>
      </c>
      <c r="Q26" s="9">
        <v>1.4923759999999999</v>
      </c>
      <c r="R26" s="8">
        <v>1.5229600000000001</v>
      </c>
      <c r="S26" s="9">
        <v>1.4085129999999999</v>
      </c>
      <c r="T26" s="9">
        <v>1.433405</v>
      </c>
      <c r="U26" s="9">
        <v>1.444007</v>
      </c>
      <c r="V26" s="9">
        <v>1.4669049999999999</v>
      </c>
      <c r="W26" s="8">
        <v>1.5453509999999999</v>
      </c>
      <c r="X26" s="9">
        <v>1.475522</v>
      </c>
      <c r="Y26" s="9">
        <v>1.4839370000000001</v>
      </c>
      <c r="Z26" s="9">
        <v>1.504602</v>
      </c>
      <c r="AA26" s="9">
        <v>1.53932</v>
      </c>
      <c r="AB26" s="8">
        <v>1.6371199999999999</v>
      </c>
      <c r="AC26" s="9">
        <v>1.499466</v>
      </c>
      <c r="AD26" s="9">
        <v>1.510494</v>
      </c>
      <c r="AE26" s="9">
        <v>1.532972</v>
      </c>
      <c r="AF26" s="9">
        <v>1.5642529999999999</v>
      </c>
      <c r="AG26" s="8">
        <v>1.687867</v>
      </c>
      <c r="AH26" s="9">
        <v>1.5163660000000001</v>
      </c>
      <c r="AI26" s="9">
        <v>1.519582</v>
      </c>
      <c r="AJ26" s="9">
        <v>1.5460240000000001</v>
      </c>
      <c r="AK26" s="9">
        <v>1.575135</v>
      </c>
      <c r="AL26" s="8">
        <v>1.7166980000000001</v>
      </c>
      <c r="AM26" s="9">
        <v>1.5273289999999999</v>
      </c>
      <c r="AN26" s="9">
        <v>1.527569</v>
      </c>
      <c r="AO26" s="9">
        <v>1.553577</v>
      </c>
      <c r="AP26" s="9">
        <v>1.5854889999999999</v>
      </c>
      <c r="AQ26" s="8">
        <v>1.7484820000000001</v>
      </c>
      <c r="AR26" s="9">
        <v>1.5344359999999999</v>
      </c>
      <c r="AS26" s="9">
        <v>1.5337050000000001</v>
      </c>
      <c r="AT26" s="9">
        <v>1.56202</v>
      </c>
      <c r="AU26" s="9">
        <v>1.5839570000000001</v>
      </c>
      <c r="AV26" s="8">
        <v>1.7735700000000001</v>
      </c>
      <c r="AW26" s="9">
        <v>1.5450429999999999</v>
      </c>
      <c r="AX26" s="9">
        <v>1.5441560000000001</v>
      </c>
      <c r="AY26" s="9">
        <v>1.5736289999999999</v>
      </c>
      <c r="AZ26" s="9">
        <v>1.5912390000000001</v>
      </c>
      <c r="BA26" s="8">
        <v>1.795841</v>
      </c>
      <c r="BB26" s="9">
        <v>1.5796209999999999</v>
      </c>
      <c r="BC26" s="9">
        <v>1.5794250000000001</v>
      </c>
      <c r="BD26" s="9">
        <v>1.6080639999999999</v>
      </c>
      <c r="BE26" s="9">
        <v>1.6271530000000001</v>
      </c>
      <c r="BF26" s="8">
        <v>1.847588</v>
      </c>
      <c r="BG26" s="9">
        <v>1.610166</v>
      </c>
      <c r="BH26" s="9">
        <v>1.6096189999999999</v>
      </c>
      <c r="BI26" s="9">
        <v>1.6369389999999999</v>
      </c>
      <c r="BJ26" s="9">
        <v>1.657602</v>
      </c>
      <c r="BK26" s="8">
        <v>1.8909739999999999</v>
      </c>
      <c r="BL26" s="9">
        <v>1.6236459999999999</v>
      </c>
      <c r="BM26" s="9">
        <v>1.623907</v>
      </c>
      <c r="BN26" s="9">
        <v>1.6506970000000001</v>
      </c>
      <c r="BO26" s="9">
        <v>1.672941</v>
      </c>
      <c r="BP26" s="8">
        <v>1.917726</v>
      </c>
      <c r="BQ26" s="9">
        <v>1.6413679999999999</v>
      </c>
      <c r="BR26" s="9">
        <v>1.640498</v>
      </c>
      <c r="BS26" s="9">
        <v>1.6672480000000001</v>
      </c>
      <c r="BT26" s="9">
        <v>1.6849019999999999</v>
      </c>
      <c r="BU26" s="8">
        <v>1.947176</v>
      </c>
      <c r="BV26" s="9">
        <v>1.655959</v>
      </c>
      <c r="BW26" s="9">
        <v>1.652493</v>
      </c>
      <c r="BX26" s="9">
        <v>1.6767259999999999</v>
      </c>
      <c r="BY26" s="9">
        <v>1.685403</v>
      </c>
      <c r="BZ26" s="8">
        <v>1.9772019999999999</v>
      </c>
      <c r="CA26" s="9">
        <v>1.674668</v>
      </c>
      <c r="CB26" s="9">
        <v>1.667368</v>
      </c>
      <c r="CC26" s="9">
        <v>1.691255</v>
      </c>
      <c r="CD26" s="9">
        <v>1.686269</v>
      </c>
      <c r="CE26" s="8">
        <v>2.008308</v>
      </c>
      <c r="CF26" s="9">
        <v>1.6789190000000001</v>
      </c>
      <c r="CG26" s="9">
        <v>1.6677029999999999</v>
      </c>
      <c r="CH26" s="9">
        <v>1.68797</v>
      </c>
      <c r="CI26" s="9">
        <v>1.676933</v>
      </c>
      <c r="CJ26" s="8">
        <v>2.0534759999999999</v>
      </c>
      <c r="CK26" s="9">
        <v>1.68438</v>
      </c>
      <c r="CL26" s="9">
        <v>1.670042</v>
      </c>
      <c r="CM26" s="9">
        <v>1.686107</v>
      </c>
      <c r="CN26" s="9">
        <v>1.6772590000000001</v>
      </c>
      <c r="CO26" s="8">
        <v>2.0988980000000002</v>
      </c>
      <c r="CP26" s="9">
        <v>1.694896</v>
      </c>
      <c r="CQ26" s="9">
        <v>1.680939</v>
      </c>
      <c r="CR26" s="9">
        <v>1.6946619999999999</v>
      </c>
      <c r="CS26" s="9">
        <v>1.687344</v>
      </c>
      <c r="CT26" s="8">
        <v>2.1517870000000001</v>
      </c>
      <c r="CU26" s="9">
        <v>1.7125170000000001</v>
      </c>
      <c r="CV26" s="9">
        <v>1.699881</v>
      </c>
      <c r="CW26" s="9">
        <v>1.7112000000000001</v>
      </c>
      <c r="CX26" s="9">
        <v>1.6933370000000001</v>
      </c>
      <c r="CY26" s="8">
        <v>2.2078479999999998</v>
      </c>
      <c r="CZ26" s="9">
        <v>1.7329479999999999</v>
      </c>
      <c r="DA26" s="9">
        <v>1.7216910000000001</v>
      </c>
      <c r="DB26" s="9">
        <v>1.735905</v>
      </c>
      <c r="DC26" s="9">
        <v>1.7061660000000001</v>
      </c>
      <c r="DD26" s="8">
        <v>2.2649849999999998</v>
      </c>
      <c r="DE26" s="9">
        <v>1.7580560000000001</v>
      </c>
      <c r="DF26" s="9">
        <v>1.739946</v>
      </c>
      <c r="DG26" s="9">
        <v>1.745859</v>
      </c>
      <c r="DH26" s="9">
        <v>1.714904</v>
      </c>
      <c r="DI26" s="8">
        <v>2.3291010000000001</v>
      </c>
      <c r="DJ26" s="9">
        <v>1.7769440000000001</v>
      </c>
      <c r="DK26" s="9">
        <v>1.7638039999999999</v>
      </c>
      <c r="DL26" s="9">
        <v>1.768016</v>
      </c>
      <c r="DM26" s="9">
        <v>1.7255290000000001</v>
      </c>
      <c r="DN26" s="8">
        <v>2.398844</v>
      </c>
      <c r="DO26" s="9">
        <v>1.804125</v>
      </c>
      <c r="DP26" s="9">
        <v>1.77505</v>
      </c>
      <c r="DQ26" s="9">
        <v>1.7734479999999999</v>
      </c>
      <c r="DR26" s="9">
        <v>1.7330099999999999</v>
      </c>
      <c r="DS26" s="8">
        <v>2.4643459999999999</v>
      </c>
      <c r="DT26" s="9">
        <v>1.818363</v>
      </c>
      <c r="DU26" s="9">
        <v>1.7889470000000001</v>
      </c>
      <c r="DV26" s="9">
        <v>1.7873699999999999</v>
      </c>
      <c r="DW26" s="9">
        <v>1.743792</v>
      </c>
      <c r="DX26" s="8">
        <v>2.5455139999999998</v>
      </c>
      <c r="DY26" s="9">
        <v>1.839051</v>
      </c>
      <c r="DZ26" s="9">
        <v>1.804584</v>
      </c>
      <c r="EA26" s="9">
        <v>1.8028150000000001</v>
      </c>
      <c r="EB26" s="9">
        <v>1.7645230000000001</v>
      </c>
      <c r="EC26" s="8">
        <v>2.6140979999999998</v>
      </c>
      <c r="ED26" s="9">
        <v>1.8637969999999999</v>
      </c>
      <c r="EE26" s="9">
        <v>1.826945</v>
      </c>
      <c r="EF26" s="9">
        <v>1.823564</v>
      </c>
      <c r="EG26" s="9">
        <v>1.785631</v>
      </c>
      <c r="EH26" s="8">
        <v>2.687675</v>
      </c>
      <c r="EI26" s="9">
        <v>1.890563</v>
      </c>
      <c r="EJ26" s="9">
        <v>1.849618</v>
      </c>
      <c r="EK26" s="9">
        <v>1.841526</v>
      </c>
      <c r="EL26" s="9">
        <v>1.7968820000000001</v>
      </c>
      <c r="EM26" s="8">
        <v>2.7621720000000001</v>
      </c>
      <c r="EN26" s="9">
        <v>1.92126</v>
      </c>
      <c r="EO26" s="9">
        <v>1.893003</v>
      </c>
      <c r="EP26" s="9">
        <v>1.886789</v>
      </c>
      <c r="EQ26" s="9">
        <v>1.8362149999999999</v>
      </c>
      <c r="ER26" s="8">
        <v>2.8042509999999998</v>
      </c>
      <c r="ES26" s="10">
        <v>1.0999999999999999E-2</v>
      </c>
      <c r="ET26" s="10">
        <v>1.0999999999999999E-2</v>
      </c>
      <c r="EU26" s="10">
        <v>1.0999999999999999E-2</v>
      </c>
      <c r="EV26" s="10">
        <v>0.01</v>
      </c>
      <c r="EW26" s="11">
        <v>2.5000000000000001E-2</v>
      </c>
    </row>
    <row r="27" spans="1:153" x14ac:dyDescent="0.25">
      <c r="A27" s="5" t="s">
        <v>28</v>
      </c>
      <c r="B27" s="5">
        <v>23.777567000000001</v>
      </c>
      <c r="C27" s="5">
        <v>24.369821999999999</v>
      </c>
      <c r="D27" s="12">
        <v>25.627590000000001</v>
      </c>
      <c r="E27" s="12">
        <v>25.626965999999999</v>
      </c>
      <c r="F27" s="12">
        <v>25.627846000000002</v>
      </c>
      <c r="G27" s="12">
        <v>25.626816000000002</v>
      </c>
      <c r="H27" s="5">
        <v>25.857624000000001</v>
      </c>
      <c r="I27" s="12">
        <v>25.293222</v>
      </c>
      <c r="J27" s="12">
        <v>25.299424999999999</v>
      </c>
      <c r="K27" s="12">
        <v>25.306322000000002</v>
      </c>
      <c r="L27" s="12">
        <v>25.319648999999998</v>
      </c>
      <c r="M27" s="5">
        <v>25.868068999999998</v>
      </c>
      <c r="N27" s="12">
        <v>25.007097000000002</v>
      </c>
      <c r="O27" s="12">
        <v>25.801839999999999</v>
      </c>
      <c r="P27" s="12">
        <v>26.151577</v>
      </c>
      <c r="Q27" s="12">
        <v>26.832287000000001</v>
      </c>
      <c r="R27" s="5">
        <v>27.34947</v>
      </c>
      <c r="S27" s="12">
        <v>25.291125999999998</v>
      </c>
      <c r="T27" s="12">
        <v>25.927185000000001</v>
      </c>
      <c r="U27" s="12">
        <v>26.195319999999999</v>
      </c>
      <c r="V27" s="12">
        <v>26.804562000000001</v>
      </c>
      <c r="W27" s="5">
        <v>28.328966000000001</v>
      </c>
      <c r="X27" s="12">
        <v>26.162057999999998</v>
      </c>
      <c r="Y27" s="12">
        <v>26.516932000000001</v>
      </c>
      <c r="Z27" s="12">
        <v>27.054625000000001</v>
      </c>
      <c r="AA27" s="12">
        <v>27.959496000000001</v>
      </c>
      <c r="AB27" s="5">
        <v>29.813994999999998</v>
      </c>
      <c r="AC27" s="12">
        <v>26.010173999999999</v>
      </c>
      <c r="AD27" s="12">
        <v>26.287980999999998</v>
      </c>
      <c r="AE27" s="12">
        <v>26.851671</v>
      </c>
      <c r="AF27" s="12">
        <v>27.764391</v>
      </c>
      <c r="AG27" s="5">
        <v>30.066662000000001</v>
      </c>
      <c r="AH27" s="12">
        <v>26.193726000000002</v>
      </c>
      <c r="AI27" s="12">
        <v>26.359735000000001</v>
      </c>
      <c r="AJ27" s="12">
        <v>27.043671</v>
      </c>
      <c r="AK27" s="12">
        <v>27.865777999999999</v>
      </c>
      <c r="AL27" s="5">
        <v>30.51276</v>
      </c>
      <c r="AM27" s="12">
        <v>26.249241000000001</v>
      </c>
      <c r="AN27" s="12">
        <v>26.390073999999998</v>
      </c>
      <c r="AO27" s="12">
        <v>27.091221000000001</v>
      </c>
      <c r="AP27" s="12">
        <v>27.892115</v>
      </c>
      <c r="AQ27" s="5">
        <v>30.914566000000001</v>
      </c>
      <c r="AR27" s="12">
        <v>26.272264</v>
      </c>
      <c r="AS27" s="12">
        <v>26.398137999999999</v>
      </c>
      <c r="AT27" s="12">
        <v>27.182949000000001</v>
      </c>
      <c r="AU27" s="12">
        <v>27.832729</v>
      </c>
      <c r="AV27" s="5">
        <v>31.226952000000001</v>
      </c>
      <c r="AW27" s="12">
        <v>26.335764000000001</v>
      </c>
      <c r="AX27" s="12">
        <v>26.479282000000001</v>
      </c>
      <c r="AY27" s="12">
        <v>27.272473999999999</v>
      </c>
      <c r="AZ27" s="12">
        <v>27.86591</v>
      </c>
      <c r="BA27" s="5">
        <v>31.460642</v>
      </c>
      <c r="BB27" s="12">
        <v>26.446701000000001</v>
      </c>
      <c r="BC27" s="12">
        <v>26.604713</v>
      </c>
      <c r="BD27" s="12">
        <v>27.402208000000002</v>
      </c>
      <c r="BE27" s="12">
        <v>28.072700999999999</v>
      </c>
      <c r="BF27" s="5">
        <v>31.837827999999998</v>
      </c>
      <c r="BG27" s="12">
        <v>26.550567999999998</v>
      </c>
      <c r="BH27" s="12">
        <v>26.671786999999998</v>
      </c>
      <c r="BI27" s="12">
        <v>27.461922000000001</v>
      </c>
      <c r="BJ27" s="12">
        <v>28.202573999999998</v>
      </c>
      <c r="BK27" s="5">
        <v>32.092365000000001</v>
      </c>
      <c r="BL27" s="12">
        <v>26.679667999999999</v>
      </c>
      <c r="BM27" s="12">
        <v>26.799675000000001</v>
      </c>
      <c r="BN27" s="12">
        <v>27.579018000000001</v>
      </c>
      <c r="BO27" s="12">
        <v>28.368507000000001</v>
      </c>
      <c r="BP27" s="5">
        <v>32.400120000000001</v>
      </c>
      <c r="BQ27" s="12">
        <v>26.831935999999999</v>
      </c>
      <c r="BR27" s="12">
        <v>26.914413</v>
      </c>
      <c r="BS27" s="12">
        <v>27.712876999999999</v>
      </c>
      <c r="BT27" s="12">
        <v>28.407778</v>
      </c>
      <c r="BU27" s="5">
        <v>32.727241999999997</v>
      </c>
      <c r="BV27" s="12">
        <v>26.953054000000002</v>
      </c>
      <c r="BW27" s="12">
        <v>27.008032</v>
      </c>
      <c r="BX27" s="12">
        <v>27.76709</v>
      </c>
      <c r="BY27" s="12">
        <v>28.228653000000001</v>
      </c>
      <c r="BZ27" s="5">
        <v>33.081035999999997</v>
      </c>
      <c r="CA27" s="12">
        <v>27.145448999999999</v>
      </c>
      <c r="CB27" s="12">
        <v>27.151154999999999</v>
      </c>
      <c r="CC27" s="12">
        <v>27.902359000000001</v>
      </c>
      <c r="CD27" s="12">
        <v>28.042415999999999</v>
      </c>
      <c r="CE27" s="5">
        <v>33.439571000000001</v>
      </c>
      <c r="CF27" s="12">
        <v>27.273154999999999</v>
      </c>
      <c r="CG27" s="12">
        <v>27.21698</v>
      </c>
      <c r="CH27" s="12">
        <v>27.884798</v>
      </c>
      <c r="CI27" s="12">
        <v>27.861940000000001</v>
      </c>
      <c r="CJ27" s="5">
        <v>33.646991999999997</v>
      </c>
      <c r="CK27" s="12">
        <v>27.386361999999998</v>
      </c>
      <c r="CL27" s="12">
        <v>27.297408999999998</v>
      </c>
      <c r="CM27" s="12">
        <v>27.888826000000002</v>
      </c>
      <c r="CN27" s="12">
        <v>27.808053999999998</v>
      </c>
      <c r="CO27" s="5">
        <v>33.890984000000003</v>
      </c>
      <c r="CP27" s="12">
        <v>27.544062</v>
      </c>
      <c r="CQ27" s="12">
        <v>27.452891999999999</v>
      </c>
      <c r="CR27" s="12">
        <v>27.997827999999998</v>
      </c>
      <c r="CS27" s="12">
        <v>27.901637999999998</v>
      </c>
      <c r="CT27" s="5">
        <v>34.191101000000003</v>
      </c>
      <c r="CU27" s="12">
        <v>27.765536999999998</v>
      </c>
      <c r="CV27" s="12">
        <v>27.686313999999999</v>
      </c>
      <c r="CW27" s="12">
        <v>28.172356000000001</v>
      </c>
      <c r="CX27" s="12">
        <v>27.935078000000001</v>
      </c>
      <c r="CY27" s="5">
        <v>34.622298999999998</v>
      </c>
      <c r="CZ27" s="12">
        <v>28.064613000000001</v>
      </c>
      <c r="DA27" s="12">
        <v>27.911667000000001</v>
      </c>
      <c r="DB27" s="12">
        <v>28.341764000000001</v>
      </c>
      <c r="DC27" s="12">
        <v>27.830815999999999</v>
      </c>
      <c r="DD27" s="5">
        <v>34.973033999999998</v>
      </c>
      <c r="DE27" s="12">
        <v>28.275438000000001</v>
      </c>
      <c r="DF27" s="12">
        <v>28.003927000000001</v>
      </c>
      <c r="DG27" s="12">
        <v>28.339728999999998</v>
      </c>
      <c r="DH27" s="12">
        <v>27.724771</v>
      </c>
      <c r="DI27" s="5">
        <v>35.382106999999998</v>
      </c>
      <c r="DJ27" s="12">
        <v>28.493335999999999</v>
      </c>
      <c r="DK27" s="12">
        <v>28.118850999999999</v>
      </c>
      <c r="DL27" s="12">
        <v>28.373246999999999</v>
      </c>
      <c r="DM27" s="12">
        <v>27.622561999999999</v>
      </c>
      <c r="DN27" s="5">
        <v>35.858032000000001</v>
      </c>
      <c r="DO27" s="12">
        <v>28.667273000000002</v>
      </c>
      <c r="DP27" s="12">
        <v>28.109286999999998</v>
      </c>
      <c r="DQ27" s="12">
        <v>28.246634</v>
      </c>
      <c r="DR27" s="12">
        <v>27.500055</v>
      </c>
      <c r="DS27" s="5">
        <v>36.276618999999997</v>
      </c>
      <c r="DT27" s="12">
        <v>28.743679</v>
      </c>
      <c r="DU27" s="12">
        <v>28.090444999999999</v>
      </c>
      <c r="DV27" s="12">
        <v>28.219593</v>
      </c>
      <c r="DW27" s="12">
        <v>27.402901</v>
      </c>
      <c r="DX27" s="5">
        <v>36.799487999999997</v>
      </c>
      <c r="DY27" s="12">
        <v>28.875847</v>
      </c>
      <c r="DZ27" s="12">
        <v>28.111259</v>
      </c>
      <c r="EA27" s="12">
        <v>28.211774999999999</v>
      </c>
      <c r="EB27" s="12">
        <v>27.389637</v>
      </c>
      <c r="EC27" s="5">
        <v>37.254981999999998</v>
      </c>
      <c r="ED27" s="12">
        <v>28.979075999999999</v>
      </c>
      <c r="EE27" s="12">
        <v>28.153027000000002</v>
      </c>
      <c r="EF27" s="12">
        <v>28.201187000000001</v>
      </c>
      <c r="EG27" s="12">
        <v>27.354343</v>
      </c>
      <c r="EH27" s="5">
        <v>37.683441000000002</v>
      </c>
      <c r="EI27" s="12">
        <v>29.201180000000001</v>
      </c>
      <c r="EJ27" s="12">
        <v>28.18779</v>
      </c>
      <c r="EK27" s="12">
        <v>28.13653</v>
      </c>
      <c r="EL27" s="12">
        <v>27.160378000000001</v>
      </c>
      <c r="EM27" s="5">
        <v>38.125045999999998</v>
      </c>
      <c r="EN27" s="12">
        <v>29.410875000000001</v>
      </c>
      <c r="EO27" s="12">
        <v>28.100904</v>
      </c>
      <c r="EP27" s="12">
        <v>27.993176999999999</v>
      </c>
      <c r="EQ27" s="12">
        <v>26.911090999999999</v>
      </c>
      <c r="ER27" s="5">
        <v>38.546748999999998</v>
      </c>
      <c r="ES27" s="13">
        <v>7.0000000000000001E-3</v>
      </c>
      <c r="ET27" s="13">
        <v>5.0000000000000001E-3</v>
      </c>
      <c r="EU27" s="13">
        <v>5.0000000000000001E-3</v>
      </c>
      <c r="EV27" s="13">
        <v>3.0000000000000001E-3</v>
      </c>
      <c r="EW27" s="14">
        <v>1.6E-2</v>
      </c>
    </row>
    <row r="28" spans="1:153" x14ac:dyDescent="0.25">
      <c r="A28" s="8"/>
      <c r="B28" s="8"/>
      <c r="C28" s="8"/>
      <c r="D28" s="176"/>
      <c r="E28" s="174"/>
      <c r="F28" s="174"/>
      <c r="G28" s="174"/>
      <c r="H28" s="177"/>
      <c r="I28" s="176"/>
      <c r="J28" s="174"/>
      <c r="K28" s="174"/>
      <c r="L28" s="174"/>
      <c r="M28" s="177"/>
      <c r="N28" s="176"/>
      <c r="O28" s="174"/>
      <c r="P28" s="174"/>
      <c r="Q28" s="174"/>
      <c r="R28" s="177"/>
      <c r="S28" s="176"/>
      <c r="T28" s="174"/>
      <c r="U28" s="174"/>
      <c r="V28" s="174"/>
      <c r="W28" s="177"/>
      <c r="X28" s="176"/>
      <c r="Y28" s="174"/>
      <c r="Z28" s="174"/>
      <c r="AA28" s="174"/>
      <c r="AB28" s="177"/>
      <c r="AC28" s="176"/>
      <c r="AD28" s="174"/>
      <c r="AE28" s="174"/>
      <c r="AF28" s="174"/>
      <c r="AG28" s="177"/>
      <c r="AH28" s="176"/>
      <c r="AI28" s="174"/>
      <c r="AJ28" s="174"/>
      <c r="AK28" s="174"/>
      <c r="AL28" s="177"/>
      <c r="AM28" s="176"/>
      <c r="AN28" s="174"/>
      <c r="AO28" s="174"/>
      <c r="AP28" s="174"/>
      <c r="AQ28" s="177"/>
      <c r="AR28" s="176"/>
      <c r="AS28" s="174"/>
      <c r="AT28" s="174"/>
      <c r="AU28" s="174"/>
      <c r="AV28" s="177"/>
      <c r="AW28" s="176"/>
      <c r="AX28" s="174"/>
      <c r="AY28" s="174"/>
      <c r="AZ28" s="174"/>
      <c r="BA28" s="177"/>
      <c r="BB28" s="176"/>
      <c r="BC28" s="174"/>
      <c r="BD28" s="174"/>
      <c r="BE28" s="174"/>
      <c r="BF28" s="177"/>
      <c r="BG28" s="176"/>
      <c r="BH28" s="174"/>
      <c r="BI28" s="174"/>
      <c r="BJ28" s="174"/>
      <c r="BK28" s="177"/>
      <c r="BL28" s="176"/>
      <c r="BM28" s="174"/>
      <c r="BN28" s="174"/>
      <c r="BO28" s="174"/>
      <c r="BP28" s="177"/>
      <c r="BQ28" s="176"/>
      <c r="BR28" s="174"/>
      <c r="BS28" s="174"/>
      <c r="BT28" s="174"/>
      <c r="BU28" s="177"/>
      <c r="BV28" s="176"/>
      <c r="BW28" s="174"/>
      <c r="BX28" s="174"/>
      <c r="BY28" s="174"/>
      <c r="BZ28" s="177"/>
      <c r="CA28" s="176"/>
      <c r="CB28" s="174"/>
      <c r="CC28" s="174"/>
      <c r="CD28" s="174"/>
      <c r="CE28" s="177"/>
      <c r="CF28" s="176"/>
      <c r="CG28" s="174"/>
      <c r="CH28" s="174"/>
      <c r="CI28" s="174"/>
      <c r="CJ28" s="177"/>
      <c r="CK28" s="176"/>
      <c r="CL28" s="174"/>
      <c r="CM28" s="174"/>
      <c r="CN28" s="174"/>
      <c r="CO28" s="177"/>
      <c r="CP28" s="176"/>
      <c r="CQ28" s="174"/>
      <c r="CR28" s="174"/>
      <c r="CS28" s="174"/>
      <c r="CT28" s="177"/>
      <c r="CU28" s="176"/>
      <c r="CV28" s="174"/>
      <c r="CW28" s="174"/>
      <c r="CX28" s="174"/>
      <c r="CY28" s="177"/>
      <c r="CZ28" s="176"/>
      <c r="DA28" s="174"/>
      <c r="DB28" s="174"/>
      <c r="DC28" s="174"/>
      <c r="DD28" s="177"/>
      <c r="DE28" s="176"/>
      <c r="DF28" s="174"/>
      <c r="DG28" s="174"/>
      <c r="DH28" s="174"/>
      <c r="DI28" s="177"/>
      <c r="DJ28" s="176"/>
      <c r="DK28" s="174"/>
      <c r="DL28" s="174"/>
      <c r="DM28" s="174"/>
      <c r="DN28" s="177"/>
      <c r="DO28" s="176"/>
      <c r="DP28" s="174"/>
      <c r="DQ28" s="174"/>
      <c r="DR28" s="174"/>
      <c r="DS28" s="177"/>
      <c r="DT28" s="176"/>
      <c r="DU28" s="174"/>
      <c r="DV28" s="174"/>
      <c r="DW28" s="174"/>
      <c r="DX28" s="177"/>
      <c r="DY28" s="176"/>
      <c r="DZ28" s="174"/>
      <c r="EA28" s="174"/>
      <c r="EB28" s="174"/>
      <c r="EC28" s="177"/>
      <c r="ED28" s="176"/>
      <c r="EE28" s="174"/>
      <c r="EF28" s="174"/>
      <c r="EG28" s="174"/>
      <c r="EH28" s="177"/>
      <c r="EI28" s="176"/>
      <c r="EJ28" s="174"/>
      <c r="EK28" s="174"/>
      <c r="EL28" s="174"/>
      <c r="EM28" s="177"/>
      <c r="EN28" s="176"/>
      <c r="EO28" s="174"/>
      <c r="EP28" s="174"/>
      <c r="EQ28" s="174"/>
      <c r="ER28" s="177"/>
      <c r="ES28" s="176"/>
      <c r="ET28" s="174"/>
      <c r="EU28" s="174"/>
      <c r="EV28" s="174"/>
      <c r="EW28" s="177"/>
    </row>
    <row r="29" spans="1:153" x14ac:dyDescent="0.25">
      <c r="A29" s="5" t="s">
        <v>29</v>
      </c>
      <c r="B29" s="5">
        <v>0.22342500000000001</v>
      </c>
      <c r="C29" s="5">
        <v>0.64041099999999995</v>
      </c>
      <c r="D29" s="12">
        <v>6.6840999999999998E-2</v>
      </c>
      <c r="E29" s="12">
        <v>6.6845000000000002E-2</v>
      </c>
      <c r="F29" s="12">
        <v>6.6845000000000002E-2</v>
      </c>
      <c r="G29" s="12">
        <v>6.6843E-2</v>
      </c>
      <c r="H29" s="5">
        <v>6.6849000000000006E-2</v>
      </c>
      <c r="I29" s="12">
        <v>0.45316899999999999</v>
      </c>
      <c r="J29" s="12">
        <v>0.45318199999999997</v>
      </c>
      <c r="K29" s="12">
        <v>0.45318799999999998</v>
      </c>
      <c r="L29" s="12">
        <v>0.45319900000000002</v>
      </c>
      <c r="M29" s="5">
        <v>0.45344899999999999</v>
      </c>
      <c r="N29" s="12">
        <v>0.35857</v>
      </c>
      <c r="O29" s="12">
        <v>0.35863299999999998</v>
      </c>
      <c r="P29" s="12">
        <v>0.358572</v>
      </c>
      <c r="Q29" s="12">
        <v>0.358545</v>
      </c>
      <c r="R29" s="5">
        <v>0.35888900000000001</v>
      </c>
      <c r="S29" s="12">
        <v>0.22436500000000001</v>
      </c>
      <c r="T29" s="12">
        <v>0.22438</v>
      </c>
      <c r="U29" s="12">
        <v>0.22445899999999999</v>
      </c>
      <c r="V29" s="12">
        <v>0.22445699999999999</v>
      </c>
      <c r="W29" s="5">
        <v>0.2248</v>
      </c>
      <c r="X29" s="12">
        <v>0.222719</v>
      </c>
      <c r="Y29" s="12">
        <v>0.22284699999999999</v>
      </c>
      <c r="Z29" s="12">
        <v>0.22300500000000001</v>
      </c>
      <c r="AA29" s="12">
        <v>0.22311</v>
      </c>
      <c r="AB29" s="5">
        <v>0.223131</v>
      </c>
      <c r="AC29" s="12">
        <v>0.220968</v>
      </c>
      <c r="AD29" s="12">
        <v>0.221334</v>
      </c>
      <c r="AE29" s="12">
        <v>0.221447</v>
      </c>
      <c r="AF29" s="12">
        <v>0.22187399999999999</v>
      </c>
      <c r="AG29" s="5">
        <v>0.22157299999999999</v>
      </c>
      <c r="AH29" s="12">
        <v>0.21931300000000001</v>
      </c>
      <c r="AI29" s="12">
        <v>0.21970600000000001</v>
      </c>
      <c r="AJ29" s="12">
        <v>0.220112</v>
      </c>
      <c r="AK29" s="12">
        <v>0.22067100000000001</v>
      </c>
      <c r="AL29" s="5">
        <v>0.22026799999999999</v>
      </c>
      <c r="AM29" s="12">
        <v>0.21731200000000001</v>
      </c>
      <c r="AN29" s="12">
        <v>0.217922</v>
      </c>
      <c r="AO29" s="12">
        <v>0.21842800000000001</v>
      </c>
      <c r="AP29" s="12">
        <v>0.21918499999999999</v>
      </c>
      <c r="AQ29" s="5">
        <v>0.21831900000000001</v>
      </c>
      <c r="AR29" s="12">
        <v>0.21532999999999999</v>
      </c>
      <c r="AS29" s="12">
        <v>0.216007</v>
      </c>
      <c r="AT29" s="12">
        <v>0.216728</v>
      </c>
      <c r="AU29" s="12">
        <v>0.21792</v>
      </c>
      <c r="AV29" s="5">
        <v>0.216362</v>
      </c>
      <c r="AW29" s="12">
        <v>0.21321699999999999</v>
      </c>
      <c r="AX29" s="12">
        <v>0.214035</v>
      </c>
      <c r="AY29" s="12">
        <v>0.21485099999999999</v>
      </c>
      <c r="AZ29" s="12">
        <v>0.212173</v>
      </c>
      <c r="BA29" s="5">
        <v>0.21440100000000001</v>
      </c>
      <c r="BB29" s="12">
        <v>0.210892</v>
      </c>
      <c r="BC29" s="12">
        <v>0.21183399999999999</v>
      </c>
      <c r="BD29" s="12">
        <v>0.21290999999999999</v>
      </c>
      <c r="BE29" s="12">
        <v>0.21448700000000001</v>
      </c>
      <c r="BF29" s="5">
        <v>0.21245800000000001</v>
      </c>
      <c r="BG29" s="12">
        <v>0.20844799999999999</v>
      </c>
      <c r="BH29" s="12">
        <v>0.21154800000000001</v>
      </c>
      <c r="BI29" s="12">
        <v>0.210808</v>
      </c>
      <c r="BJ29" s="12">
        <v>0.212397</v>
      </c>
      <c r="BK29" s="5">
        <v>0.21016699999999999</v>
      </c>
      <c r="BL29" s="12">
        <v>0.205841</v>
      </c>
      <c r="BM29" s="12">
        <v>0.20704500000000001</v>
      </c>
      <c r="BN29" s="12">
        <v>0.208595</v>
      </c>
      <c r="BO29" s="12">
        <v>0.210392</v>
      </c>
      <c r="BP29" s="5">
        <v>0.207985</v>
      </c>
      <c r="BQ29" s="12">
        <v>0.20286599999999999</v>
      </c>
      <c r="BR29" s="12">
        <v>0.20432700000000001</v>
      </c>
      <c r="BS29" s="12">
        <v>0.206177</v>
      </c>
      <c r="BT29" s="12">
        <v>0.20812600000000001</v>
      </c>
      <c r="BU29" s="5">
        <v>0.20562</v>
      </c>
      <c r="BV29" s="12">
        <v>0.19945099999999999</v>
      </c>
      <c r="BW29" s="12">
        <v>0.201212</v>
      </c>
      <c r="BX29" s="12">
        <v>0.20318600000000001</v>
      </c>
      <c r="BY29" s="12">
        <v>0.205736</v>
      </c>
      <c r="BZ29" s="5">
        <v>0.20332</v>
      </c>
      <c r="CA29" s="12">
        <v>0.195772</v>
      </c>
      <c r="CB29" s="12">
        <v>0.19772000000000001</v>
      </c>
      <c r="CC29" s="12">
        <v>0.199736</v>
      </c>
      <c r="CD29" s="12">
        <v>0.202593</v>
      </c>
      <c r="CE29" s="5">
        <v>0.200714</v>
      </c>
      <c r="CF29" s="12">
        <v>0.191687</v>
      </c>
      <c r="CG29" s="12">
        <v>0.194082</v>
      </c>
      <c r="CH29" s="12">
        <v>0.19641700000000001</v>
      </c>
      <c r="CI29" s="12">
        <v>0.199492</v>
      </c>
      <c r="CJ29" s="5">
        <v>0.19828399999999999</v>
      </c>
      <c r="CK29" s="12">
        <v>0.18754000000000001</v>
      </c>
      <c r="CL29" s="12">
        <v>0.19017800000000001</v>
      </c>
      <c r="CM29" s="12">
        <v>0.19259999999999999</v>
      </c>
      <c r="CN29" s="12">
        <v>0.19575100000000001</v>
      </c>
      <c r="CO29" s="5">
        <v>0.19576299999999999</v>
      </c>
      <c r="CP29" s="12">
        <v>0.18323300000000001</v>
      </c>
      <c r="CQ29" s="12">
        <v>0.186111</v>
      </c>
      <c r="CR29" s="12">
        <v>0.18859699999999999</v>
      </c>
      <c r="CS29" s="12">
        <v>0.18911600000000001</v>
      </c>
      <c r="CT29" s="5">
        <v>0.19313</v>
      </c>
      <c r="CU29" s="12">
        <v>0.17799400000000001</v>
      </c>
      <c r="CV29" s="12">
        <v>0.180363</v>
      </c>
      <c r="CW29" s="12">
        <v>0.18282699999999999</v>
      </c>
      <c r="CX29" s="12">
        <v>0.18618599999999999</v>
      </c>
      <c r="CY29" s="5">
        <v>0.18968599999999999</v>
      </c>
      <c r="CZ29" s="12">
        <v>0.171852</v>
      </c>
      <c r="DA29" s="12">
        <v>0.174427</v>
      </c>
      <c r="DB29" s="12">
        <v>0.177008</v>
      </c>
      <c r="DC29" s="12">
        <v>0.18051500000000001</v>
      </c>
      <c r="DD29" s="5">
        <v>0.187336</v>
      </c>
      <c r="DE29" s="12">
        <v>0.16584199999999999</v>
      </c>
      <c r="DF29" s="12">
        <v>0.16805800000000001</v>
      </c>
      <c r="DG29" s="12">
        <v>0.17358199999999999</v>
      </c>
      <c r="DH29" s="12">
        <v>0.174456</v>
      </c>
      <c r="DI29" s="5">
        <v>0.18471899999999999</v>
      </c>
      <c r="DJ29" s="12">
        <v>0.15925800000000001</v>
      </c>
      <c r="DK29" s="12">
        <v>0.16142999999999999</v>
      </c>
      <c r="DL29" s="12">
        <v>0.16399</v>
      </c>
      <c r="DM29" s="12">
        <v>0.167847</v>
      </c>
      <c r="DN29" s="5">
        <v>0.179447</v>
      </c>
      <c r="DO29" s="12">
        <v>0.152174</v>
      </c>
      <c r="DP29" s="12">
        <v>0.154255</v>
      </c>
      <c r="DQ29" s="12">
        <v>0.15728</v>
      </c>
      <c r="DR29" s="12">
        <v>0.16133700000000001</v>
      </c>
      <c r="DS29" s="5">
        <v>0.17896699999999999</v>
      </c>
      <c r="DT29" s="12">
        <v>0.14510500000000001</v>
      </c>
      <c r="DU29" s="12">
        <v>0.14680299999999999</v>
      </c>
      <c r="DV29" s="12">
        <v>0.15001300000000001</v>
      </c>
      <c r="DW29" s="12">
        <v>0.15412100000000001</v>
      </c>
      <c r="DX29" s="5">
        <v>0.176117</v>
      </c>
      <c r="DY29" s="12">
        <v>0.13767399999999999</v>
      </c>
      <c r="DZ29" s="12">
        <v>0.13961000000000001</v>
      </c>
      <c r="EA29" s="12">
        <v>0.142763</v>
      </c>
      <c r="EB29" s="12">
        <v>0.146652</v>
      </c>
      <c r="EC29" s="5">
        <v>0.17393900000000001</v>
      </c>
      <c r="ED29" s="12">
        <v>0.13051599999999999</v>
      </c>
      <c r="EE29" s="12">
        <v>0.132135</v>
      </c>
      <c r="EF29" s="12">
        <v>0.13572300000000001</v>
      </c>
      <c r="EG29" s="12">
        <v>0.13869500000000001</v>
      </c>
      <c r="EH29" s="5">
        <v>0.17164599999999999</v>
      </c>
      <c r="EI29" s="12">
        <v>0.123611</v>
      </c>
      <c r="EJ29" s="12">
        <v>0.12517500000000001</v>
      </c>
      <c r="EK29" s="12">
        <v>0.128168</v>
      </c>
      <c r="EL29" s="12">
        <v>0.13111300000000001</v>
      </c>
      <c r="EM29" s="5">
        <v>0.16897999999999999</v>
      </c>
      <c r="EN29" s="12">
        <v>0.11128</v>
      </c>
      <c r="EO29" s="12">
        <v>0.118231</v>
      </c>
      <c r="EP29" s="12">
        <v>0.121099</v>
      </c>
      <c r="EQ29" s="12">
        <v>0.123543</v>
      </c>
      <c r="ER29" s="5">
        <v>0.166462</v>
      </c>
      <c r="ES29" s="12" t="s">
        <v>13</v>
      </c>
      <c r="ET29" s="12" t="s">
        <v>13</v>
      </c>
      <c r="EU29" s="12" t="s">
        <v>13</v>
      </c>
      <c r="EV29" s="12" t="s">
        <v>13</v>
      </c>
      <c r="EW29" s="5" t="s">
        <v>13</v>
      </c>
    </row>
    <row r="30" spans="1:153" x14ac:dyDescent="0.25">
      <c r="A30" s="8"/>
      <c r="B30" s="8"/>
      <c r="C30" s="8"/>
      <c r="D30" s="176"/>
      <c r="E30" s="174"/>
      <c r="F30" s="174"/>
      <c r="G30" s="174"/>
      <c r="H30" s="177"/>
      <c r="I30" s="176"/>
      <c r="J30" s="174"/>
      <c r="K30" s="174"/>
      <c r="L30" s="174"/>
      <c r="M30" s="177"/>
      <c r="N30" s="176"/>
      <c r="O30" s="174"/>
      <c r="P30" s="174"/>
      <c r="Q30" s="174"/>
      <c r="R30" s="177"/>
      <c r="S30" s="176"/>
      <c r="T30" s="174"/>
      <c r="U30" s="174"/>
      <c r="V30" s="174"/>
      <c r="W30" s="177"/>
      <c r="X30" s="176"/>
      <c r="Y30" s="174"/>
      <c r="Z30" s="174"/>
      <c r="AA30" s="174"/>
      <c r="AB30" s="177"/>
      <c r="AC30" s="176"/>
      <c r="AD30" s="174"/>
      <c r="AE30" s="174"/>
      <c r="AF30" s="174"/>
      <c r="AG30" s="177"/>
      <c r="AH30" s="176"/>
      <c r="AI30" s="174"/>
      <c r="AJ30" s="174"/>
      <c r="AK30" s="174"/>
      <c r="AL30" s="177"/>
      <c r="AM30" s="176"/>
      <c r="AN30" s="174"/>
      <c r="AO30" s="174"/>
      <c r="AP30" s="174"/>
      <c r="AQ30" s="177"/>
      <c r="AR30" s="176"/>
      <c r="AS30" s="174"/>
      <c r="AT30" s="174"/>
      <c r="AU30" s="174"/>
      <c r="AV30" s="177"/>
      <c r="AW30" s="176"/>
      <c r="AX30" s="174"/>
      <c r="AY30" s="174"/>
      <c r="AZ30" s="174"/>
      <c r="BA30" s="177"/>
      <c r="BB30" s="176"/>
      <c r="BC30" s="174"/>
      <c r="BD30" s="174"/>
      <c r="BE30" s="174"/>
      <c r="BF30" s="177"/>
      <c r="BG30" s="176"/>
      <c r="BH30" s="174"/>
      <c r="BI30" s="174"/>
      <c r="BJ30" s="174"/>
      <c r="BK30" s="177"/>
      <c r="BL30" s="176"/>
      <c r="BM30" s="174"/>
      <c r="BN30" s="174"/>
      <c r="BO30" s="174"/>
      <c r="BP30" s="177"/>
      <c r="BQ30" s="176"/>
      <c r="BR30" s="174"/>
      <c r="BS30" s="174"/>
      <c r="BT30" s="174"/>
      <c r="BU30" s="177"/>
      <c r="BV30" s="176"/>
      <c r="BW30" s="174"/>
      <c r="BX30" s="174"/>
      <c r="BY30" s="174"/>
      <c r="BZ30" s="177"/>
      <c r="CA30" s="176"/>
      <c r="CB30" s="174"/>
      <c r="CC30" s="174"/>
      <c r="CD30" s="174"/>
      <c r="CE30" s="177"/>
      <c r="CF30" s="176"/>
      <c r="CG30" s="174"/>
      <c r="CH30" s="174"/>
      <c r="CI30" s="174"/>
      <c r="CJ30" s="177"/>
      <c r="CK30" s="176"/>
      <c r="CL30" s="174"/>
      <c r="CM30" s="174"/>
      <c r="CN30" s="174"/>
      <c r="CO30" s="177"/>
      <c r="CP30" s="176"/>
      <c r="CQ30" s="174"/>
      <c r="CR30" s="174"/>
      <c r="CS30" s="174"/>
      <c r="CT30" s="177"/>
      <c r="CU30" s="176"/>
      <c r="CV30" s="174"/>
      <c r="CW30" s="174"/>
      <c r="CX30" s="174"/>
      <c r="CY30" s="177"/>
      <c r="CZ30" s="176"/>
      <c r="DA30" s="174"/>
      <c r="DB30" s="174"/>
      <c r="DC30" s="174"/>
      <c r="DD30" s="177"/>
      <c r="DE30" s="176"/>
      <c r="DF30" s="174"/>
      <c r="DG30" s="174"/>
      <c r="DH30" s="174"/>
      <c r="DI30" s="177"/>
      <c r="DJ30" s="176"/>
      <c r="DK30" s="174"/>
      <c r="DL30" s="174"/>
      <c r="DM30" s="174"/>
      <c r="DN30" s="177"/>
      <c r="DO30" s="176"/>
      <c r="DP30" s="174"/>
      <c r="DQ30" s="174"/>
      <c r="DR30" s="174"/>
      <c r="DS30" s="177"/>
      <c r="DT30" s="176"/>
      <c r="DU30" s="174"/>
      <c r="DV30" s="174"/>
      <c r="DW30" s="174"/>
      <c r="DX30" s="177"/>
      <c r="DY30" s="176"/>
      <c r="DZ30" s="174"/>
      <c r="EA30" s="174"/>
      <c r="EB30" s="174"/>
      <c r="EC30" s="177"/>
      <c r="ED30" s="176"/>
      <c r="EE30" s="174"/>
      <c r="EF30" s="174"/>
      <c r="EG30" s="174"/>
      <c r="EH30" s="177"/>
      <c r="EI30" s="176"/>
      <c r="EJ30" s="174"/>
      <c r="EK30" s="174"/>
      <c r="EL30" s="174"/>
      <c r="EM30" s="177"/>
      <c r="EN30" s="176"/>
      <c r="EO30" s="174"/>
      <c r="EP30" s="174"/>
      <c r="EQ30" s="174"/>
      <c r="ER30" s="177"/>
      <c r="ES30" s="176"/>
      <c r="ET30" s="174"/>
      <c r="EU30" s="174"/>
      <c r="EV30" s="174"/>
      <c r="EW30" s="177"/>
    </row>
    <row r="31" spans="1:153" x14ac:dyDescent="0.25">
      <c r="A31" s="5" t="s">
        <v>30</v>
      </c>
      <c r="B31" s="8"/>
      <c r="C31" s="8"/>
      <c r="D31" s="176"/>
      <c r="E31" s="174"/>
      <c r="F31" s="174"/>
      <c r="G31" s="174"/>
      <c r="H31" s="177"/>
      <c r="I31" s="176"/>
      <c r="J31" s="174"/>
      <c r="K31" s="174"/>
      <c r="L31" s="174"/>
      <c r="M31" s="177"/>
      <c r="N31" s="176"/>
      <c r="O31" s="174"/>
      <c r="P31" s="174"/>
      <c r="Q31" s="174"/>
      <c r="R31" s="177"/>
      <c r="S31" s="176"/>
      <c r="T31" s="174"/>
      <c r="U31" s="174"/>
      <c r="V31" s="174"/>
      <c r="W31" s="177"/>
      <c r="X31" s="176"/>
      <c r="Y31" s="174"/>
      <c r="Z31" s="174"/>
      <c r="AA31" s="174"/>
      <c r="AB31" s="177"/>
      <c r="AC31" s="176"/>
      <c r="AD31" s="174"/>
      <c r="AE31" s="174"/>
      <c r="AF31" s="174"/>
      <c r="AG31" s="177"/>
      <c r="AH31" s="176"/>
      <c r="AI31" s="174"/>
      <c r="AJ31" s="174"/>
      <c r="AK31" s="174"/>
      <c r="AL31" s="177"/>
      <c r="AM31" s="176"/>
      <c r="AN31" s="174"/>
      <c r="AO31" s="174"/>
      <c r="AP31" s="174"/>
      <c r="AQ31" s="177"/>
      <c r="AR31" s="176"/>
      <c r="AS31" s="174"/>
      <c r="AT31" s="174"/>
      <c r="AU31" s="174"/>
      <c r="AV31" s="177"/>
      <c r="AW31" s="176"/>
      <c r="AX31" s="174"/>
      <c r="AY31" s="174"/>
      <c r="AZ31" s="174"/>
      <c r="BA31" s="177"/>
      <c r="BB31" s="176"/>
      <c r="BC31" s="174"/>
      <c r="BD31" s="174"/>
      <c r="BE31" s="174"/>
      <c r="BF31" s="177"/>
      <c r="BG31" s="176"/>
      <c r="BH31" s="174"/>
      <c r="BI31" s="174"/>
      <c r="BJ31" s="174"/>
      <c r="BK31" s="177"/>
      <c r="BL31" s="176"/>
      <c r="BM31" s="174"/>
      <c r="BN31" s="174"/>
      <c r="BO31" s="174"/>
      <c r="BP31" s="177"/>
      <c r="BQ31" s="176"/>
      <c r="BR31" s="174"/>
      <c r="BS31" s="174"/>
      <c r="BT31" s="174"/>
      <c r="BU31" s="177"/>
      <c r="BV31" s="176"/>
      <c r="BW31" s="174"/>
      <c r="BX31" s="174"/>
      <c r="BY31" s="174"/>
      <c r="BZ31" s="177"/>
      <c r="CA31" s="176"/>
      <c r="CB31" s="174"/>
      <c r="CC31" s="174"/>
      <c r="CD31" s="174"/>
      <c r="CE31" s="177"/>
      <c r="CF31" s="176"/>
      <c r="CG31" s="174"/>
      <c r="CH31" s="174"/>
      <c r="CI31" s="174"/>
      <c r="CJ31" s="177"/>
      <c r="CK31" s="176"/>
      <c r="CL31" s="174"/>
      <c r="CM31" s="174"/>
      <c r="CN31" s="174"/>
      <c r="CO31" s="177"/>
      <c r="CP31" s="176"/>
      <c r="CQ31" s="174"/>
      <c r="CR31" s="174"/>
      <c r="CS31" s="174"/>
      <c r="CT31" s="177"/>
      <c r="CU31" s="176"/>
      <c r="CV31" s="174"/>
      <c r="CW31" s="174"/>
      <c r="CX31" s="174"/>
      <c r="CY31" s="177"/>
      <c r="CZ31" s="176"/>
      <c r="DA31" s="174"/>
      <c r="DB31" s="174"/>
      <c r="DC31" s="174"/>
      <c r="DD31" s="177"/>
      <c r="DE31" s="176"/>
      <c r="DF31" s="174"/>
      <c r="DG31" s="174"/>
      <c r="DH31" s="174"/>
      <c r="DI31" s="177"/>
      <c r="DJ31" s="176"/>
      <c r="DK31" s="174"/>
      <c r="DL31" s="174"/>
      <c r="DM31" s="174"/>
      <c r="DN31" s="177"/>
      <c r="DO31" s="176"/>
      <c r="DP31" s="174"/>
      <c r="DQ31" s="174"/>
      <c r="DR31" s="174"/>
      <c r="DS31" s="177"/>
      <c r="DT31" s="176"/>
      <c r="DU31" s="174"/>
      <c r="DV31" s="174"/>
      <c r="DW31" s="174"/>
      <c r="DX31" s="177"/>
      <c r="DY31" s="176"/>
      <c r="DZ31" s="174"/>
      <c r="EA31" s="174"/>
      <c r="EB31" s="174"/>
      <c r="EC31" s="177"/>
      <c r="ED31" s="176"/>
      <c r="EE31" s="174"/>
      <c r="EF31" s="174"/>
      <c r="EG31" s="174"/>
      <c r="EH31" s="177"/>
      <c r="EI31" s="176"/>
      <c r="EJ31" s="174"/>
      <c r="EK31" s="174"/>
      <c r="EL31" s="174"/>
      <c r="EM31" s="177"/>
      <c r="EN31" s="176"/>
      <c r="EO31" s="174"/>
      <c r="EP31" s="174"/>
      <c r="EQ31" s="174"/>
      <c r="ER31" s="177"/>
      <c r="ES31" s="176"/>
      <c r="ET31" s="174"/>
      <c r="EU31" s="174"/>
      <c r="EV31" s="174"/>
      <c r="EW31" s="177"/>
    </row>
    <row r="32" spans="1:153" x14ac:dyDescent="0.25">
      <c r="A32" s="8"/>
      <c r="B32" s="8"/>
      <c r="C32" s="8"/>
      <c r="D32" s="176"/>
      <c r="E32" s="174"/>
      <c r="F32" s="174"/>
      <c r="G32" s="174"/>
      <c r="H32" s="177"/>
      <c r="I32" s="176"/>
      <c r="J32" s="174"/>
      <c r="K32" s="174"/>
      <c r="L32" s="174"/>
      <c r="M32" s="177"/>
      <c r="N32" s="176"/>
      <c r="O32" s="174"/>
      <c r="P32" s="174"/>
      <c r="Q32" s="174"/>
      <c r="R32" s="177"/>
      <c r="S32" s="176"/>
      <c r="T32" s="174"/>
      <c r="U32" s="174"/>
      <c r="V32" s="174"/>
      <c r="W32" s="177"/>
      <c r="X32" s="176"/>
      <c r="Y32" s="174"/>
      <c r="Z32" s="174"/>
      <c r="AA32" s="174"/>
      <c r="AB32" s="177"/>
      <c r="AC32" s="176"/>
      <c r="AD32" s="174"/>
      <c r="AE32" s="174"/>
      <c r="AF32" s="174"/>
      <c r="AG32" s="177"/>
      <c r="AH32" s="176"/>
      <c r="AI32" s="174"/>
      <c r="AJ32" s="174"/>
      <c r="AK32" s="174"/>
      <c r="AL32" s="177"/>
      <c r="AM32" s="176"/>
      <c r="AN32" s="174"/>
      <c r="AO32" s="174"/>
      <c r="AP32" s="174"/>
      <c r="AQ32" s="177"/>
      <c r="AR32" s="176"/>
      <c r="AS32" s="174"/>
      <c r="AT32" s="174"/>
      <c r="AU32" s="174"/>
      <c r="AV32" s="177"/>
      <c r="AW32" s="176"/>
      <c r="AX32" s="174"/>
      <c r="AY32" s="174"/>
      <c r="AZ32" s="174"/>
      <c r="BA32" s="177"/>
      <c r="BB32" s="176"/>
      <c r="BC32" s="174"/>
      <c r="BD32" s="174"/>
      <c r="BE32" s="174"/>
      <c r="BF32" s="177"/>
      <c r="BG32" s="176"/>
      <c r="BH32" s="174"/>
      <c r="BI32" s="174"/>
      <c r="BJ32" s="174"/>
      <c r="BK32" s="177"/>
      <c r="BL32" s="176"/>
      <c r="BM32" s="174"/>
      <c r="BN32" s="174"/>
      <c r="BO32" s="174"/>
      <c r="BP32" s="177"/>
      <c r="BQ32" s="176"/>
      <c r="BR32" s="174"/>
      <c r="BS32" s="174"/>
      <c r="BT32" s="174"/>
      <c r="BU32" s="177"/>
      <c r="BV32" s="176"/>
      <c r="BW32" s="174"/>
      <c r="BX32" s="174"/>
      <c r="BY32" s="174"/>
      <c r="BZ32" s="177"/>
      <c r="CA32" s="176"/>
      <c r="CB32" s="174"/>
      <c r="CC32" s="174"/>
      <c r="CD32" s="174"/>
      <c r="CE32" s="177"/>
      <c r="CF32" s="176"/>
      <c r="CG32" s="174"/>
      <c r="CH32" s="174"/>
      <c r="CI32" s="174"/>
      <c r="CJ32" s="177"/>
      <c r="CK32" s="176"/>
      <c r="CL32" s="174"/>
      <c r="CM32" s="174"/>
      <c r="CN32" s="174"/>
      <c r="CO32" s="177"/>
      <c r="CP32" s="176"/>
      <c r="CQ32" s="174"/>
      <c r="CR32" s="174"/>
      <c r="CS32" s="174"/>
      <c r="CT32" s="177"/>
      <c r="CU32" s="176"/>
      <c r="CV32" s="174"/>
      <c r="CW32" s="174"/>
      <c r="CX32" s="174"/>
      <c r="CY32" s="177"/>
      <c r="CZ32" s="176"/>
      <c r="DA32" s="174"/>
      <c r="DB32" s="174"/>
      <c r="DC32" s="174"/>
      <c r="DD32" s="177"/>
      <c r="DE32" s="176"/>
      <c r="DF32" s="174"/>
      <c r="DG32" s="174"/>
      <c r="DH32" s="174"/>
      <c r="DI32" s="177"/>
      <c r="DJ32" s="176"/>
      <c r="DK32" s="174"/>
      <c r="DL32" s="174"/>
      <c r="DM32" s="174"/>
      <c r="DN32" s="177"/>
      <c r="DO32" s="176"/>
      <c r="DP32" s="174"/>
      <c r="DQ32" s="174"/>
      <c r="DR32" s="174"/>
      <c r="DS32" s="177"/>
      <c r="DT32" s="176"/>
      <c r="DU32" s="174"/>
      <c r="DV32" s="174"/>
      <c r="DW32" s="174"/>
      <c r="DX32" s="177"/>
      <c r="DY32" s="176"/>
      <c r="DZ32" s="174"/>
      <c r="EA32" s="174"/>
      <c r="EB32" s="174"/>
      <c r="EC32" s="177"/>
      <c r="ED32" s="176"/>
      <c r="EE32" s="174"/>
      <c r="EF32" s="174"/>
      <c r="EG32" s="174"/>
      <c r="EH32" s="177"/>
      <c r="EI32" s="176"/>
      <c r="EJ32" s="174"/>
      <c r="EK32" s="174"/>
      <c r="EL32" s="174"/>
      <c r="EM32" s="177"/>
      <c r="EN32" s="176"/>
      <c r="EO32" s="174"/>
      <c r="EP32" s="174"/>
      <c r="EQ32" s="174"/>
      <c r="ER32" s="177"/>
      <c r="ES32" s="176"/>
      <c r="ET32" s="174"/>
      <c r="EU32" s="174"/>
      <c r="EV32" s="174"/>
      <c r="EW32" s="177"/>
    </row>
    <row r="33" spans="1:153" x14ac:dyDescent="0.25">
      <c r="A33" s="5" t="s">
        <v>31</v>
      </c>
      <c r="B33" s="8"/>
      <c r="C33" s="8"/>
      <c r="D33" s="176"/>
      <c r="E33" s="174"/>
      <c r="F33" s="174"/>
      <c r="G33" s="174"/>
      <c r="H33" s="177"/>
      <c r="I33" s="176"/>
      <c r="J33" s="174"/>
      <c r="K33" s="174"/>
      <c r="L33" s="174"/>
      <c r="M33" s="177"/>
      <c r="N33" s="176"/>
      <c r="O33" s="174"/>
      <c r="P33" s="174"/>
      <c r="Q33" s="174"/>
      <c r="R33" s="177"/>
      <c r="S33" s="176"/>
      <c r="T33" s="174"/>
      <c r="U33" s="174"/>
      <c r="V33" s="174"/>
      <c r="W33" s="177"/>
      <c r="X33" s="176"/>
      <c r="Y33" s="174"/>
      <c r="Z33" s="174"/>
      <c r="AA33" s="174"/>
      <c r="AB33" s="177"/>
      <c r="AC33" s="176"/>
      <c r="AD33" s="174"/>
      <c r="AE33" s="174"/>
      <c r="AF33" s="174"/>
      <c r="AG33" s="177"/>
      <c r="AH33" s="176"/>
      <c r="AI33" s="174"/>
      <c r="AJ33" s="174"/>
      <c r="AK33" s="174"/>
      <c r="AL33" s="177"/>
      <c r="AM33" s="176"/>
      <c r="AN33" s="174"/>
      <c r="AO33" s="174"/>
      <c r="AP33" s="174"/>
      <c r="AQ33" s="177"/>
      <c r="AR33" s="176"/>
      <c r="AS33" s="174"/>
      <c r="AT33" s="174"/>
      <c r="AU33" s="174"/>
      <c r="AV33" s="177"/>
      <c r="AW33" s="176"/>
      <c r="AX33" s="174"/>
      <c r="AY33" s="174"/>
      <c r="AZ33" s="174"/>
      <c r="BA33" s="177"/>
      <c r="BB33" s="176"/>
      <c r="BC33" s="174"/>
      <c r="BD33" s="174"/>
      <c r="BE33" s="174"/>
      <c r="BF33" s="177"/>
      <c r="BG33" s="176"/>
      <c r="BH33" s="174"/>
      <c r="BI33" s="174"/>
      <c r="BJ33" s="174"/>
      <c r="BK33" s="177"/>
      <c r="BL33" s="176"/>
      <c r="BM33" s="174"/>
      <c r="BN33" s="174"/>
      <c r="BO33" s="174"/>
      <c r="BP33" s="177"/>
      <c r="BQ33" s="176"/>
      <c r="BR33" s="174"/>
      <c r="BS33" s="174"/>
      <c r="BT33" s="174"/>
      <c r="BU33" s="177"/>
      <c r="BV33" s="176"/>
      <c r="BW33" s="174"/>
      <c r="BX33" s="174"/>
      <c r="BY33" s="174"/>
      <c r="BZ33" s="177"/>
      <c r="CA33" s="176"/>
      <c r="CB33" s="174"/>
      <c r="CC33" s="174"/>
      <c r="CD33" s="174"/>
      <c r="CE33" s="177"/>
      <c r="CF33" s="176"/>
      <c r="CG33" s="174"/>
      <c r="CH33" s="174"/>
      <c r="CI33" s="174"/>
      <c r="CJ33" s="177"/>
      <c r="CK33" s="176"/>
      <c r="CL33" s="174"/>
      <c r="CM33" s="174"/>
      <c r="CN33" s="174"/>
      <c r="CO33" s="177"/>
      <c r="CP33" s="176"/>
      <c r="CQ33" s="174"/>
      <c r="CR33" s="174"/>
      <c r="CS33" s="174"/>
      <c r="CT33" s="177"/>
      <c r="CU33" s="176"/>
      <c r="CV33" s="174"/>
      <c r="CW33" s="174"/>
      <c r="CX33" s="174"/>
      <c r="CY33" s="177"/>
      <c r="CZ33" s="176"/>
      <c r="DA33" s="174"/>
      <c r="DB33" s="174"/>
      <c r="DC33" s="174"/>
      <c r="DD33" s="177"/>
      <c r="DE33" s="176"/>
      <c r="DF33" s="174"/>
      <c r="DG33" s="174"/>
      <c r="DH33" s="174"/>
      <c r="DI33" s="177"/>
      <c r="DJ33" s="176"/>
      <c r="DK33" s="174"/>
      <c r="DL33" s="174"/>
      <c r="DM33" s="174"/>
      <c r="DN33" s="177"/>
      <c r="DO33" s="176"/>
      <c r="DP33" s="174"/>
      <c r="DQ33" s="174"/>
      <c r="DR33" s="174"/>
      <c r="DS33" s="177"/>
      <c r="DT33" s="176"/>
      <c r="DU33" s="174"/>
      <c r="DV33" s="174"/>
      <c r="DW33" s="174"/>
      <c r="DX33" s="177"/>
      <c r="DY33" s="176"/>
      <c r="DZ33" s="174"/>
      <c r="EA33" s="174"/>
      <c r="EB33" s="174"/>
      <c r="EC33" s="177"/>
      <c r="ED33" s="176"/>
      <c r="EE33" s="174"/>
      <c r="EF33" s="174"/>
      <c r="EG33" s="174"/>
      <c r="EH33" s="177"/>
      <c r="EI33" s="176"/>
      <c r="EJ33" s="174"/>
      <c r="EK33" s="174"/>
      <c r="EL33" s="174"/>
      <c r="EM33" s="177"/>
      <c r="EN33" s="176"/>
      <c r="EO33" s="174"/>
      <c r="EP33" s="174"/>
      <c r="EQ33" s="174"/>
      <c r="ER33" s="177"/>
      <c r="ES33" s="176"/>
      <c r="ET33" s="174"/>
      <c r="EU33" s="174"/>
      <c r="EV33" s="174"/>
      <c r="EW33" s="177"/>
    </row>
    <row r="34" spans="1:153" x14ac:dyDescent="0.25">
      <c r="A34" s="8" t="s">
        <v>32</v>
      </c>
      <c r="B34" s="8">
        <v>4.4632059999999996</v>
      </c>
      <c r="C34" s="8">
        <v>3.98</v>
      </c>
      <c r="D34" s="9">
        <v>2.6198220000000001</v>
      </c>
      <c r="E34" s="9">
        <v>2.618077</v>
      </c>
      <c r="F34" s="9">
        <v>2.6178249999999998</v>
      </c>
      <c r="G34" s="9">
        <v>2.6182289999999999</v>
      </c>
      <c r="H34" s="8">
        <v>2.4117920000000002</v>
      </c>
      <c r="I34" s="9">
        <v>3.244081</v>
      </c>
      <c r="J34" s="9">
        <v>3.2466029999999999</v>
      </c>
      <c r="K34" s="9">
        <v>3.2497180000000001</v>
      </c>
      <c r="L34" s="9">
        <v>3.255395</v>
      </c>
      <c r="M34" s="8">
        <v>2.9865309999999998</v>
      </c>
      <c r="N34" s="9">
        <v>3.1236709999999999</v>
      </c>
      <c r="O34" s="9">
        <v>3.4847540000000001</v>
      </c>
      <c r="P34" s="9">
        <v>3.66086</v>
      </c>
      <c r="Q34" s="9">
        <v>4.0690819999999999</v>
      </c>
      <c r="R34" s="8">
        <v>2.8208959999999998</v>
      </c>
      <c r="S34" s="9">
        <v>3.1197599999999999</v>
      </c>
      <c r="T34" s="9">
        <v>3.5153889999999999</v>
      </c>
      <c r="U34" s="9">
        <v>3.7318989999999999</v>
      </c>
      <c r="V34" s="9">
        <v>4.2074449999999999</v>
      </c>
      <c r="W34" s="8">
        <v>2.7373280000000002</v>
      </c>
      <c r="X34" s="9">
        <v>3.537426</v>
      </c>
      <c r="Y34" s="9">
        <v>3.9512200000000002</v>
      </c>
      <c r="Z34" s="9">
        <v>4.3969209999999999</v>
      </c>
      <c r="AA34" s="9">
        <v>5.2181179999999996</v>
      </c>
      <c r="AB34" s="8">
        <v>3.0850390000000001</v>
      </c>
      <c r="AC34" s="9">
        <v>3.6698189999999999</v>
      </c>
      <c r="AD34" s="9">
        <v>4.0612649999999997</v>
      </c>
      <c r="AE34" s="9">
        <v>4.5273269999999997</v>
      </c>
      <c r="AF34" s="9">
        <v>5.3935909999999998</v>
      </c>
      <c r="AG34" s="8">
        <v>3.038354</v>
      </c>
      <c r="AH34" s="9">
        <v>3.9444590000000002</v>
      </c>
      <c r="AI34" s="9">
        <v>4.2988229999999996</v>
      </c>
      <c r="AJ34" s="9">
        <v>4.8359189999999996</v>
      </c>
      <c r="AK34" s="9">
        <v>5.6058019999999997</v>
      </c>
      <c r="AL34" s="8">
        <v>3.0723289999999999</v>
      </c>
      <c r="AM34" s="9">
        <v>4.031936</v>
      </c>
      <c r="AN34" s="9">
        <v>4.3840750000000002</v>
      </c>
      <c r="AO34" s="9">
        <v>4.9094059999999997</v>
      </c>
      <c r="AP34" s="9">
        <v>5.566427</v>
      </c>
      <c r="AQ34" s="8">
        <v>3.089375</v>
      </c>
      <c r="AR34" s="9">
        <v>4.1160079999999999</v>
      </c>
      <c r="AS34" s="9">
        <v>4.4411800000000001</v>
      </c>
      <c r="AT34" s="9">
        <v>4.9732570000000003</v>
      </c>
      <c r="AU34" s="9">
        <v>5.5053229999999997</v>
      </c>
      <c r="AV34" s="8">
        <v>3.0961810000000001</v>
      </c>
      <c r="AW34" s="9">
        <v>4.2397299999999998</v>
      </c>
      <c r="AX34" s="9">
        <v>4.6099350000000001</v>
      </c>
      <c r="AY34" s="9">
        <v>5.1015800000000002</v>
      </c>
      <c r="AZ34" s="9">
        <v>5.598859</v>
      </c>
      <c r="BA34" s="8">
        <v>3.1288719999999999</v>
      </c>
      <c r="BB34" s="9">
        <v>4.4514180000000003</v>
      </c>
      <c r="BC34" s="9">
        <v>4.8542969999999999</v>
      </c>
      <c r="BD34" s="9">
        <v>5.3319299999999998</v>
      </c>
      <c r="BE34" s="9">
        <v>5.8434249999999999</v>
      </c>
      <c r="BF34" s="8">
        <v>3.2209449999999999</v>
      </c>
      <c r="BG34" s="9">
        <v>4.6690750000000003</v>
      </c>
      <c r="BH34" s="9">
        <v>5.0442960000000001</v>
      </c>
      <c r="BI34" s="9">
        <v>5.4825439999999999</v>
      </c>
      <c r="BJ34" s="9">
        <v>6.0155440000000002</v>
      </c>
      <c r="BK34" s="8">
        <v>3.2860339999999999</v>
      </c>
      <c r="BL34" s="9">
        <v>4.7667130000000002</v>
      </c>
      <c r="BM34" s="9">
        <v>5.1253859999999998</v>
      </c>
      <c r="BN34" s="9">
        <v>5.5372149999999998</v>
      </c>
      <c r="BO34" s="9">
        <v>6.0869499999999999</v>
      </c>
      <c r="BP34" s="8">
        <v>3.2856770000000002</v>
      </c>
      <c r="BQ34" s="9">
        <v>4.8726669999999999</v>
      </c>
      <c r="BR34" s="9">
        <v>5.2224760000000003</v>
      </c>
      <c r="BS34" s="9">
        <v>5.607443</v>
      </c>
      <c r="BT34" s="9">
        <v>6.1149979999999999</v>
      </c>
      <c r="BU34" s="8">
        <v>3.3462809999999998</v>
      </c>
      <c r="BV34" s="9">
        <v>5.012689</v>
      </c>
      <c r="BW34" s="9">
        <v>5.344989</v>
      </c>
      <c r="BX34" s="9">
        <v>5.6869009999999998</v>
      </c>
      <c r="BY34" s="9">
        <v>6.0638779999999999</v>
      </c>
      <c r="BZ34" s="8">
        <v>3.3713989999999998</v>
      </c>
      <c r="CA34" s="9">
        <v>5.0983919999999996</v>
      </c>
      <c r="CB34" s="9">
        <v>5.4360840000000001</v>
      </c>
      <c r="CC34" s="9">
        <v>5.7522159999999998</v>
      </c>
      <c r="CD34" s="9">
        <v>5.9688239999999997</v>
      </c>
      <c r="CE34" s="8">
        <v>3.4116209999999998</v>
      </c>
      <c r="CF34" s="9">
        <v>5.2103809999999999</v>
      </c>
      <c r="CG34" s="9">
        <v>5.5518919999999996</v>
      </c>
      <c r="CH34" s="9">
        <v>5.8014320000000001</v>
      </c>
      <c r="CI34" s="9">
        <v>5.9610209999999997</v>
      </c>
      <c r="CJ34" s="8">
        <v>3.5075829999999999</v>
      </c>
      <c r="CK34" s="9">
        <v>5.3168850000000001</v>
      </c>
      <c r="CL34" s="9">
        <v>5.6765090000000002</v>
      </c>
      <c r="CM34" s="9">
        <v>5.9260679999999999</v>
      </c>
      <c r="CN34" s="9">
        <v>5.9778200000000004</v>
      </c>
      <c r="CO34" s="8">
        <v>3.6184690000000002</v>
      </c>
      <c r="CP34" s="9">
        <v>5.3978169999999999</v>
      </c>
      <c r="CQ34" s="9">
        <v>5.7926200000000003</v>
      </c>
      <c r="CR34" s="9">
        <v>5.9419469999999999</v>
      </c>
      <c r="CS34" s="9">
        <v>5.9777610000000001</v>
      </c>
      <c r="CT34" s="8">
        <v>3.7312249999999998</v>
      </c>
      <c r="CU34" s="9">
        <v>5.4963670000000002</v>
      </c>
      <c r="CV34" s="9">
        <v>5.8697689999999998</v>
      </c>
      <c r="CW34" s="9">
        <v>5.9985189999999999</v>
      </c>
      <c r="CX34" s="9">
        <v>6.0402670000000001</v>
      </c>
      <c r="CY34" s="8">
        <v>3.8143349999999998</v>
      </c>
      <c r="CZ34" s="9">
        <v>5.6354790000000001</v>
      </c>
      <c r="DA34" s="9">
        <v>5.9358909999999998</v>
      </c>
      <c r="DB34" s="9">
        <v>6.0568949999999999</v>
      </c>
      <c r="DC34" s="9">
        <v>6.0782999999999996</v>
      </c>
      <c r="DD34" s="8">
        <v>3.8833139999999999</v>
      </c>
      <c r="DE34" s="9">
        <v>5.7738240000000003</v>
      </c>
      <c r="DF34" s="9">
        <v>6.0569179999999996</v>
      </c>
      <c r="DG34" s="9">
        <v>6.1890679999999998</v>
      </c>
      <c r="DH34" s="9">
        <v>6.1951429999999998</v>
      </c>
      <c r="DI34" s="8">
        <v>3.94638</v>
      </c>
      <c r="DJ34" s="9">
        <v>6.0422029999999998</v>
      </c>
      <c r="DK34" s="9">
        <v>6.2300230000000001</v>
      </c>
      <c r="DL34" s="9">
        <v>6.3771469999999999</v>
      </c>
      <c r="DM34" s="9">
        <v>6.4501749999999998</v>
      </c>
      <c r="DN34" s="8">
        <v>4.0747989999999996</v>
      </c>
      <c r="DO34" s="9">
        <v>6.3006630000000001</v>
      </c>
      <c r="DP34" s="9">
        <v>6.4467249999999998</v>
      </c>
      <c r="DQ34" s="9">
        <v>6.6700990000000004</v>
      </c>
      <c r="DR34" s="9">
        <v>6.7159110000000002</v>
      </c>
      <c r="DS34" s="8">
        <v>4.1706940000000001</v>
      </c>
      <c r="DT34" s="9">
        <v>6.6407480000000003</v>
      </c>
      <c r="DU34" s="9">
        <v>6.7403250000000003</v>
      </c>
      <c r="DV34" s="9">
        <v>6.9732010000000004</v>
      </c>
      <c r="DW34" s="9">
        <v>6.921322</v>
      </c>
      <c r="DX34" s="8">
        <v>4.3199459999999998</v>
      </c>
      <c r="DY34" s="9">
        <v>6.9572010000000004</v>
      </c>
      <c r="DZ34" s="9">
        <v>6.9879660000000001</v>
      </c>
      <c r="EA34" s="9">
        <v>7.1862909999999998</v>
      </c>
      <c r="EB34" s="9">
        <v>7.1456679999999997</v>
      </c>
      <c r="EC34" s="8">
        <v>4.4675330000000004</v>
      </c>
      <c r="ED34" s="9">
        <v>7.2621440000000002</v>
      </c>
      <c r="EE34" s="9">
        <v>7.2102170000000001</v>
      </c>
      <c r="EF34" s="9">
        <v>7.3742809999999999</v>
      </c>
      <c r="EG34" s="9">
        <v>7.4027560000000001</v>
      </c>
      <c r="EH34" s="8">
        <v>4.5958769999999998</v>
      </c>
      <c r="EI34" s="9">
        <v>7.4563119999999996</v>
      </c>
      <c r="EJ34" s="9">
        <v>7.4088620000000001</v>
      </c>
      <c r="EK34" s="9">
        <v>7.5304840000000004</v>
      </c>
      <c r="EL34" s="9">
        <v>7.5170370000000002</v>
      </c>
      <c r="EM34" s="8">
        <v>4.7348670000000004</v>
      </c>
      <c r="EN34" s="9">
        <v>7.7567700000000004</v>
      </c>
      <c r="EO34" s="9">
        <v>7.7330410000000001</v>
      </c>
      <c r="EP34" s="9">
        <v>7.7807170000000001</v>
      </c>
      <c r="EQ34" s="9">
        <v>7.766858</v>
      </c>
      <c r="ER34" s="8">
        <v>4.8068160000000004</v>
      </c>
      <c r="ES34" s="10">
        <v>2.3E-2</v>
      </c>
      <c r="ET34" s="10">
        <v>2.3E-2</v>
      </c>
      <c r="EU34" s="10">
        <v>2.3E-2</v>
      </c>
      <c r="EV34" s="10">
        <v>2.3E-2</v>
      </c>
      <c r="EW34" s="11">
        <v>7.0000000000000001E-3</v>
      </c>
    </row>
    <row r="35" spans="1:153" x14ac:dyDescent="0.25">
      <c r="A35" s="8"/>
      <c r="B35" s="8"/>
      <c r="C35" s="8"/>
      <c r="D35" s="176"/>
      <c r="E35" s="174"/>
      <c r="F35" s="174"/>
      <c r="G35" s="174"/>
      <c r="H35" s="177"/>
      <c r="I35" s="176"/>
      <c r="J35" s="174"/>
      <c r="K35" s="174"/>
      <c r="L35" s="174"/>
      <c r="M35" s="177"/>
      <c r="N35" s="176"/>
      <c r="O35" s="174"/>
      <c r="P35" s="174"/>
      <c r="Q35" s="174"/>
      <c r="R35" s="177"/>
      <c r="S35" s="176"/>
      <c r="T35" s="174"/>
      <c r="U35" s="174"/>
      <c r="V35" s="174"/>
      <c r="W35" s="177"/>
      <c r="X35" s="176"/>
      <c r="Y35" s="174"/>
      <c r="Z35" s="174"/>
      <c r="AA35" s="174"/>
      <c r="AB35" s="177"/>
      <c r="AC35" s="176"/>
      <c r="AD35" s="174"/>
      <c r="AE35" s="174"/>
      <c r="AF35" s="174"/>
      <c r="AG35" s="177"/>
      <c r="AH35" s="176"/>
      <c r="AI35" s="174"/>
      <c r="AJ35" s="174"/>
      <c r="AK35" s="174"/>
      <c r="AL35" s="177"/>
      <c r="AM35" s="176"/>
      <c r="AN35" s="174"/>
      <c r="AO35" s="174"/>
      <c r="AP35" s="174"/>
      <c r="AQ35" s="177"/>
      <c r="AR35" s="176"/>
      <c r="AS35" s="174"/>
      <c r="AT35" s="174"/>
      <c r="AU35" s="174"/>
      <c r="AV35" s="177"/>
      <c r="AW35" s="176"/>
      <c r="AX35" s="174"/>
      <c r="AY35" s="174"/>
      <c r="AZ35" s="174"/>
      <c r="BA35" s="177"/>
      <c r="BB35" s="176"/>
      <c r="BC35" s="174"/>
      <c r="BD35" s="174"/>
      <c r="BE35" s="174"/>
      <c r="BF35" s="177"/>
      <c r="BG35" s="176"/>
      <c r="BH35" s="174"/>
      <c r="BI35" s="174"/>
      <c r="BJ35" s="174"/>
      <c r="BK35" s="177"/>
      <c r="BL35" s="176"/>
      <c r="BM35" s="174"/>
      <c r="BN35" s="174"/>
      <c r="BO35" s="174"/>
      <c r="BP35" s="177"/>
      <c r="BQ35" s="176"/>
      <c r="BR35" s="174"/>
      <c r="BS35" s="174"/>
      <c r="BT35" s="174"/>
      <c r="BU35" s="177"/>
      <c r="BV35" s="176"/>
      <c r="BW35" s="174"/>
      <c r="BX35" s="174"/>
      <c r="BY35" s="174"/>
      <c r="BZ35" s="177"/>
      <c r="CA35" s="176"/>
      <c r="CB35" s="174"/>
      <c r="CC35" s="174"/>
      <c r="CD35" s="174"/>
      <c r="CE35" s="177"/>
      <c r="CF35" s="176"/>
      <c r="CG35" s="174"/>
      <c r="CH35" s="174"/>
      <c r="CI35" s="174"/>
      <c r="CJ35" s="177"/>
      <c r="CK35" s="176"/>
      <c r="CL35" s="174"/>
      <c r="CM35" s="174"/>
      <c r="CN35" s="174"/>
      <c r="CO35" s="177"/>
      <c r="CP35" s="176"/>
      <c r="CQ35" s="174"/>
      <c r="CR35" s="174"/>
      <c r="CS35" s="174"/>
      <c r="CT35" s="177"/>
      <c r="CU35" s="176"/>
      <c r="CV35" s="174"/>
      <c r="CW35" s="174"/>
      <c r="CX35" s="174"/>
      <c r="CY35" s="177"/>
      <c r="CZ35" s="176"/>
      <c r="DA35" s="174"/>
      <c r="DB35" s="174"/>
      <c r="DC35" s="174"/>
      <c r="DD35" s="177"/>
      <c r="DE35" s="176"/>
      <c r="DF35" s="174"/>
      <c r="DG35" s="174"/>
      <c r="DH35" s="174"/>
      <c r="DI35" s="177"/>
      <c r="DJ35" s="176"/>
      <c r="DK35" s="174"/>
      <c r="DL35" s="174"/>
      <c r="DM35" s="174"/>
      <c r="DN35" s="177"/>
      <c r="DO35" s="176"/>
      <c r="DP35" s="174"/>
      <c r="DQ35" s="174"/>
      <c r="DR35" s="174"/>
      <c r="DS35" s="177"/>
      <c r="DT35" s="176"/>
      <c r="DU35" s="174"/>
      <c r="DV35" s="174"/>
      <c r="DW35" s="174"/>
      <c r="DX35" s="177"/>
      <c r="DY35" s="176"/>
      <c r="DZ35" s="174"/>
      <c r="EA35" s="174"/>
      <c r="EB35" s="174"/>
      <c r="EC35" s="177"/>
      <c r="ED35" s="176"/>
      <c r="EE35" s="174"/>
      <c r="EF35" s="174"/>
      <c r="EG35" s="174"/>
      <c r="EH35" s="177"/>
      <c r="EI35" s="176"/>
      <c r="EJ35" s="174"/>
      <c r="EK35" s="174"/>
      <c r="EL35" s="174"/>
      <c r="EM35" s="177"/>
      <c r="EN35" s="176"/>
      <c r="EO35" s="174"/>
      <c r="EP35" s="174"/>
      <c r="EQ35" s="174"/>
      <c r="ER35" s="177"/>
      <c r="ES35" s="176"/>
      <c r="ET35" s="174"/>
      <c r="EU35" s="174"/>
      <c r="EV35" s="174"/>
      <c r="EW35" s="177"/>
    </row>
    <row r="36" spans="1:153" x14ac:dyDescent="0.25">
      <c r="A36" s="5" t="s">
        <v>33</v>
      </c>
      <c r="B36" s="8"/>
      <c r="C36" s="8"/>
      <c r="D36" s="176"/>
      <c r="E36" s="174"/>
      <c r="F36" s="174"/>
      <c r="G36" s="174"/>
      <c r="H36" s="177"/>
      <c r="I36" s="176"/>
      <c r="J36" s="174"/>
      <c r="K36" s="174"/>
      <c r="L36" s="174"/>
      <c r="M36" s="177"/>
      <c r="N36" s="176"/>
      <c r="O36" s="174"/>
      <c r="P36" s="174"/>
      <c r="Q36" s="174"/>
      <c r="R36" s="177"/>
      <c r="S36" s="176"/>
      <c r="T36" s="174"/>
      <c r="U36" s="174"/>
      <c r="V36" s="174"/>
      <c r="W36" s="177"/>
      <c r="X36" s="176"/>
      <c r="Y36" s="174"/>
      <c r="Z36" s="174"/>
      <c r="AA36" s="174"/>
      <c r="AB36" s="177"/>
      <c r="AC36" s="176"/>
      <c r="AD36" s="174"/>
      <c r="AE36" s="174"/>
      <c r="AF36" s="174"/>
      <c r="AG36" s="177"/>
      <c r="AH36" s="176"/>
      <c r="AI36" s="174"/>
      <c r="AJ36" s="174"/>
      <c r="AK36" s="174"/>
      <c r="AL36" s="177"/>
      <c r="AM36" s="176"/>
      <c r="AN36" s="174"/>
      <c r="AO36" s="174"/>
      <c r="AP36" s="174"/>
      <c r="AQ36" s="177"/>
      <c r="AR36" s="176"/>
      <c r="AS36" s="174"/>
      <c r="AT36" s="174"/>
      <c r="AU36" s="174"/>
      <c r="AV36" s="177"/>
      <c r="AW36" s="176"/>
      <c r="AX36" s="174"/>
      <c r="AY36" s="174"/>
      <c r="AZ36" s="174"/>
      <c r="BA36" s="177"/>
      <c r="BB36" s="176"/>
      <c r="BC36" s="174"/>
      <c r="BD36" s="174"/>
      <c r="BE36" s="174"/>
      <c r="BF36" s="177"/>
      <c r="BG36" s="176"/>
      <c r="BH36" s="174"/>
      <c r="BI36" s="174"/>
      <c r="BJ36" s="174"/>
      <c r="BK36" s="177"/>
      <c r="BL36" s="176"/>
      <c r="BM36" s="174"/>
      <c r="BN36" s="174"/>
      <c r="BO36" s="174"/>
      <c r="BP36" s="177"/>
      <c r="BQ36" s="176"/>
      <c r="BR36" s="174"/>
      <c r="BS36" s="174"/>
      <c r="BT36" s="174"/>
      <c r="BU36" s="177"/>
      <c r="BV36" s="176"/>
      <c r="BW36" s="174"/>
      <c r="BX36" s="174"/>
      <c r="BY36" s="174"/>
      <c r="BZ36" s="177"/>
      <c r="CA36" s="176"/>
      <c r="CB36" s="174"/>
      <c r="CC36" s="174"/>
      <c r="CD36" s="174"/>
      <c r="CE36" s="177"/>
      <c r="CF36" s="176"/>
      <c r="CG36" s="174"/>
      <c r="CH36" s="174"/>
      <c r="CI36" s="174"/>
      <c r="CJ36" s="177"/>
      <c r="CK36" s="176"/>
      <c r="CL36" s="174"/>
      <c r="CM36" s="174"/>
      <c r="CN36" s="174"/>
      <c r="CO36" s="177"/>
      <c r="CP36" s="176"/>
      <c r="CQ36" s="174"/>
      <c r="CR36" s="174"/>
      <c r="CS36" s="174"/>
      <c r="CT36" s="177"/>
      <c r="CU36" s="176"/>
      <c r="CV36" s="174"/>
      <c r="CW36" s="174"/>
      <c r="CX36" s="174"/>
      <c r="CY36" s="177"/>
      <c r="CZ36" s="176"/>
      <c r="DA36" s="174"/>
      <c r="DB36" s="174"/>
      <c r="DC36" s="174"/>
      <c r="DD36" s="177"/>
      <c r="DE36" s="176"/>
      <c r="DF36" s="174"/>
      <c r="DG36" s="174"/>
      <c r="DH36" s="174"/>
      <c r="DI36" s="177"/>
      <c r="DJ36" s="176"/>
      <c r="DK36" s="174"/>
      <c r="DL36" s="174"/>
      <c r="DM36" s="174"/>
      <c r="DN36" s="177"/>
      <c r="DO36" s="176"/>
      <c r="DP36" s="174"/>
      <c r="DQ36" s="174"/>
      <c r="DR36" s="174"/>
      <c r="DS36" s="177"/>
      <c r="DT36" s="176"/>
      <c r="DU36" s="174"/>
      <c r="DV36" s="174"/>
      <c r="DW36" s="174"/>
      <c r="DX36" s="177"/>
      <c r="DY36" s="176"/>
      <c r="DZ36" s="174"/>
      <c r="EA36" s="174"/>
      <c r="EB36" s="174"/>
      <c r="EC36" s="177"/>
      <c r="ED36" s="176"/>
      <c r="EE36" s="174"/>
      <c r="EF36" s="174"/>
      <c r="EG36" s="174"/>
      <c r="EH36" s="177"/>
      <c r="EI36" s="176"/>
      <c r="EJ36" s="174"/>
      <c r="EK36" s="174"/>
      <c r="EL36" s="174"/>
      <c r="EM36" s="177"/>
      <c r="EN36" s="176"/>
      <c r="EO36" s="174"/>
      <c r="EP36" s="174"/>
      <c r="EQ36" s="174"/>
      <c r="ER36" s="177"/>
      <c r="ES36" s="176"/>
      <c r="ET36" s="174"/>
      <c r="EU36" s="174"/>
      <c r="EV36" s="174"/>
      <c r="EW36" s="177"/>
    </row>
    <row r="37" spans="1:153" x14ac:dyDescent="0.25">
      <c r="A37" s="8" t="s">
        <v>34</v>
      </c>
      <c r="B37" s="8">
        <v>11.620639000000001</v>
      </c>
      <c r="C37" s="8">
        <v>11.050796999999999</v>
      </c>
      <c r="D37" s="9">
        <v>10.70513</v>
      </c>
      <c r="E37" s="9">
        <v>10.704893</v>
      </c>
      <c r="F37" s="9">
        <v>10.706769</v>
      </c>
      <c r="G37" s="9">
        <v>10.705590000000001</v>
      </c>
      <c r="H37" s="8">
        <v>10.609061000000001</v>
      </c>
      <c r="I37" s="9">
        <v>10.714492</v>
      </c>
      <c r="J37" s="9">
        <v>10.717513</v>
      </c>
      <c r="K37" s="9">
        <v>10.719294</v>
      </c>
      <c r="L37" s="9">
        <v>10.726145000000001</v>
      </c>
      <c r="M37" s="8">
        <v>10.485106</v>
      </c>
      <c r="N37" s="9">
        <v>10.488841000000001</v>
      </c>
      <c r="O37" s="9">
        <v>11.385320999999999</v>
      </c>
      <c r="P37" s="9">
        <v>11.835998999999999</v>
      </c>
      <c r="Q37" s="9">
        <v>12.747992</v>
      </c>
      <c r="R37" s="8">
        <v>10.854036000000001</v>
      </c>
      <c r="S37" s="9">
        <v>10.386189</v>
      </c>
      <c r="T37" s="9">
        <v>11.393586000000001</v>
      </c>
      <c r="U37" s="9">
        <v>11.886113999999999</v>
      </c>
      <c r="V37" s="9">
        <v>12.940823</v>
      </c>
      <c r="W37" s="8">
        <v>10.683266</v>
      </c>
      <c r="X37" s="9">
        <v>10.873538</v>
      </c>
      <c r="Y37" s="9">
        <v>11.922701999999999</v>
      </c>
      <c r="Z37" s="9">
        <v>12.663543000000001</v>
      </c>
      <c r="AA37" s="9">
        <v>14.144095</v>
      </c>
      <c r="AB37" s="8">
        <v>11.021387000000001</v>
      </c>
      <c r="AC37" s="9">
        <v>11.207713</v>
      </c>
      <c r="AD37" s="9">
        <v>12.269283</v>
      </c>
      <c r="AE37" s="9">
        <v>13.093488000000001</v>
      </c>
      <c r="AF37" s="9">
        <v>14.74433</v>
      </c>
      <c r="AG37" s="8">
        <v>11.134359999999999</v>
      </c>
      <c r="AH37" s="9">
        <v>11.637347</v>
      </c>
      <c r="AI37" s="9">
        <v>12.708914</v>
      </c>
      <c r="AJ37" s="9">
        <v>13.614841</v>
      </c>
      <c r="AK37" s="9">
        <v>15.204568</v>
      </c>
      <c r="AL37" s="8">
        <v>11.310416</v>
      </c>
      <c r="AM37" s="9">
        <v>11.878531000000001</v>
      </c>
      <c r="AN37" s="9">
        <v>13.000162</v>
      </c>
      <c r="AO37" s="9">
        <v>13.893299000000001</v>
      </c>
      <c r="AP37" s="9">
        <v>15.398429999999999</v>
      </c>
      <c r="AQ37" s="8">
        <v>11.406587999999999</v>
      </c>
      <c r="AR37" s="9">
        <v>12.030725</v>
      </c>
      <c r="AS37" s="9">
        <v>13.183102</v>
      </c>
      <c r="AT37" s="9">
        <v>14.102186</v>
      </c>
      <c r="AU37" s="9">
        <v>15.490216999999999</v>
      </c>
      <c r="AV37" s="8">
        <v>11.507542000000001</v>
      </c>
      <c r="AW37" s="9">
        <v>12.223832</v>
      </c>
      <c r="AX37" s="9">
        <v>13.454568999999999</v>
      </c>
      <c r="AY37" s="9">
        <v>14.363977</v>
      </c>
      <c r="AZ37" s="9">
        <v>15.659656999999999</v>
      </c>
      <c r="BA37" s="8">
        <v>11.609831</v>
      </c>
      <c r="BB37" s="9">
        <v>12.467193999999999</v>
      </c>
      <c r="BC37" s="9">
        <v>13.756055999999999</v>
      </c>
      <c r="BD37" s="9">
        <v>14.669767</v>
      </c>
      <c r="BE37" s="9">
        <v>15.991761</v>
      </c>
      <c r="BF37" s="8">
        <v>11.766360000000001</v>
      </c>
      <c r="BG37" s="9">
        <v>12.718356</v>
      </c>
      <c r="BH37" s="9">
        <v>14.011372</v>
      </c>
      <c r="BI37" s="9">
        <v>14.888191000000001</v>
      </c>
      <c r="BJ37" s="9">
        <v>16.282242</v>
      </c>
      <c r="BK37" s="8">
        <v>11.914906999999999</v>
      </c>
      <c r="BL37" s="9">
        <v>12.857262</v>
      </c>
      <c r="BM37" s="9">
        <v>14.155640999999999</v>
      </c>
      <c r="BN37" s="9">
        <v>15.014860000000001</v>
      </c>
      <c r="BO37" s="9">
        <v>16.497357999999998</v>
      </c>
      <c r="BP37" s="8">
        <v>12.009891</v>
      </c>
      <c r="BQ37" s="9">
        <v>12.965899</v>
      </c>
      <c r="BR37" s="9">
        <v>14.310228</v>
      </c>
      <c r="BS37" s="9">
        <v>15.184124000000001</v>
      </c>
      <c r="BT37" s="9">
        <v>16.651192000000002</v>
      </c>
      <c r="BU37" s="8">
        <v>12.165953</v>
      </c>
      <c r="BV37" s="9">
        <v>13.122475</v>
      </c>
      <c r="BW37" s="9">
        <v>14.517887999999999</v>
      </c>
      <c r="BX37" s="9">
        <v>15.379250000000001</v>
      </c>
      <c r="BY37" s="9">
        <v>16.777842</v>
      </c>
      <c r="BZ37" s="8">
        <v>12.317410000000001</v>
      </c>
      <c r="CA37" s="9">
        <v>13.22078</v>
      </c>
      <c r="CB37" s="9">
        <v>14.691063</v>
      </c>
      <c r="CC37" s="9">
        <v>15.524668</v>
      </c>
      <c r="CD37" s="9">
        <v>16.858854000000001</v>
      </c>
      <c r="CE37" s="8">
        <v>12.447588</v>
      </c>
      <c r="CF37" s="9">
        <v>13.365966999999999</v>
      </c>
      <c r="CG37" s="9">
        <v>14.900114</v>
      </c>
      <c r="CH37" s="9">
        <v>15.725052</v>
      </c>
      <c r="CI37" s="9">
        <v>17.048494000000002</v>
      </c>
      <c r="CJ37" s="8">
        <v>12.638446</v>
      </c>
      <c r="CK37" s="9">
        <v>13.533609999999999</v>
      </c>
      <c r="CL37" s="9">
        <v>15.11411</v>
      </c>
      <c r="CM37" s="9">
        <v>15.939450000000001</v>
      </c>
      <c r="CN37" s="9">
        <v>17.268540999999999</v>
      </c>
      <c r="CO37" s="8">
        <v>12.850548</v>
      </c>
      <c r="CP37" s="9">
        <v>13.666356</v>
      </c>
      <c r="CQ37" s="9">
        <v>15.299617</v>
      </c>
      <c r="CR37" s="9">
        <v>16.102318</v>
      </c>
      <c r="CS37" s="9">
        <v>17.459160000000001</v>
      </c>
      <c r="CT37" s="8">
        <v>13.061356999999999</v>
      </c>
      <c r="CU37" s="9">
        <v>13.815818</v>
      </c>
      <c r="CV37" s="9">
        <v>15.509228999999999</v>
      </c>
      <c r="CW37" s="9">
        <v>16.297416999999999</v>
      </c>
      <c r="CX37" s="9">
        <v>17.744978</v>
      </c>
      <c r="CY37" s="8">
        <v>13.249005</v>
      </c>
      <c r="CZ37" s="9">
        <v>14.037464999999999</v>
      </c>
      <c r="DA37" s="9">
        <v>15.715980999999999</v>
      </c>
      <c r="DB37" s="9">
        <v>16.558444999999999</v>
      </c>
      <c r="DC37" s="9">
        <v>18.042359999999999</v>
      </c>
      <c r="DD37" s="8">
        <v>13.479198</v>
      </c>
      <c r="DE37" s="9">
        <v>14.252962</v>
      </c>
      <c r="DF37" s="9">
        <v>15.976144</v>
      </c>
      <c r="DG37" s="9">
        <v>16.887250999999999</v>
      </c>
      <c r="DH37" s="9">
        <v>18.381671999999998</v>
      </c>
      <c r="DI37" s="8">
        <v>13.707814000000001</v>
      </c>
      <c r="DJ37" s="9">
        <v>14.599944000000001</v>
      </c>
      <c r="DK37" s="9">
        <v>16.283035000000002</v>
      </c>
      <c r="DL37" s="9">
        <v>17.252936999999999</v>
      </c>
      <c r="DM37" s="9">
        <v>18.860308</v>
      </c>
      <c r="DN37" s="8">
        <v>13.957345</v>
      </c>
      <c r="DO37" s="9">
        <v>14.932907999999999</v>
      </c>
      <c r="DP37" s="9">
        <v>16.664435999999998</v>
      </c>
      <c r="DQ37" s="9">
        <v>17.719355</v>
      </c>
      <c r="DR37" s="9">
        <v>19.426727</v>
      </c>
      <c r="DS37" s="8">
        <v>14.182085000000001</v>
      </c>
      <c r="DT37" s="9">
        <v>15.288027</v>
      </c>
      <c r="DU37" s="9">
        <v>17.108376</v>
      </c>
      <c r="DV37" s="9">
        <v>18.175719999999998</v>
      </c>
      <c r="DW37" s="9">
        <v>19.859770000000001</v>
      </c>
      <c r="DX37" s="8">
        <v>14.439543</v>
      </c>
      <c r="DY37" s="9">
        <v>15.678652</v>
      </c>
      <c r="DZ37" s="9">
        <v>17.521450000000002</v>
      </c>
      <c r="EA37" s="9">
        <v>18.560746999999999</v>
      </c>
      <c r="EB37" s="9">
        <v>20.354994000000001</v>
      </c>
      <c r="EC37" s="8">
        <v>14.724166</v>
      </c>
      <c r="ED37" s="9">
        <v>16.037548000000001</v>
      </c>
      <c r="EE37" s="9">
        <v>17.867182</v>
      </c>
      <c r="EF37" s="9">
        <v>18.943034999999998</v>
      </c>
      <c r="EG37" s="9">
        <v>20.861311000000001</v>
      </c>
      <c r="EH37" s="8">
        <v>14.997736</v>
      </c>
      <c r="EI37" s="9">
        <v>16.323606000000002</v>
      </c>
      <c r="EJ37" s="9">
        <v>18.272593000000001</v>
      </c>
      <c r="EK37" s="9">
        <v>19.388134000000001</v>
      </c>
      <c r="EL37" s="9">
        <v>21.348400000000002</v>
      </c>
      <c r="EM37" s="8">
        <v>15.287190000000001</v>
      </c>
      <c r="EN37" s="9">
        <v>16.720016000000001</v>
      </c>
      <c r="EO37" s="9">
        <v>18.758621000000002</v>
      </c>
      <c r="EP37" s="9">
        <v>19.856190000000002</v>
      </c>
      <c r="EQ37" s="9">
        <v>21.886247999999998</v>
      </c>
      <c r="ER37" s="8">
        <v>15.511990000000001</v>
      </c>
      <c r="ES37" s="10">
        <v>1.4E-2</v>
      </c>
      <c r="ET37" s="10">
        <v>1.7999999999999999E-2</v>
      </c>
      <c r="EU37" s="10">
        <v>0.02</v>
      </c>
      <c r="EV37" s="10">
        <v>2.4E-2</v>
      </c>
      <c r="EW37" s="11">
        <v>1.2E-2</v>
      </c>
    </row>
    <row r="38" spans="1:153" x14ac:dyDescent="0.25">
      <c r="A38" s="8" t="s">
        <v>35</v>
      </c>
      <c r="B38" s="8">
        <v>9.6131049999999991</v>
      </c>
      <c r="C38" s="8">
        <v>9.0401070000000008</v>
      </c>
      <c r="D38" s="9">
        <v>8.2587130000000002</v>
      </c>
      <c r="E38" s="9">
        <v>8.2582450000000005</v>
      </c>
      <c r="F38" s="9">
        <v>8.2598319999999994</v>
      </c>
      <c r="G38" s="9">
        <v>8.2588019999999993</v>
      </c>
      <c r="H38" s="8">
        <v>8.1622749999999993</v>
      </c>
      <c r="I38" s="9">
        <v>8.6526239999999994</v>
      </c>
      <c r="J38" s="9">
        <v>8.6557969999999997</v>
      </c>
      <c r="K38" s="9">
        <v>8.6575579999999999</v>
      </c>
      <c r="L38" s="9">
        <v>8.6643100000000004</v>
      </c>
      <c r="M38" s="8">
        <v>8.4292610000000003</v>
      </c>
      <c r="N38" s="9">
        <v>8.4244299999999992</v>
      </c>
      <c r="O38" s="9">
        <v>9.3272729999999999</v>
      </c>
      <c r="P38" s="9">
        <v>9.7810729999999992</v>
      </c>
      <c r="Q38" s="9">
        <v>10.698212</v>
      </c>
      <c r="R38" s="8">
        <v>8.7979210000000005</v>
      </c>
      <c r="S38" s="9">
        <v>8.2879330000000007</v>
      </c>
      <c r="T38" s="9">
        <v>9.2867130000000007</v>
      </c>
      <c r="U38" s="9">
        <v>9.7760499999999997</v>
      </c>
      <c r="V38" s="9">
        <v>10.827002999999999</v>
      </c>
      <c r="W38" s="8">
        <v>8.5823599999999995</v>
      </c>
      <c r="X38" s="9">
        <v>8.7237109999999998</v>
      </c>
      <c r="Y38" s="9">
        <v>9.7599060000000009</v>
      </c>
      <c r="Z38" s="9">
        <v>10.491954</v>
      </c>
      <c r="AA38" s="9">
        <v>11.959339</v>
      </c>
      <c r="AB38" s="8">
        <v>8.8623910000000006</v>
      </c>
      <c r="AC38" s="9">
        <v>8.9932949999999998</v>
      </c>
      <c r="AD38" s="9">
        <v>10.040493</v>
      </c>
      <c r="AE38" s="9">
        <v>10.850709999999999</v>
      </c>
      <c r="AF38" s="9">
        <v>12.47146</v>
      </c>
      <c r="AG38" s="8">
        <v>8.9181860000000004</v>
      </c>
      <c r="AH38" s="9">
        <v>9.3621920000000003</v>
      </c>
      <c r="AI38" s="9">
        <v>10.417819</v>
      </c>
      <c r="AJ38" s="9">
        <v>11.309334</v>
      </c>
      <c r="AK38" s="9">
        <v>12.862417000000001</v>
      </c>
      <c r="AL38" s="8">
        <v>9.0397879999999997</v>
      </c>
      <c r="AM38" s="9">
        <v>9.5514379999999992</v>
      </c>
      <c r="AN38" s="9">
        <v>10.655226000000001</v>
      </c>
      <c r="AO38" s="9">
        <v>11.534775</v>
      </c>
      <c r="AP38" s="9">
        <v>13.00206</v>
      </c>
      <c r="AQ38" s="8">
        <v>9.0961379999999998</v>
      </c>
      <c r="AR38" s="9">
        <v>9.6693169999999995</v>
      </c>
      <c r="AS38" s="9">
        <v>10.797802000000001</v>
      </c>
      <c r="AT38" s="9">
        <v>11.704329</v>
      </c>
      <c r="AU38" s="9">
        <v>13.058524999999999</v>
      </c>
      <c r="AV38" s="8">
        <v>9.166029</v>
      </c>
      <c r="AW38" s="9">
        <v>9.8197949999999992</v>
      </c>
      <c r="AX38" s="9">
        <v>11.028203</v>
      </c>
      <c r="AY38" s="9">
        <v>11.923987</v>
      </c>
      <c r="AZ38" s="9">
        <v>13.192874</v>
      </c>
      <c r="BA38" s="8">
        <v>9.2338050000000003</v>
      </c>
      <c r="BB38" s="9">
        <v>10.027417</v>
      </c>
      <c r="BC38" s="9">
        <v>11.294772</v>
      </c>
      <c r="BD38" s="9">
        <v>12.194991999999999</v>
      </c>
      <c r="BE38" s="9">
        <v>13.498006</v>
      </c>
      <c r="BF38" s="8">
        <v>9.3588740000000001</v>
      </c>
      <c r="BG38" s="9">
        <v>10.241680000000001</v>
      </c>
      <c r="BH38" s="9">
        <v>11.514609999999999</v>
      </c>
      <c r="BI38" s="9">
        <v>12.379284</v>
      </c>
      <c r="BJ38" s="9">
        <v>13.753410000000001</v>
      </c>
      <c r="BK38" s="8">
        <v>9.4721360000000008</v>
      </c>
      <c r="BL38" s="9">
        <v>10.349244000000001</v>
      </c>
      <c r="BM38" s="9">
        <v>11.629301</v>
      </c>
      <c r="BN38" s="9">
        <v>12.475682000000001</v>
      </c>
      <c r="BO38" s="9">
        <v>13.935900999999999</v>
      </c>
      <c r="BP38" s="8">
        <v>9.5331650000000003</v>
      </c>
      <c r="BQ38" s="9">
        <v>10.429316</v>
      </c>
      <c r="BR38" s="9">
        <v>11.751753000000001</v>
      </c>
      <c r="BS38" s="9">
        <v>12.613350000000001</v>
      </c>
      <c r="BT38" s="9">
        <v>14.051292999999999</v>
      </c>
      <c r="BU38" s="8">
        <v>9.6536720000000003</v>
      </c>
      <c r="BV38" s="9">
        <v>10.558477</v>
      </c>
      <c r="BW38" s="9">
        <v>11.929527999999999</v>
      </c>
      <c r="BX38" s="9">
        <v>12.781253</v>
      </c>
      <c r="BY38" s="9">
        <v>14.152507999999999</v>
      </c>
      <c r="BZ38" s="8">
        <v>9.7688100000000002</v>
      </c>
      <c r="CA38" s="9">
        <v>10.618133</v>
      </c>
      <c r="CB38" s="9">
        <v>12.065467999999999</v>
      </c>
      <c r="CC38" s="9">
        <v>12.88903</v>
      </c>
      <c r="CD38" s="9">
        <v>14.194127</v>
      </c>
      <c r="CE38" s="8">
        <v>9.8582059999999991</v>
      </c>
      <c r="CF38" s="9">
        <v>10.723508000000001</v>
      </c>
      <c r="CG38" s="9">
        <v>12.233409999999999</v>
      </c>
      <c r="CH38" s="9">
        <v>13.047482</v>
      </c>
      <c r="CI38" s="9">
        <v>14.345750000000001</v>
      </c>
      <c r="CJ38" s="8">
        <v>9.9995999999999992</v>
      </c>
      <c r="CK38" s="9">
        <v>10.846769</v>
      </c>
      <c r="CL38" s="9">
        <v>12.400843999999999</v>
      </c>
      <c r="CM38" s="9">
        <v>13.219709</v>
      </c>
      <c r="CN38" s="9">
        <v>14.521242000000001</v>
      </c>
      <c r="CO38" s="8">
        <v>10.160295</v>
      </c>
      <c r="CP38" s="9">
        <v>10.933695</v>
      </c>
      <c r="CQ38" s="9">
        <v>12.538978999999999</v>
      </c>
      <c r="CR38" s="9">
        <v>13.3316</v>
      </c>
      <c r="CS38" s="9">
        <v>14.661144999999999</v>
      </c>
      <c r="CT38" s="8">
        <v>10.32104</v>
      </c>
      <c r="CU38" s="9">
        <v>11.040006999999999</v>
      </c>
      <c r="CV38" s="9">
        <v>12.701753</v>
      </c>
      <c r="CW38" s="9">
        <v>13.479113</v>
      </c>
      <c r="CX38" s="9">
        <v>14.891794000000001</v>
      </c>
      <c r="CY38" s="8">
        <v>10.458310000000001</v>
      </c>
      <c r="CZ38" s="9">
        <v>11.20927</v>
      </c>
      <c r="DA38" s="9">
        <v>12.856774</v>
      </c>
      <c r="DB38" s="9">
        <v>13.683247</v>
      </c>
      <c r="DC38" s="9">
        <v>15.13072</v>
      </c>
      <c r="DD38" s="8">
        <v>10.632365999999999</v>
      </c>
      <c r="DE38" s="9">
        <v>11.374985000000001</v>
      </c>
      <c r="DF38" s="9">
        <v>13.066661</v>
      </c>
      <c r="DG38" s="9">
        <v>13.959147</v>
      </c>
      <c r="DH38" s="9">
        <v>15.415164000000001</v>
      </c>
      <c r="DI38" s="8">
        <v>10.811934000000001</v>
      </c>
      <c r="DJ38" s="9">
        <v>11.668393999999999</v>
      </c>
      <c r="DK38" s="9">
        <v>13.323938</v>
      </c>
      <c r="DL38" s="9">
        <v>14.267792999999999</v>
      </c>
      <c r="DM38" s="9">
        <v>15.840020000000001</v>
      </c>
      <c r="DN38" s="8">
        <v>11.007142999999999</v>
      </c>
      <c r="DO38" s="9">
        <v>11.947094</v>
      </c>
      <c r="DP38" s="9">
        <v>13.653930000000001</v>
      </c>
      <c r="DQ38" s="9">
        <v>14.680713000000001</v>
      </c>
      <c r="DR38" s="9">
        <v>16.349350000000001</v>
      </c>
      <c r="DS38" s="8">
        <v>11.177101</v>
      </c>
      <c r="DT38" s="9">
        <v>12.264658000000001</v>
      </c>
      <c r="DU38" s="9">
        <v>14.046051</v>
      </c>
      <c r="DV38" s="9">
        <v>15.092012</v>
      </c>
      <c r="DW38" s="9">
        <v>16.728909000000002</v>
      </c>
      <c r="DX38" s="8">
        <v>11.379498</v>
      </c>
      <c r="DY38" s="9">
        <v>12.606793</v>
      </c>
      <c r="DZ38" s="9">
        <v>14.404042</v>
      </c>
      <c r="EA38" s="9">
        <v>15.420256999999999</v>
      </c>
      <c r="EB38" s="9">
        <v>17.169046000000002</v>
      </c>
      <c r="EC38" s="8">
        <v>11.606153000000001</v>
      </c>
      <c r="ED38" s="9">
        <v>12.913055</v>
      </c>
      <c r="EE38" s="9">
        <v>14.69308</v>
      </c>
      <c r="EF38" s="9">
        <v>15.743613</v>
      </c>
      <c r="EG38" s="9">
        <v>17.613686000000001</v>
      </c>
      <c r="EH38" s="8">
        <v>11.82422</v>
      </c>
      <c r="EI38" s="9">
        <v>13.144831999999999</v>
      </c>
      <c r="EJ38" s="9">
        <v>15.039856</v>
      </c>
      <c r="EK38" s="9">
        <v>16.128546</v>
      </c>
      <c r="EL38" s="9">
        <v>18.044474000000001</v>
      </c>
      <c r="EM38" s="8">
        <v>12.058903000000001</v>
      </c>
      <c r="EN38" s="9">
        <v>13.493385999999999</v>
      </c>
      <c r="EO38" s="9">
        <v>15.465249</v>
      </c>
      <c r="EP38" s="9">
        <v>16.533252999999998</v>
      </c>
      <c r="EQ38" s="9">
        <v>18.528389000000001</v>
      </c>
      <c r="ER38" s="8">
        <v>12.232881000000001</v>
      </c>
      <c r="ES38" s="10">
        <v>1.4E-2</v>
      </c>
      <c r="ET38" s="10">
        <v>1.9E-2</v>
      </c>
      <c r="EU38" s="10">
        <v>2.1000000000000001E-2</v>
      </c>
      <c r="EV38" s="10">
        <v>2.5000000000000001E-2</v>
      </c>
      <c r="EW38" s="11">
        <v>0.01</v>
      </c>
    </row>
    <row r="39" spans="1:153" x14ac:dyDescent="0.25">
      <c r="A39" s="8" t="s">
        <v>36</v>
      </c>
      <c r="B39" s="8">
        <v>5.6100919999999999</v>
      </c>
      <c r="C39" s="8">
        <v>5.0021699999999996</v>
      </c>
      <c r="D39" s="9">
        <v>3.8465539999999998</v>
      </c>
      <c r="E39" s="9">
        <v>3.8460200000000002</v>
      </c>
      <c r="F39" s="9">
        <v>3.8472330000000001</v>
      </c>
      <c r="G39" s="9">
        <v>3.8464619999999998</v>
      </c>
      <c r="H39" s="8">
        <v>3.7411089999999998</v>
      </c>
      <c r="I39" s="9">
        <v>4.4281370000000004</v>
      </c>
      <c r="J39" s="9">
        <v>4.4303229999999996</v>
      </c>
      <c r="K39" s="9">
        <v>4.4317460000000004</v>
      </c>
      <c r="L39" s="9">
        <v>4.4373180000000003</v>
      </c>
      <c r="M39" s="8">
        <v>4.2045110000000001</v>
      </c>
      <c r="N39" s="9">
        <v>4.4753480000000003</v>
      </c>
      <c r="O39" s="9">
        <v>5.3738099999999998</v>
      </c>
      <c r="P39" s="9">
        <v>5.8246529999999996</v>
      </c>
      <c r="Q39" s="9">
        <v>6.7498610000000001</v>
      </c>
      <c r="R39" s="8">
        <v>4.8559049999999999</v>
      </c>
      <c r="S39" s="9">
        <v>4.5223760000000004</v>
      </c>
      <c r="T39" s="9">
        <v>5.4858140000000004</v>
      </c>
      <c r="U39" s="9">
        <v>5.9712769999999997</v>
      </c>
      <c r="V39" s="9">
        <v>7.003425</v>
      </c>
      <c r="W39" s="8">
        <v>4.8072920000000003</v>
      </c>
      <c r="X39" s="9">
        <v>4.9437870000000004</v>
      </c>
      <c r="Y39" s="9">
        <v>5.9384779999999999</v>
      </c>
      <c r="Z39" s="9">
        <v>6.6760739999999998</v>
      </c>
      <c r="AA39" s="9">
        <v>8.1303439999999991</v>
      </c>
      <c r="AB39" s="8">
        <v>5.1166260000000001</v>
      </c>
      <c r="AC39" s="9">
        <v>5.148765</v>
      </c>
      <c r="AD39" s="9">
        <v>6.1526069999999997</v>
      </c>
      <c r="AE39" s="9">
        <v>6.9609540000000001</v>
      </c>
      <c r="AF39" s="9">
        <v>8.5495300000000007</v>
      </c>
      <c r="AG39" s="8">
        <v>5.1322539999999996</v>
      </c>
      <c r="AH39" s="9">
        <v>5.4226039999999998</v>
      </c>
      <c r="AI39" s="9">
        <v>6.4422959999999998</v>
      </c>
      <c r="AJ39" s="9">
        <v>7.338711</v>
      </c>
      <c r="AK39" s="9">
        <v>8.8507409999999993</v>
      </c>
      <c r="AL39" s="8">
        <v>5.1842769999999998</v>
      </c>
      <c r="AM39" s="9">
        <v>5.5602479999999996</v>
      </c>
      <c r="AN39" s="9">
        <v>6.6230349999999998</v>
      </c>
      <c r="AO39" s="9">
        <v>7.5085800000000003</v>
      </c>
      <c r="AP39" s="9">
        <v>8.9232119999999995</v>
      </c>
      <c r="AQ39" s="8">
        <v>5.2050729999999996</v>
      </c>
      <c r="AR39" s="9">
        <v>5.6395439999999999</v>
      </c>
      <c r="AS39" s="9">
        <v>6.7216810000000002</v>
      </c>
      <c r="AT39" s="9">
        <v>7.6215159999999997</v>
      </c>
      <c r="AU39" s="9">
        <v>8.9204699999999999</v>
      </c>
      <c r="AV39" s="8">
        <v>5.2351359999999998</v>
      </c>
      <c r="AW39" s="9">
        <v>5.7561419999999996</v>
      </c>
      <c r="AX39" s="9">
        <v>6.9184390000000002</v>
      </c>
      <c r="AY39" s="9">
        <v>7.8022330000000002</v>
      </c>
      <c r="AZ39" s="9">
        <v>9.0315999999999992</v>
      </c>
      <c r="BA39" s="8">
        <v>5.2713549999999998</v>
      </c>
      <c r="BB39" s="9">
        <v>5.9414629999999997</v>
      </c>
      <c r="BC39" s="9">
        <v>7.1643999999999997</v>
      </c>
      <c r="BD39" s="9">
        <v>8.0482759999999995</v>
      </c>
      <c r="BE39" s="9">
        <v>9.3025900000000004</v>
      </c>
      <c r="BF39" s="8">
        <v>5.3726240000000001</v>
      </c>
      <c r="BG39" s="9">
        <v>6.1465430000000003</v>
      </c>
      <c r="BH39" s="9">
        <v>7.3728350000000002</v>
      </c>
      <c r="BI39" s="9">
        <v>8.2204110000000004</v>
      </c>
      <c r="BJ39" s="9">
        <v>9.5420020000000001</v>
      </c>
      <c r="BK39" s="8">
        <v>5.4740039999999999</v>
      </c>
      <c r="BL39" s="9">
        <v>6.231795</v>
      </c>
      <c r="BM39" s="9">
        <v>7.4606969999999997</v>
      </c>
      <c r="BN39" s="9">
        <v>8.2874409999999994</v>
      </c>
      <c r="BO39" s="9">
        <v>9.6967429999999997</v>
      </c>
      <c r="BP39" s="8">
        <v>5.5118419999999997</v>
      </c>
      <c r="BQ39" s="9">
        <v>6.2936500000000004</v>
      </c>
      <c r="BR39" s="9">
        <v>7.5650399999999998</v>
      </c>
      <c r="BS39" s="9">
        <v>8.4031990000000008</v>
      </c>
      <c r="BT39" s="9">
        <v>9.7738990000000001</v>
      </c>
      <c r="BU39" s="8">
        <v>5.6103019999999999</v>
      </c>
      <c r="BV39" s="9">
        <v>6.3869660000000001</v>
      </c>
      <c r="BW39" s="9">
        <v>7.7042310000000001</v>
      </c>
      <c r="BX39" s="9">
        <v>8.5246770000000005</v>
      </c>
      <c r="BY39" s="9">
        <v>9.8133940000000006</v>
      </c>
      <c r="BZ39" s="8">
        <v>5.6862430000000002</v>
      </c>
      <c r="CA39" s="9">
        <v>6.4323249999999996</v>
      </c>
      <c r="CB39" s="9">
        <v>7.8212070000000002</v>
      </c>
      <c r="CC39" s="9">
        <v>8.6151900000000001</v>
      </c>
      <c r="CD39" s="9">
        <v>9.8227919999999997</v>
      </c>
      <c r="CE39" s="8">
        <v>5.7674289999999999</v>
      </c>
      <c r="CF39" s="9">
        <v>6.5300520000000004</v>
      </c>
      <c r="CG39" s="9">
        <v>7.9806059999999999</v>
      </c>
      <c r="CH39" s="9">
        <v>8.7645040000000005</v>
      </c>
      <c r="CI39" s="9">
        <v>9.9440849999999994</v>
      </c>
      <c r="CJ39" s="8">
        <v>5.897494</v>
      </c>
      <c r="CK39" s="9">
        <v>6.6389250000000004</v>
      </c>
      <c r="CL39" s="9">
        <v>8.1363970000000005</v>
      </c>
      <c r="CM39" s="9">
        <v>8.9310500000000008</v>
      </c>
      <c r="CN39" s="9">
        <v>10.088865999999999</v>
      </c>
      <c r="CO39" s="8">
        <v>6.051336</v>
      </c>
      <c r="CP39" s="9">
        <v>6.7064909999999998</v>
      </c>
      <c r="CQ39" s="9">
        <v>8.2560710000000004</v>
      </c>
      <c r="CR39" s="9">
        <v>9.0104399999999991</v>
      </c>
      <c r="CS39" s="9">
        <v>10.202652</v>
      </c>
      <c r="CT39" s="8">
        <v>6.2048690000000004</v>
      </c>
      <c r="CU39" s="9">
        <v>6.786753</v>
      </c>
      <c r="CV39" s="9">
        <v>8.3929620000000007</v>
      </c>
      <c r="CW39" s="9">
        <v>9.127694</v>
      </c>
      <c r="CX39" s="9">
        <v>10.414431</v>
      </c>
      <c r="CY39" s="8">
        <v>6.3229839999999999</v>
      </c>
      <c r="CZ39" s="9">
        <v>6.9256609999999998</v>
      </c>
      <c r="DA39" s="9">
        <v>8.5167549999999999</v>
      </c>
      <c r="DB39" s="9">
        <v>9.301774</v>
      </c>
      <c r="DC39" s="9">
        <v>10.633559999999999</v>
      </c>
      <c r="DD39" s="8">
        <v>6.4690089999999998</v>
      </c>
      <c r="DE39" s="9">
        <v>7.0725949999999997</v>
      </c>
      <c r="DF39" s="9">
        <v>8.7127700000000008</v>
      </c>
      <c r="DG39" s="9">
        <v>9.5482440000000004</v>
      </c>
      <c r="DH39" s="9">
        <v>10.901801000000001</v>
      </c>
      <c r="DI39" s="8">
        <v>6.6144629999999998</v>
      </c>
      <c r="DJ39" s="9">
        <v>7.3489370000000003</v>
      </c>
      <c r="DK39" s="9">
        <v>8.9433910000000001</v>
      </c>
      <c r="DL39" s="9">
        <v>9.8353619999999999</v>
      </c>
      <c r="DM39" s="9">
        <v>11.311045</v>
      </c>
      <c r="DN39" s="8">
        <v>6.8035350000000001</v>
      </c>
      <c r="DO39" s="9">
        <v>7.6072829999999998</v>
      </c>
      <c r="DP39" s="9">
        <v>9.2484459999999995</v>
      </c>
      <c r="DQ39" s="9">
        <v>10.240988</v>
      </c>
      <c r="DR39" s="9">
        <v>11.780616999999999</v>
      </c>
      <c r="DS39" s="8">
        <v>6.9585369999999998</v>
      </c>
      <c r="DT39" s="9">
        <v>7.921786</v>
      </c>
      <c r="DU39" s="9">
        <v>9.6287819999999993</v>
      </c>
      <c r="DV39" s="9">
        <v>10.638388000000001</v>
      </c>
      <c r="DW39" s="9">
        <v>12.132655</v>
      </c>
      <c r="DX39" s="8">
        <v>7.1589229999999997</v>
      </c>
      <c r="DY39" s="9">
        <v>8.2462680000000006</v>
      </c>
      <c r="DZ39" s="9">
        <v>9.9575130000000005</v>
      </c>
      <c r="EA39" s="9">
        <v>10.942837000000001</v>
      </c>
      <c r="EB39" s="9">
        <v>12.545444</v>
      </c>
      <c r="EC39" s="8">
        <v>7.3803910000000004</v>
      </c>
      <c r="ED39" s="9">
        <v>8.5246919999999999</v>
      </c>
      <c r="EE39" s="9">
        <v>10.225697</v>
      </c>
      <c r="EF39" s="9">
        <v>11.232725</v>
      </c>
      <c r="EG39" s="9">
        <v>12.980392</v>
      </c>
      <c r="EH39" s="8">
        <v>7.5936519999999996</v>
      </c>
      <c r="EI39" s="9">
        <v>8.7178880000000003</v>
      </c>
      <c r="EJ39" s="9">
        <v>10.545915000000001</v>
      </c>
      <c r="EK39" s="9">
        <v>11.584263</v>
      </c>
      <c r="EL39" s="9">
        <v>13.367660000000001</v>
      </c>
      <c r="EM39" s="8">
        <v>7.8151169999999999</v>
      </c>
      <c r="EN39" s="9">
        <v>9.0397390000000009</v>
      </c>
      <c r="EO39" s="9">
        <v>10.950756</v>
      </c>
      <c r="EP39" s="9">
        <v>11.958805</v>
      </c>
      <c r="EQ39" s="9">
        <v>13.809875</v>
      </c>
      <c r="ER39" s="8">
        <v>7.9839140000000004</v>
      </c>
      <c r="ES39" s="10">
        <v>2.1000000000000001E-2</v>
      </c>
      <c r="ET39" s="10">
        <v>2.7E-2</v>
      </c>
      <c r="EU39" s="10">
        <v>3.1E-2</v>
      </c>
      <c r="EV39" s="10">
        <v>3.5999999999999997E-2</v>
      </c>
      <c r="EW39" s="11">
        <v>1.6E-2</v>
      </c>
    </row>
    <row r="40" spans="1:153" x14ac:dyDescent="0.25">
      <c r="A40" s="8" t="s">
        <v>37</v>
      </c>
      <c r="B40" s="8">
        <v>5.3738450000000002</v>
      </c>
      <c r="C40" s="8">
        <v>4.8749840000000004</v>
      </c>
      <c r="D40" s="9">
        <v>3.392512</v>
      </c>
      <c r="E40" s="9">
        <v>3.392522</v>
      </c>
      <c r="F40" s="9">
        <v>3.3935970000000002</v>
      </c>
      <c r="G40" s="9">
        <v>3.3928959999999999</v>
      </c>
      <c r="H40" s="8">
        <v>3.3085990000000001</v>
      </c>
      <c r="I40" s="9">
        <v>3.7875999999999999</v>
      </c>
      <c r="J40" s="9">
        <v>3.7915260000000002</v>
      </c>
      <c r="K40" s="9">
        <v>3.791833</v>
      </c>
      <c r="L40" s="9">
        <v>3.7979210000000001</v>
      </c>
      <c r="M40" s="8">
        <v>3.6109779999999998</v>
      </c>
      <c r="N40" s="9">
        <v>3.8361839999999998</v>
      </c>
      <c r="O40" s="9">
        <v>4.8325699999999996</v>
      </c>
      <c r="P40" s="9">
        <v>5.3235520000000003</v>
      </c>
      <c r="Q40" s="9">
        <v>6.3226760000000004</v>
      </c>
      <c r="R40" s="8">
        <v>4.3651169999999997</v>
      </c>
      <c r="S40" s="9">
        <v>3.9217970000000002</v>
      </c>
      <c r="T40" s="9">
        <v>4.9719259999999998</v>
      </c>
      <c r="U40" s="9">
        <v>5.4877229999999999</v>
      </c>
      <c r="V40" s="9">
        <v>6.6067749999999998</v>
      </c>
      <c r="W40" s="8">
        <v>4.3611319999999996</v>
      </c>
      <c r="X40" s="9">
        <v>4.3383770000000004</v>
      </c>
      <c r="Y40" s="9">
        <v>5.3926759999999998</v>
      </c>
      <c r="Z40" s="9">
        <v>6.1485729999999998</v>
      </c>
      <c r="AA40" s="9">
        <v>7.7347869999999999</v>
      </c>
      <c r="AB40" s="8">
        <v>4.6476800000000003</v>
      </c>
      <c r="AC40" s="9">
        <v>4.5047139999999999</v>
      </c>
      <c r="AD40" s="9">
        <v>5.5596030000000001</v>
      </c>
      <c r="AE40" s="9">
        <v>6.3810310000000001</v>
      </c>
      <c r="AF40" s="9">
        <v>8.0958190000000005</v>
      </c>
      <c r="AG40" s="8">
        <v>4.6386589999999996</v>
      </c>
      <c r="AH40" s="9">
        <v>4.7811360000000001</v>
      </c>
      <c r="AI40" s="9">
        <v>5.8407299999999998</v>
      </c>
      <c r="AJ40" s="9">
        <v>6.7559779999999998</v>
      </c>
      <c r="AK40" s="9">
        <v>8.3831720000000001</v>
      </c>
      <c r="AL40" s="8">
        <v>4.6931919999999998</v>
      </c>
      <c r="AM40" s="9">
        <v>4.9064550000000002</v>
      </c>
      <c r="AN40" s="9">
        <v>6.0001369999999996</v>
      </c>
      <c r="AO40" s="9">
        <v>6.9139749999999998</v>
      </c>
      <c r="AP40" s="9">
        <v>8.4360359999999996</v>
      </c>
      <c r="AQ40" s="8">
        <v>4.7269329999999998</v>
      </c>
      <c r="AR40" s="9">
        <v>4.983384</v>
      </c>
      <c r="AS40" s="9">
        <v>6.0951120000000003</v>
      </c>
      <c r="AT40" s="9">
        <v>7.0259499999999999</v>
      </c>
      <c r="AU40" s="9">
        <v>8.4204530000000002</v>
      </c>
      <c r="AV40" s="8">
        <v>4.7738430000000003</v>
      </c>
      <c r="AW40" s="9">
        <v>5.0996480000000002</v>
      </c>
      <c r="AX40" s="9">
        <v>6.2941209999999996</v>
      </c>
      <c r="AY40" s="9">
        <v>7.2087500000000002</v>
      </c>
      <c r="AZ40" s="9">
        <v>8.5320260000000001</v>
      </c>
      <c r="BA40" s="8">
        <v>4.8152400000000002</v>
      </c>
      <c r="BB40" s="9">
        <v>5.2932589999999999</v>
      </c>
      <c r="BC40" s="9">
        <v>6.5446359999999997</v>
      </c>
      <c r="BD40" s="9">
        <v>7.4609139999999998</v>
      </c>
      <c r="BE40" s="9">
        <v>8.8242370000000001</v>
      </c>
      <c r="BF40" s="8">
        <v>4.9194699999999996</v>
      </c>
      <c r="BG40" s="9">
        <v>5.5082110000000002</v>
      </c>
      <c r="BH40" s="9">
        <v>6.7546910000000002</v>
      </c>
      <c r="BI40" s="9">
        <v>7.622967</v>
      </c>
      <c r="BJ40" s="9">
        <v>9.0724739999999997</v>
      </c>
      <c r="BK40" s="8">
        <v>5.0179660000000004</v>
      </c>
      <c r="BL40" s="9">
        <v>5.6205150000000001</v>
      </c>
      <c r="BM40" s="9">
        <v>6.868347</v>
      </c>
      <c r="BN40" s="9">
        <v>7.7201050000000002</v>
      </c>
      <c r="BO40" s="9">
        <v>9.2558959999999999</v>
      </c>
      <c r="BP40" s="8">
        <v>5.0768019999999998</v>
      </c>
      <c r="BQ40" s="9">
        <v>5.7028129999999999</v>
      </c>
      <c r="BR40" s="9">
        <v>6.987152</v>
      </c>
      <c r="BS40" s="9">
        <v>7.8579650000000001</v>
      </c>
      <c r="BT40" s="9">
        <v>9.342746</v>
      </c>
      <c r="BU40" s="8">
        <v>5.1944980000000003</v>
      </c>
      <c r="BV40" s="9">
        <v>5.8182340000000003</v>
      </c>
      <c r="BW40" s="9">
        <v>7.1520549999999998</v>
      </c>
      <c r="BX40" s="9">
        <v>8.0074109999999994</v>
      </c>
      <c r="BY40" s="9">
        <v>9.3858200000000007</v>
      </c>
      <c r="BZ40" s="8">
        <v>5.2886329999999999</v>
      </c>
      <c r="CA40" s="9">
        <v>5.8821089999999998</v>
      </c>
      <c r="CB40" s="9">
        <v>7.2959589999999999</v>
      </c>
      <c r="CC40" s="9">
        <v>8.1147989999999997</v>
      </c>
      <c r="CD40" s="9">
        <v>9.3856540000000006</v>
      </c>
      <c r="CE40" s="8">
        <v>5.3782819999999996</v>
      </c>
      <c r="CF40" s="9">
        <v>5.9808810000000001</v>
      </c>
      <c r="CG40" s="9">
        <v>7.4594779999999998</v>
      </c>
      <c r="CH40" s="9">
        <v>8.2566100000000002</v>
      </c>
      <c r="CI40" s="9">
        <v>9.4978850000000001</v>
      </c>
      <c r="CJ40" s="8">
        <v>5.5076039999999997</v>
      </c>
      <c r="CK40" s="9">
        <v>6.1018590000000001</v>
      </c>
      <c r="CL40" s="9">
        <v>7.6150320000000002</v>
      </c>
      <c r="CM40" s="9">
        <v>8.4149410000000007</v>
      </c>
      <c r="CN40" s="9">
        <v>9.6500400000000006</v>
      </c>
      <c r="CO40" s="8">
        <v>5.6595719999999998</v>
      </c>
      <c r="CP40" s="9">
        <v>6.1824859999999999</v>
      </c>
      <c r="CQ40" s="9">
        <v>7.7432080000000001</v>
      </c>
      <c r="CR40" s="9">
        <v>8.4945160000000008</v>
      </c>
      <c r="CS40" s="9">
        <v>9.7777770000000004</v>
      </c>
      <c r="CT40" s="8">
        <v>5.811871</v>
      </c>
      <c r="CU40" s="9">
        <v>6.2754139999999996</v>
      </c>
      <c r="CV40" s="9">
        <v>7.8908050000000003</v>
      </c>
      <c r="CW40" s="9">
        <v>8.6167529999999992</v>
      </c>
      <c r="CX40" s="9">
        <v>9.9735189999999996</v>
      </c>
      <c r="CY40" s="8">
        <v>5.942266</v>
      </c>
      <c r="CZ40" s="9">
        <v>6.4330379999999998</v>
      </c>
      <c r="DA40" s="9">
        <v>8.0203009999999999</v>
      </c>
      <c r="DB40" s="9">
        <v>8.7909509999999997</v>
      </c>
      <c r="DC40" s="9">
        <v>10.184221000000001</v>
      </c>
      <c r="DD40" s="8">
        <v>6.0997380000000003</v>
      </c>
      <c r="DE40" s="9">
        <v>6.5889579999999999</v>
      </c>
      <c r="DF40" s="9">
        <v>8.2045759999999994</v>
      </c>
      <c r="DG40" s="9">
        <v>9.0284119999999994</v>
      </c>
      <c r="DH40" s="9">
        <v>10.443212000000001</v>
      </c>
      <c r="DI40" s="8">
        <v>6.2610539999999997</v>
      </c>
      <c r="DJ40" s="9">
        <v>6.8664610000000001</v>
      </c>
      <c r="DK40" s="9">
        <v>8.4234869999999997</v>
      </c>
      <c r="DL40" s="9">
        <v>9.3013200000000005</v>
      </c>
      <c r="DM40" s="9">
        <v>10.836487</v>
      </c>
      <c r="DN40" s="8">
        <v>6.4576019999999996</v>
      </c>
      <c r="DO40" s="9">
        <v>7.1217740000000003</v>
      </c>
      <c r="DP40" s="9">
        <v>8.7056869999999993</v>
      </c>
      <c r="DQ40" s="9">
        <v>9.6784520000000001</v>
      </c>
      <c r="DR40" s="9">
        <v>11.28721</v>
      </c>
      <c r="DS40" s="8">
        <v>6.6169760000000002</v>
      </c>
      <c r="DT40" s="9">
        <v>7.4268460000000003</v>
      </c>
      <c r="DU40" s="9">
        <v>9.054449</v>
      </c>
      <c r="DV40" s="9">
        <v>10.068816999999999</v>
      </c>
      <c r="DW40" s="9">
        <v>11.613811</v>
      </c>
      <c r="DX40" s="8">
        <v>6.8159280000000004</v>
      </c>
      <c r="DY40" s="9">
        <v>7.7370479999999997</v>
      </c>
      <c r="DZ40" s="9">
        <v>9.3547189999999993</v>
      </c>
      <c r="EA40" s="9">
        <v>10.345571</v>
      </c>
      <c r="EB40" s="9">
        <v>12.003873</v>
      </c>
      <c r="EC40" s="8">
        <v>7.0337240000000003</v>
      </c>
      <c r="ED40" s="9">
        <v>8.0065480000000004</v>
      </c>
      <c r="EE40" s="9">
        <v>9.5909720000000007</v>
      </c>
      <c r="EF40" s="9">
        <v>10.605734</v>
      </c>
      <c r="EG40" s="9">
        <v>12.404557</v>
      </c>
      <c r="EH40" s="8">
        <v>7.2374919999999996</v>
      </c>
      <c r="EI40" s="9">
        <v>8.1979790000000001</v>
      </c>
      <c r="EJ40" s="9">
        <v>9.8852689999999992</v>
      </c>
      <c r="EK40" s="9">
        <v>10.914770000000001</v>
      </c>
      <c r="EL40" s="9">
        <v>12.750187</v>
      </c>
      <c r="EM40" s="8">
        <v>7.4535739999999997</v>
      </c>
      <c r="EN40" s="9">
        <v>8.5160959999999992</v>
      </c>
      <c r="EO40" s="9">
        <v>10.243993</v>
      </c>
      <c r="EP40" s="9">
        <v>11.237264</v>
      </c>
      <c r="EQ40" s="9">
        <v>13.140161000000001</v>
      </c>
      <c r="ER40" s="8">
        <v>7.6271750000000003</v>
      </c>
      <c r="ES40" s="10">
        <v>1.9E-2</v>
      </c>
      <c r="ET40" s="10">
        <v>2.5999999999999999E-2</v>
      </c>
      <c r="EU40" s="10">
        <v>2.9000000000000001E-2</v>
      </c>
      <c r="EV40" s="10">
        <v>3.5000000000000003E-2</v>
      </c>
      <c r="EW40" s="11">
        <v>1.6E-2</v>
      </c>
    </row>
    <row r="41" spans="1:153" x14ac:dyDescent="0.25">
      <c r="A41" s="8" t="s">
        <v>38</v>
      </c>
      <c r="B41" s="8">
        <v>16.890039000000002</v>
      </c>
      <c r="C41" s="8">
        <v>16.508573999999999</v>
      </c>
      <c r="D41" s="9">
        <v>14.920413</v>
      </c>
      <c r="E41" s="9">
        <v>14.920699000000001</v>
      </c>
      <c r="F41" s="9">
        <v>14.923692000000001</v>
      </c>
      <c r="G41" s="9">
        <v>14.921961</v>
      </c>
      <c r="H41" s="8">
        <v>14.832481</v>
      </c>
      <c r="I41" s="9">
        <v>16.212392999999999</v>
      </c>
      <c r="J41" s="9">
        <v>16.215095999999999</v>
      </c>
      <c r="K41" s="9">
        <v>16.217165000000001</v>
      </c>
      <c r="L41" s="9">
        <v>16.22439</v>
      </c>
      <c r="M41" s="8">
        <v>16.046112000000001</v>
      </c>
      <c r="N41" s="9">
        <v>16.091301000000001</v>
      </c>
      <c r="O41" s="9">
        <v>17.009889999999999</v>
      </c>
      <c r="P41" s="9">
        <v>17.470261000000001</v>
      </c>
      <c r="Q41" s="9">
        <v>18.415555999999999</v>
      </c>
      <c r="R41" s="8">
        <v>16.583083999999999</v>
      </c>
      <c r="S41" s="9">
        <v>16.096277000000001</v>
      </c>
      <c r="T41" s="9">
        <v>17.081606000000001</v>
      </c>
      <c r="U41" s="9">
        <v>17.563759000000001</v>
      </c>
      <c r="V41" s="9">
        <v>18.604061000000002</v>
      </c>
      <c r="W41" s="8">
        <v>16.503115000000001</v>
      </c>
      <c r="X41" s="9">
        <v>16.487095</v>
      </c>
      <c r="Y41" s="9">
        <v>17.482593999999999</v>
      </c>
      <c r="Z41" s="9">
        <v>18.205606</v>
      </c>
      <c r="AA41" s="9">
        <v>19.668586999999999</v>
      </c>
      <c r="AB41" s="8">
        <v>16.733978</v>
      </c>
      <c r="AC41" s="9">
        <v>16.689081000000002</v>
      </c>
      <c r="AD41" s="9">
        <v>17.652363000000001</v>
      </c>
      <c r="AE41" s="9">
        <v>18.445682999999999</v>
      </c>
      <c r="AF41" s="9">
        <v>20.041129999999999</v>
      </c>
      <c r="AG41" s="8">
        <v>16.692008999999999</v>
      </c>
      <c r="AH41" s="9">
        <v>16.993742000000001</v>
      </c>
      <c r="AI41" s="9">
        <v>17.975543999999999</v>
      </c>
      <c r="AJ41" s="9">
        <v>18.808582000000001</v>
      </c>
      <c r="AK41" s="9">
        <v>20.328057999999999</v>
      </c>
      <c r="AL41" s="8">
        <v>16.77413</v>
      </c>
      <c r="AM41" s="9">
        <v>17.155031000000001</v>
      </c>
      <c r="AN41" s="9">
        <v>18.17671</v>
      </c>
      <c r="AO41" s="9">
        <v>18.997610000000002</v>
      </c>
      <c r="AP41" s="9">
        <v>20.38044</v>
      </c>
      <c r="AQ41" s="8">
        <v>16.806336999999999</v>
      </c>
      <c r="AR41" s="9">
        <v>17.244437999999999</v>
      </c>
      <c r="AS41" s="9">
        <v>18.29899</v>
      </c>
      <c r="AT41" s="9">
        <v>19.13447</v>
      </c>
      <c r="AU41" s="9">
        <v>20.401627000000001</v>
      </c>
      <c r="AV41" s="8">
        <v>16.861865999999999</v>
      </c>
      <c r="AW41" s="9">
        <v>17.394539000000002</v>
      </c>
      <c r="AX41" s="9">
        <v>18.530301999999999</v>
      </c>
      <c r="AY41" s="9">
        <v>19.338484000000001</v>
      </c>
      <c r="AZ41" s="9">
        <v>20.522068000000001</v>
      </c>
      <c r="BA41" s="8">
        <v>16.934629000000001</v>
      </c>
      <c r="BB41" s="9">
        <v>17.680996</v>
      </c>
      <c r="BC41" s="9">
        <v>18.877945</v>
      </c>
      <c r="BD41" s="9">
        <v>19.648916</v>
      </c>
      <c r="BE41" s="9">
        <v>20.846191000000001</v>
      </c>
      <c r="BF41" s="8">
        <v>17.12323</v>
      </c>
      <c r="BG41" s="9">
        <v>17.961535999999999</v>
      </c>
      <c r="BH41" s="9">
        <v>19.159072999999999</v>
      </c>
      <c r="BI41" s="9">
        <v>19.910005999999999</v>
      </c>
      <c r="BJ41" s="9">
        <v>21.180437000000001</v>
      </c>
      <c r="BK41" s="8">
        <v>17.308094000000001</v>
      </c>
      <c r="BL41" s="9">
        <v>18.159927</v>
      </c>
      <c r="BM41" s="9">
        <v>19.362037999999998</v>
      </c>
      <c r="BN41" s="9">
        <v>20.078347999999998</v>
      </c>
      <c r="BO41" s="9">
        <v>21.453585</v>
      </c>
      <c r="BP41" s="8">
        <v>17.444454</v>
      </c>
      <c r="BQ41" s="9">
        <v>18.391970000000001</v>
      </c>
      <c r="BR41" s="9">
        <v>19.643387000000001</v>
      </c>
      <c r="BS41" s="9">
        <v>20.36281</v>
      </c>
      <c r="BT41" s="9">
        <v>21.643757000000001</v>
      </c>
      <c r="BU41" s="8">
        <v>17.692685999999998</v>
      </c>
      <c r="BV41" s="9">
        <v>18.624469999999999</v>
      </c>
      <c r="BW41" s="9">
        <v>19.931915</v>
      </c>
      <c r="BX41" s="9">
        <v>20.695806999999999</v>
      </c>
      <c r="BY41" s="9">
        <v>21.896256999999999</v>
      </c>
      <c r="BZ41" s="8">
        <v>17.969963</v>
      </c>
      <c r="CA41" s="9">
        <v>18.786797</v>
      </c>
      <c r="CB41" s="9">
        <v>20.178042999999999</v>
      </c>
      <c r="CC41" s="9">
        <v>20.944952000000001</v>
      </c>
      <c r="CD41" s="9">
        <v>22.061223999999999</v>
      </c>
      <c r="CE41" s="8">
        <v>18.196912999999999</v>
      </c>
      <c r="CF41" s="9">
        <v>18.988935000000001</v>
      </c>
      <c r="CG41" s="9">
        <v>20.439861000000001</v>
      </c>
      <c r="CH41" s="9">
        <v>21.163171999999999</v>
      </c>
      <c r="CI41" s="9">
        <v>22.310686</v>
      </c>
      <c r="CJ41" s="8">
        <v>18.399099</v>
      </c>
      <c r="CK41" s="9">
        <v>19.181004999999999</v>
      </c>
      <c r="CL41" s="9">
        <v>20.673227000000001</v>
      </c>
      <c r="CM41" s="9">
        <v>21.417244</v>
      </c>
      <c r="CN41" s="9">
        <v>22.628267000000001</v>
      </c>
      <c r="CO41" s="8">
        <v>18.654430000000001</v>
      </c>
      <c r="CP41" s="9">
        <v>19.329407</v>
      </c>
      <c r="CQ41" s="9">
        <v>20.870305999999999</v>
      </c>
      <c r="CR41" s="9">
        <v>21.608409999999999</v>
      </c>
      <c r="CS41" s="9">
        <v>22.871212</v>
      </c>
      <c r="CT41" s="8">
        <v>18.893473</v>
      </c>
      <c r="CU41" s="9">
        <v>19.455528000000001</v>
      </c>
      <c r="CV41" s="9">
        <v>21.071515999999999</v>
      </c>
      <c r="CW41" s="9">
        <v>21.798210000000001</v>
      </c>
      <c r="CX41" s="9">
        <v>23.158643999999999</v>
      </c>
      <c r="CY41" s="8">
        <v>19.065906999999999</v>
      </c>
      <c r="CZ41" s="9">
        <v>19.636955</v>
      </c>
      <c r="DA41" s="9">
        <v>21.22044</v>
      </c>
      <c r="DB41" s="9">
        <v>22.000523000000001</v>
      </c>
      <c r="DC41" s="9">
        <v>23.385534</v>
      </c>
      <c r="DD41" s="8">
        <v>19.252524999999999</v>
      </c>
      <c r="DE41" s="9">
        <v>19.779371000000001</v>
      </c>
      <c r="DF41" s="9">
        <v>21.437909999999999</v>
      </c>
      <c r="DG41" s="9">
        <v>22.283871000000001</v>
      </c>
      <c r="DH41" s="9">
        <v>23.652248</v>
      </c>
      <c r="DI41" s="8">
        <v>19.414864999999999</v>
      </c>
      <c r="DJ41" s="9">
        <v>20.070601</v>
      </c>
      <c r="DK41" s="9">
        <v>21.672947000000001</v>
      </c>
      <c r="DL41" s="9">
        <v>22.56992</v>
      </c>
      <c r="DM41" s="9">
        <v>24.036757000000001</v>
      </c>
      <c r="DN41" s="8">
        <v>19.623021999999999</v>
      </c>
      <c r="DO41" s="9">
        <v>20.333441000000001</v>
      </c>
      <c r="DP41" s="9">
        <v>21.951122000000002</v>
      </c>
      <c r="DQ41" s="9">
        <v>22.929396000000001</v>
      </c>
      <c r="DR41" s="9">
        <v>24.491095000000001</v>
      </c>
      <c r="DS41" s="8">
        <v>19.789356000000002</v>
      </c>
      <c r="DT41" s="9">
        <v>20.602710999999999</v>
      </c>
      <c r="DU41" s="9">
        <v>22.300215000000001</v>
      </c>
      <c r="DV41" s="9">
        <v>23.297667000000001</v>
      </c>
      <c r="DW41" s="9">
        <v>24.812287999999999</v>
      </c>
      <c r="DX41" s="8">
        <v>19.970924</v>
      </c>
      <c r="DY41" s="9">
        <v>20.911273999999999</v>
      </c>
      <c r="DZ41" s="9">
        <v>22.6022</v>
      </c>
      <c r="EA41" s="9">
        <v>23.556823999999999</v>
      </c>
      <c r="EB41" s="9">
        <v>25.200711999999999</v>
      </c>
      <c r="EC41" s="8">
        <v>20.162635999999999</v>
      </c>
      <c r="ED41" s="9">
        <v>21.166630000000001</v>
      </c>
      <c r="EE41" s="9">
        <v>22.828558000000001</v>
      </c>
      <c r="EF41" s="9">
        <v>23.800920000000001</v>
      </c>
      <c r="EG41" s="9">
        <v>25.58531</v>
      </c>
      <c r="EH41" s="8">
        <v>20.354816</v>
      </c>
      <c r="EI41" s="9">
        <v>21.352703000000002</v>
      </c>
      <c r="EJ41" s="9">
        <v>23.121807</v>
      </c>
      <c r="EK41" s="9">
        <v>24.116396000000002</v>
      </c>
      <c r="EL41" s="9">
        <v>25.918633</v>
      </c>
      <c r="EM41" s="8">
        <v>20.552579999999999</v>
      </c>
      <c r="EN41" s="9">
        <v>21.660135</v>
      </c>
      <c r="EO41" s="9">
        <v>23.460529000000001</v>
      </c>
      <c r="EP41" s="9">
        <v>24.434082</v>
      </c>
      <c r="EQ41" s="9">
        <v>26.300829</v>
      </c>
      <c r="ER41" s="8">
        <v>20.709734000000001</v>
      </c>
      <c r="ES41" s="10">
        <v>8.9999999999999993E-3</v>
      </c>
      <c r="ET41" s="10">
        <v>1.2E-2</v>
      </c>
      <c r="EU41" s="10">
        <v>1.4E-2</v>
      </c>
      <c r="EV41" s="10">
        <v>1.6E-2</v>
      </c>
      <c r="EW41" s="11">
        <v>8.0000000000000002E-3</v>
      </c>
    </row>
    <row r="42" spans="1:153" x14ac:dyDescent="0.25">
      <c r="A42" s="5" t="s">
        <v>39</v>
      </c>
      <c r="B42" s="5">
        <v>7.4368540000000003</v>
      </c>
      <c r="C42" s="5">
        <v>6.8307500000000001</v>
      </c>
      <c r="D42" s="12">
        <v>5.524222</v>
      </c>
      <c r="E42" s="12">
        <v>5.5240200000000002</v>
      </c>
      <c r="F42" s="12">
        <v>5.5253240000000003</v>
      </c>
      <c r="G42" s="12">
        <v>5.5245249999999997</v>
      </c>
      <c r="H42" s="5">
        <v>5.4111599999999997</v>
      </c>
      <c r="I42" s="12">
        <v>6.130134</v>
      </c>
      <c r="J42" s="12">
        <v>6.1328639999999996</v>
      </c>
      <c r="K42" s="12">
        <v>6.1335309999999996</v>
      </c>
      <c r="L42" s="12">
        <v>6.1386130000000003</v>
      </c>
      <c r="M42" s="5">
        <v>5.8769109999999998</v>
      </c>
      <c r="N42" s="12">
        <v>6.061839</v>
      </c>
      <c r="O42" s="12">
        <v>6.9065570000000003</v>
      </c>
      <c r="P42" s="12">
        <v>7.3359120000000004</v>
      </c>
      <c r="Q42" s="12">
        <v>8.2183689999999991</v>
      </c>
      <c r="R42" s="5">
        <v>6.3020620000000003</v>
      </c>
      <c r="S42" s="12">
        <v>6.0544549999999999</v>
      </c>
      <c r="T42" s="12">
        <v>6.9741949999999999</v>
      </c>
      <c r="U42" s="12">
        <v>7.4362380000000003</v>
      </c>
      <c r="V42" s="12">
        <v>8.4350819999999995</v>
      </c>
      <c r="W42" s="5">
        <v>6.1668900000000004</v>
      </c>
      <c r="X42" s="12">
        <v>6.4195440000000001</v>
      </c>
      <c r="Y42" s="12">
        <v>7.3813300000000002</v>
      </c>
      <c r="Z42" s="12">
        <v>8.0626549999999995</v>
      </c>
      <c r="AA42" s="12">
        <v>9.4757280000000002</v>
      </c>
      <c r="AB42" s="5">
        <v>6.3778100000000002</v>
      </c>
      <c r="AC42" s="12">
        <v>6.6574429999999998</v>
      </c>
      <c r="AD42" s="12">
        <v>7.6279050000000002</v>
      </c>
      <c r="AE42" s="12">
        <v>8.3715080000000004</v>
      </c>
      <c r="AF42" s="12">
        <v>9.9120469999999994</v>
      </c>
      <c r="AG42" s="5">
        <v>6.3938050000000004</v>
      </c>
      <c r="AH42" s="12">
        <v>6.9670519999999998</v>
      </c>
      <c r="AI42" s="12">
        <v>7.9502230000000003</v>
      </c>
      <c r="AJ42" s="12">
        <v>8.7674889999999994</v>
      </c>
      <c r="AK42" s="12">
        <v>10.234370999999999</v>
      </c>
      <c r="AL42" s="5">
        <v>6.4577669999999996</v>
      </c>
      <c r="AM42" s="12">
        <v>7.1214360000000001</v>
      </c>
      <c r="AN42" s="12">
        <v>8.1465809999999994</v>
      </c>
      <c r="AO42" s="12">
        <v>8.9527049999999999</v>
      </c>
      <c r="AP42" s="12">
        <v>10.324196000000001</v>
      </c>
      <c r="AQ42" s="5">
        <v>6.4831620000000001</v>
      </c>
      <c r="AR42" s="12">
        <v>7.2179859999999998</v>
      </c>
      <c r="AS42" s="12">
        <v>8.2641469999999995</v>
      </c>
      <c r="AT42" s="12">
        <v>9.0810779999999998</v>
      </c>
      <c r="AU42" s="12">
        <v>10.34506</v>
      </c>
      <c r="AV42" s="5">
        <v>6.523682</v>
      </c>
      <c r="AW42" s="12">
        <v>7.349799</v>
      </c>
      <c r="AX42" s="12">
        <v>8.4727979999999992</v>
      </c>
      <c r="AY42" s="12">
        <v>9.2741989999999994</v>
      </c>
      <c r="AZ42" s="12">
        <v>10.469184</v>
      </c>
      <c r="BA42" s="5">
        <v>6.5677029999999998</v>
      </c>
      <c r="BB42" s="12">
        <v>7.5469410000000003</v>
      </c>
      <c r="BC42" s="12">
        <v>8.7249090000000002</v>
      </c>
      <c r="BD42" s="12">
        <v>9.5270910000000004</v>
      </c>
      <c r="BE42" s="12">
        <v>10.750949</v>
      </c>
      <c r="BF42" s="5">
        <v>6.6665489999999998</v>
      </c>
      <c r="BG42" s="12">
        <v>7.758197</v>
      </c>
      <c r="BH42" s="12">
        <v>8.9395629999999997</v>
      </c>
      <c r="BI42" s="12">
        <v>9.7021490000000004</v>
      </c>
      <c r="BJ42" s="12">
        <v>10.996473</v>
      </c>
      <c r="BK42" s="5">
        <v>6.7661809999999996</v>
      </c>
      <c r="BL42" s="12">
        <v>7.8583590000000001</v>
      </c>
      <c r="BM42" s="12">
        <v>9.0434590000000004</v>
      </c>
      <c r="BN42" s="12">
        <v>9.7896160000000005</v>
      </c>
      <c r="BO42" s="12">
        <v>11.16643</v>
      </c>
      <c r="BP42" s="5">
        <v>6.813809</v>
      </c>
      <c r="BQ42" s="12">
        <v>7.9342870000000003</v>
      </c>
      <c r="BR42" s="12">
        <v>9.1625130000000006</v>
      </c>
      <c r="BS42" s="12">
        <v>9.9215479999999996</v>
      </c>
      <c r="BT42" s="12">
        <v>11.265796999999999</v>
      </c>
      <c r="BU42" s="5">
        <v>6.9212959999999999</v>
      </c>
      <c r="BV42" s="12">
        <v>8.0520250000000004</v>
      </c>
      <c r="BW42" s="12">
        <v>9.3297290000000004</v>
      </c>
      <c r="BX42" s="12">
        <v>10.077681</v>
      </c>
      <c r="BY42" s="12">
        <v>11.349029</v>
      </c>
      <c r="BZ42" s="5">
        <v>7.0121890000000002</v>
      </c>
      <c r="CA42" s="12">
        <v>8.1125450000000008</v>
      </c>
      <c r="CB42" s="12">
        <v>9.4685140000000008</v>
      </c>
      <c r="CC42" s="12">
        <v>10.187882999999999</v>
      </c>
      <c r="CD42" s="12">
        <v>11.394337999999999</v>
      </c>
      <c r="CE42" s="5">
        <v>7.0979599999999996</v>
      </c>
      <c r="CF42" s="12">
        <v>8.2242660000000001</v>
      </c>
      <c r="CG42" s="12">
        <v>9.6448359999999997</v>
      </c>
      <c r="CH42" s="12">
        <v>10.355074999999999</v>
      </c>
      <c r="CI42" s="12">
        <v>11.551968</v>
      </c>
      <c r="CJ42" s="5">
        <v>7.2384019999999998</v>
      </c>
      <c r="CK42" s="12">
        <v>8.3558319999999995</v>
      </c>
      <c r="CL42" s="12">
        <v>9.8188610000000001</v>
      </c>
      <c r="CM42" s="12">
        <v>10.540604999999999</v>
      </c>
      <c r="CN42" s="12">
        <v>11.736402</v>
      </c>
      <c r="CO42" s="5">
        <v>7.4024289999999997</v>
      </c>
      <c r="CP42" s="12">
        <v>8.4470890000000001</v>
      </c>
      <c r="CQ42" s="12">
        <v>9.9592039999999997</v>
      </c>
      <c r="CR42" s="12">
        <v>10.647199000000001</v>
      </c>
      <c r="CS42" s="12">
        <v>11.883070999999999</v>
      </c>
      <c r="CT42" s="5">
        <v>7.5650120000000003</v>
      </c>
      <c r="CU42" s="12">
        <v>8.5540050000000001</v>
      </c>
      <c r="CV42" s="12">
        <v>10.127602</v>
      </c>
      <c r="CW42" s="12">
        <v>10.801157999999999</v>
      </c>
      <c r="CX42" s="12">
        <v>12.130711</v>
      </c>
      <c r="CY42" s="5">
        <v>7.7004789999999996</v>
      </c>
      <c r="CZ42" s="12">
        <v>8.7236309999999992</v>
      </c>
      <c r="DA42" s="12">
        <v>10.283492000000001</v>
      </c>
      <c r="DB42" s="12">
        <v>11.010941000000001</v>
      </c>
      <c r="DC42" s="12">
        <v>12.400304999999999</v>
      </c>
      <c r="DD42" s="5">
        <v>7.8765369999999999</v>
      </c>
      <c r="DE42" s="12">
        <v>8.8999889999999997</v>
      </c>
      <c r="DF42" s="12">
        <v>10.517118</v>
      </c>
      <c r="DG42" s="12">
        <v>11.307383</v>
      </c>
      <c r="DH42" s="12">
        <v>12.723433999999999</v>
      </c>
      <c r="DI42" s="5">
        <v>8.0513309999999993</v>
      </c>
      <c r="DJ42" s="12">
        <v>9.2076809999999991</v>
      </c>
      <c r="DK42" s="12">
        <v>10.793289</v>
      </c>
      <c r="DL42" s="12">
        <v>11.643936</v>
      </c>
      <c r="DM42" s="12">
        <v>13.189225</v>
      </c>
      <c r="DN42" s="5">
        <v>8.2619260000000008</v>
      </c>
      <c r="DO42" s="12">
        <v>9.5069300000000005</v>
      </c>
      <c r="DP42" s="12">
        <v>11.147296000000001</v>
      </c>
      <c r="DQ42" s="12">
        <v>12.098151</v>
      </c>
      <c r="DR42" s="12">
        <v>13.721259999999999</v>
      </c>
      <c r="DS42" s="5">
        <v>8.4476220000000009</v>
      </c>
      <c r="DT42" s="12">
        <v>9.8575239999999997</v>
      </c>
      <c r="DU42" s="12">
        <v>11.576748</v>
      </c>
      <c r="DV42" s="12">
        <v>12.552443999999999</v>
      </c>
      <c r="DW42" s="12">
        <v>14.137312</v>
      </c>
      <c r="DX42" s="5">
        <v>8.6664060000000003</v>
      </c>
      <c r="DY42" s="12">
        <v>10.226089</v>
      </c>
      <c r="DZ42" s="12">
        <v>11.957689999999999</v>
      </c>
      <c r="EA42" s="12">
        <v>12.910194000000001</v>
      </c>
      <c r="EB42" s="12">
        <v>14.613822000000001</v>
      </c>
      <c r="EC42" s="5">
        <v>8.9097770000000001</v>
      </c>
      <c r="ED42" s="12">
        <v>10.556165</v>
      </c>
      <c r="EE42" s="12">
        <v>12.272228</v>
      </c>
      <c r="EF42" s="12">
        <v>13.255234</v>
      </c>
      <c r="EG42" s="12">
        <v>15.108969</v>
      </c>
      <c r="EH42" s="5">
        <v>9.1476229999999994</v>
      </c>
      <c r="EI42" s="12">
        <v>10.79565</v>
      </c>
      <c r="EJ42" s="12">
        <v>12.647323</v>
      </c>
      <c r="EK42" s="12">
        <v>13.665768</v>
      </c>
      <c r="EL42" s="12">
        <v>15.576280000000001</v>
      </c>
      <c r="EM42" s="5">
        <v>9.3950169999999993</v>
      </c>
      <c r="EN42" s="12">
        <v>11.161885</v>
      </c>
      <c r="EO42" s="12">
        <v>13.110442000000001</v>
      </c>
      <c r="EP42" s="12">
        <v>14.110401</v>
      </c>
      <c r="EQ42" s="12">
        <v>16.104351000000001</v>
      </c>
      <c r="ER42" s="5">
        <v>9.5946149999999992</v>
      </c>
      <c r="ES42" s="13">
        <v>1.7000000000000001E-2</v>
      </c>
      <c r="ET42" s="13">
        <v>2.3E-2</v>
      </c>
      <c r="EU42" s="13">
        <v>2.5000000000000001E-2</v>
      </c>
      <c r="EV42" s="13">
        <v>0.03</v>
      </c>
      <c r="EW42" s="14">
        <v>1.2E-2</v>
      </c>
    </row>
    <row r="43" spans="1:153" x14ac:dyDescent="0.25">
      <c r="A43" s="5" t="s">
        <v>40</v>
      </c>
      <c r="B43" s="8"/>
      <c r="C43" s="8"/>
      <c r="D43" s="176"/>
      <c r="E43" s="174"/>
      <c r="F43" s="174"/>
      <c r="G43" s="174"/>
      <c r="H43" s="177"/>
      <c r="I43" s="176"/>
      <c r="J43" s="174"/>
      <c r="K43" s="174"/>
      <c r="L43" s="174"/>
      <c r="M43" s="177"/>
      <c r="N43" s="176"/>
      <c r="O43" s="174"/>
      <c r="P43" s="174"/>
      <c r="Q43" s="174"/>
      <c r="R43" s="177"/>
      <c r="S43" s="176"/>
      <c r="T43" s="174"/>
      <c r="U43" s="174"/>
      <c r="V43" s="174"/>
      <c r="W43" s="177"/>
      <c r="X43" s="176"/>
      <c r="Y43" s="174"/>
      <c r="Z43" s="174"/>
      <c r="AA43" s="174"/>
      <c r="AB43" s="177"/>
      <c r="AC43" s="176"/>
      <c r="AD43" s="174"/>
      <c r="AE43" s="174"/>
      <c r="AF43" s="174"/>
      <c r="AG43" s="177"/>
      <c r="AH43" s="176"/>
      <c r="AI43" s="174"/>
      <c r="AJ43" s="174"/>
      <c r="AK43" s="174"/>
      <c r="AL43" s="177"/>
      <c r="AM43" s="176"/>
      <c r="AN43" s="174"/>
      <c r="AO43" s="174"/>
      <c r="AP43" s="174"/>
      <c r="AQ43" s="177"/>
      <c r="AR43" s="176"/>
      <c r="AS43" s="174"/>
      <c r="AT43" s="174"/>
      <c r="AU43" s="174"/>
      <c r="AV43" s="177"/>
      <c r="AW43" s="176"/>
      <c r="AX43" s="174"/>
      <c r="AY43" s="174"/>
      <c r="AZ43" s="174"/>
      <c r="BA43" s="177"/>
      <c r="BB43" s="176"/>
      <c r="BC43" s="174"/>
      <c r="BD43" s="174"/>
      <c r="BE43" s="174"/>
      <c r="BF43" s="177"/>
      <c r="BG43" s="176"/>
      <c r="BH43" s="174"/>
      <c r="BI43" s="174"/>
      <c r="BJ43" s="174"/>
      <c r="BK43" s="177"/>
      <c r="BL43" s="176"/>
      <c r="BM43" s="174"/>
      <c r="BN43" s="174"/>
      <c r="BO43" s="174"/>
      <c r="BP43" s="177"/>
      <c r="BQ43" s="176"/>
      <c r="BR43" s="174"/>
      <c r="BS43" s="174"/>
      <c r="BT43" s="174"/>
      <c r="BU43" s="177"/>
      <c r="BV43" s="176"/>
      <c r="BW43" s="174"/>
      <c r="BX43" s="174"/>
      <c r="BY43" s="174"/>
      <c r="BZ43" s="177"/>
      <c r="CA43" s="176"/>
      <c r="CB43" s="174"/>
      <c r="CC43" s="174"/>
      <c r="CD43" s="174"/>
      <c r="CE43" s="177"/>
      <c r="CF43" s="176"/>
      <c r="CG43" s="174"/>
      <c r="CH43" s="174"/>
      <c r="CI43" s="174"/>
      <c r="CJ43" s="177"/>
      <c r="CK43" s="176"/>
      <c r="CL43" s="174"/>
      <c r="CM43" s="174"/>
      <c r="CN43" s="174"/>
      <c r="CO43" s="177"/>
      <c r="CP43" s="176"/>
      <c r="CQ43" s="174"/>
      <c r="CR43" s="174"/>
      <c r="CS43" s="174"/>
      <c r="CT43" s="177"/>
      <c r="CU43" s="176"/>
      <c r="CV43" s="174"/>
      <c r="CW43" s="174"/>
      <c r="CX43" s="174"/>
      <c r="CY43" s="177"/>
      <c r="CZ43" s="176"/>
      <c r="DA43" s="174"/>
      <c r="DB43" s="174"/>
      <c r="DC43" s="174"/>
      <c r="DD43" s="177"/>
      <c r="DE43" s="176"/>
      <c r="DF43" s="174"/>
      <c r="DG43" s="174"/>
      <c r="DH43" s="174"/>
      <c r="DI43" s="177"/>
      <c r="DJ43" s="176"/>
      <c r="DK43" s="174"/>
      <c r="DL43" s="174"/>
      <c r="DM43" s="174"/>
      <c r="DN43" s="177"/>
      <c r="DO43" s="176"/>
      <c r="DP43" s="174"/>
      <c r="DQ43" s="174"/>
      <c r="DR43" s="174"/>
      <c r="DS43" s="177"/>
      <c r="DT43" s="176"/>
      <c r="DU43" s="174"/>
      <c r="DV43" s="174"/>
      <c r="DW43" s="174"/>
      <c r="DX43" s="177"/>
      <c r="DY43" s="176"/>
      <c r="DZ43" s="174"/>
      <c r="EA43" s="174"/>
      <c r="EB43" s="174"/>
      <c r="EC43" s="177"/>
      <c r="ED43" s="176"/>
      <c r="EE43" s="174"/>
      <c r="EF43" s="174"/>
      <c r="EG43" s="174"/>
      <c r="EH43" s="177"/>
      <c r="EI43" s="176"/>
      <c r="EJ43" s="174"/>
      <c r="EK43" s="174"/>
      <c r="EL43" s="174"/>
      <c r="EM43" s="177"/>
      <c r="EN43" s="176"/>
      <c r="EO43" s="174"/>
      <c r="EP43" s="174"/>
      <c r="EQ43" s="174"/>
      <c r="ER43" s="177"/>
      <c r="ES43" s="176"/>
      <c r="ET43" s="174"/>
      <c r="EU43" s="174"/>
      <c r="EV43" s="174"/>
      <c r="EW43" s="177"/>
    </row>
    <row r="44" spans="1:153" x14ac:dyDescent="0.25">
      <c r="A44" s="8" t="s">
        <v>32</v>
      </c>
      <c r="B44" s="8">
        <v>4.37</v>
      </c>
      <c r="C44" s="8">
        <v>3.98</v>
      </c>
      <c r="D44" s="9">
        <v>2.6663320000000001</v>
      </c>
      <c r="E44" s="9">
        <v>2.6645569999999998</v>
      </c>
      <c r="F44" s="9">
        <v>2.6642999999999999</v>
      </c>
      <c r="G44" s="9">
        <v>2.6647120000000002</v>
      </c>
      <c r="H44" s="8">
        <v>2.454609</v>
      </c>
      <c r="I44" s="9">
        <v>3.3578100000000002</v>
      </c>
      <c r="J44" s="9">
        <v>3.3603100000000001</v>
      </c>
      <c r="K44" s="9">
        <v>3.363375</v>
      </c>
      <c r="L44" s="9">
        <v>3.3691390000000001</v>
      </c>
      <c r="M44" s="8">
        <v>3.0904780000000001</v>
      </c>
      <c r="N44" s="9">
        <v>3.2787860000000002</v>
      </c>
      <c r="O44" s="9">
        <v>3.6684269999999999</v>
      </c>
      <c r="P44" s="9">
        <v>3.8591540000000002</v>
      </c>
      <c r="Q44" s="9">
        <v>4.3020110000000003</v>
      </c>
      <c r="R44" s="8">
        <v>2.9666939999999999</v>
      </c>
      <c r="S44" s="9">
        <v>3.3248289999999998</v>
      </c>
      <c r="T44" s="9">
        <v>3.7636090000000002</v>
      </c>
      <c r="U44" s="9">
        <v>4.0048380000000003</v>
      </c>
      <c r="V44" s="9">
        <v>4.5368719999999998</v>
      </c>
      <c r="W44" s="8">
        <v>2.924769</v>
      </c>
      <c r="X44" s="9">
        <v>3.8285019999999998</v>
      </c>
      <c r="Y44" s="9">
        <v>4.3001509999999996</v>
      </c>
      <c r="Z44" s="9">
        <v>4.8010060000000001</v>
      </c>
      <c r="AA44" s="9">
        <v>5.7349180000000004</v>
      </c>
      <c r="AB44" s="8">
        <v>3.348808</v>
      </c>
      <c r="AC44" s="9">
        <v>4.0317420000000004</v>
      </c>
      <c r="AD44" s="9">
        <v>4.4884740000000001</v>
      </c>
      <c r="AE44" s="9">
        <v>5.023002</v>
      </c>
      <c r="AF44" s="9">
        <v>6.028321</v>
      </c>
      <c r="AG44" s="8">
        <v>3.3469850000000001</v>
      </c>
      <c r="AH44" s="9">
        <v>4.4033379999999998</v>
      </c>
      <c r="AI44" s="9">
        <v>4.8282210000000001</v>
      </c>
      <c r="AJ44" s="9">
        <v>5.4551740000000004</v>
      </c>
      <c r="AK44" s="9">
        <v>6.3731809999999998</v>
      </c>
      <c r="AL44" s="8">
        <v>3.4382169999999999</v>
      </c>
      <c r="AM44" s="9">
        <v>4.5721340000000001</v>
      </c>
      <c r="AN44" s="9">
        <v>5.0034989999999997</v>
      </c>
      <c r="AO44" s="9">
        <v>5.6283580000000004</v>
      </c>
      <c r="AP44" s="9">
        <v>6.4341330000000001</v>
      </c>
      <c r="AQ44" s="8">
        <v>3.5119069999999999</v>
      </c>
      <c r="AR44" s="9">
        <v>4.7453779999999997</v>
      </c>
      <c r="AS44" s="9">
        <v>5.1555739999999997</v>
      </c>
      <c r="AT44" s="9">
        <v>5.8003720000000003</v>
      </c>
      <c r="AU44" s="9">
        <v>6.4735329999999998</v>
      </c>
      <c r="AV44" s="8">
        <v>3.5798130000000001</v>
      </c>
      <c r="AW44" s="9">
        <v>4.973071</v>
      </c>
      <c r="AX44" s="9">
        <v>5.4479249999999997</v>
      </c>
      <c r="AY44" s="9">
        <v>6.0553100000000004</v>
      </c>
      <c r="AZ44" s="9">
        <v>6.6972009999999997</v>
      </c>
      <c r="BA44" s="8">
        <v>3.6829329999999998</v>
      </c>
      <c r="BB44" s="9">
        <v>5.316319</v>
      </c>
      <c r="BC44" s="9">
        <v>5.8441929999999997</v>
      </c>
      <c r="BD44" s="9">
        <v>6.4459299999999997</v>
      </c>
      <c r="BE44" s="9">
        <v>7.116104</v>
      </c>
      <c r="BF44" s="8">
        <v>3.8634010000000001</v>
      </c>
      <c r="BG44" s="9">
        <v>5.6774959999999997</v>
      </c>
      <c r="BH44" s="9">
        <v>6.1864759999999999</v>
      </c>
      <c r="BI44" s="9">
        <v>6.7497740000000004</v>
      </c>
      <c r="BJ44" s="9">
        <v>7.4578069999999999</v>
      </c>
      <c r="BK44" s="8">
        <v>4.0178070000000004</v>
      </c>
      <c r="BL44" s="9">
        <v>5.9010949999999998</v>
      </c>
      <c r="BM44" s="9">
        <v>6.4009840000000002</v>
      </c>
      <c r="BN44" s="9">
        <v>6.9397840000000004</v>
      </c>
      <c r="BO44" s="9">
        <v>7.6796150000000001</v>
      </c>
      <c r="BP44" s="8">
        <v>4.0949369999999998</v>
      </c>
      <c r="BQ44" s="9">
        <v>6.1413760000000002</v>
      </c>
      <c r="BR44" s="9">
        <v>6.6409479999999999</v>
      </c>
      <c r="BS44" s="9">
        <v>7.1531310000000001</v>
      </c>
      <c r="BT44" s="9">
        <v>7.8504310000000004</v>
      </c>
      <c r="BU44" s="8">
        <v>4.251887</v>
      </c>
      <c r="BV44" s="9">
        <v>6.4332950000000002</v>
      </c>
      <c r="BW44" s="9">
        <v>6.921392</v>
      </c>
      <c r="BX44" s="9">
        <v>7.3848830000000003</v>
      </c>
      <c r="BY44" s="9">
        <v>7.9214830000000003</v>
      </c>
      <c r="BZ44" s="8">
        <v>4.3683420000000002</v>
      </c>
      <c r="CA44" s="9">
        <v>6.6618079999999997</v>
      </c>
      <c r="CB44" s="9">
        <v>7.1665219999999996</v>
      </c>
      <c r="CC44" s="9">
        <v>7.6020060000000003</v>
      </c>
      <c r="CD44" s="9">
        <v>7.9328099999999999</v>
      </c>
      <c r="CE44" s="8">
        <v>4.5076210000000003</v>
      </c>
      <c r="CF44" s="9">
        <v>6.9319519999999999</v>
      </c>
      <c r="CG44" s="9">
        <v>7.4510149999999999</v>
      </c>
      <c r="CH44" s="9">
        <v>7.8031090000000001</v>
      </c>
      <c r="CI44" s="9">
        <v>8.0603590000000001</v>
      </c>
      <c r="CJ44" s="8">
        <v>4.7259529999999996</v>
      </c>
      <c r="CK44" s="9">
        <v>7.205387</v>
      </c>
      <c r="CL44" s="9">
        <v>7.7584280000000003</v>
      </c>
      <c r="CM44" s="9">
        <v>8.1156600000000001</v>
      </c>
      <c r="CN44" s="9">
        <v>8.2282139999999995</v>
      </c>
      <c r="CO44" s="8">
        <v>4.9732729999999998</v>
      </c>
      <c r="CP44" s="9">
        <v>7.450037</v>
      </c>
      <c r="CQ44" s="9">
        <v>8.0613930000000007</v>
      </c>
      <c r="CR44" s="9">
        <v>8.2845619999999993</v>
      </c>
      <c r="CS44" s="9">
        <v>8.376493</v>
      </c>
      <c r="CT44" s="8">
        <v>5.231382</v>
      </c>
      <c r="CU44" s="9">
        <v>7.727722</v>
      </c>
      <c r="CV44" s="9">
        <v>8.3193549999999998</v>
      </c>
      <c r="CW44" s="9">
        <v>8.5161449999999999</v>
      </c>
      <c r="CX44" s="9">
        <v>8.6201469999999993</v>
      </c>
      <c r="CY44" s="8">
        <v>5.4554819999999999</v>
      </c>
      <c r="CZ44" s="9">
        <v>8.0701400000000003</v>
      </c>
      <c r="DA44" s="9">
        <v>8.5663800000000005</v>
      </c>
      <c r="DB44" s="9">
        <v>8.7547949999999997</v>
      </c>
      <c r="DC44" s="9">
        <v>8.8355169999999994</v>
      </c>
      <c r="DD44" s="8">
        <v>5.6642140000000003</v>
      </c>
      <c r="DE44" s="9">
        <v>8.4196629999999999</v>
      </c>
      <c r="DF44" s="9">
        <v>8.8997050000000009</v>
      </c>
      <c r="DG44" s="9">
        <v>9.1080489999999994</v>
      </c>
      <c r="DH44" s="9">
        <v>9.1727589999999992</v>
      </c>
      <c r="DI44" s="8">
        <v>5.8678369999999997</v>
      </c>
      <c r="DJ44" s="9">
        <v>8.9720549999999992</v>
      </c>
      <c r="DK44" s="9">
        <v>9.3199389999999998</v>
      </c>
      <c r="DL44" s="9">
        <v>9.5569629999999997</v>
      </c>
      <c r="DM44" s="9">
        <v>9.7293289999999999</v>
      </c>
      <c r="DN44" s="8">
        <v>6.175414</v>
      </c>
      <c r="DO44" s="9">
        <v>9.5237669999999994</v>
      </c>
      <c r="DP44" s="9">
        <v>9.8175830000000008</v>
      </c>
      <c r="DQ44" s="9">
        <v>10.179674</v>
      </c>
      <c r="DR44" s="9">
        <v>10.320893999999999</v>
      </c>
      <c r="DS44" s="8">
        <v>6.4389329999999996</v>
      </c>
      <c r="DT44" s="9">
        <v>10.217428</v>
      </c>
      <c r="DU44" s="9">
        <v>10.449507000000001</v>
      </c>
      <c r="DV44" s="9">
        <v>10.836373999999999</v>
      </c>
      <c r="DW44" s="9">
        <v>10.836048999999999</v>
      </c>
      <c r="DX44" s="8">
        <v>6.7916040000000004</v>
      </c>
      <c r="DY44" s="9">
        <v>10.895592000000001</v>
      </c>
      <c r="DZ44" s="9">
        <v>11.028926</v>
      </c>
      <c r="EA44" s="9">
        <v>11.371029</v>
      </c>
      <c r="EB44" s="9">
        <v>11.396535</v>
      </c>
      <c r="EC44" s="8">
        <v>7.1512039999999999</v>
      </c>
      <c r="ED44" s="9">
        <v>11.575436</v>
      </c>
      <c r="EE44" s="9">
        <v>11.584434999999999</v>
      </c>
      <c r="EF44" s="9">
        <v>11.881762999999999</v>
      </c>
      <c r="EG44" s="9">
        <v>12.028357</v>
      </c>
      <c r="EH44" s="8">
        <v>7.4902369999999996</v>
      </c>
      <c r="EI44" s="9">
        <v>12.094455</v>
      </c>
      <c r="EJ44" s="9">
        <v>12.117929999999999</v>
      </c>
      <c r="EK44" s="9">
        <v>12.35669</v>
      </c>
      <c r="EL44" s="9">
        <v>12.443372999999999</v>
      </c>
      <c r="EM44" s="8">
        <v>7.8573729999999999</v>
      </c>
      <c r="EN44" s="9">
        <v>12.802209</v>
      </c>
      <c r="EO44" s="9">
        <v>12.876366000000001</v>
      </c>
      <c r="EP44" s="9">
        <v>13.001938000000001</v>
      </c>
      <c r="EQ44" s="9">
        <v>13.099004000000001</v>
      </c>
      <c r="ER44" s="8">
        <v>8.1219680000000007</v>
      </c>
      <c r="ES44" s="10">
        <v>4.1000000000000002E-2</v>
      </c>
      <c r="ET44" s="10">
        <v>4.1000000000000002E-2</v>
      </c>
      <c r="EU44" s="10">
        <v>4.2000000000000003E-2</v>
      </c>
      <c r="EV44" s="10">
        <v>4.2000000000000003E-2</v>
      </c>
      <c r="EW44" s="11">
        <v>2.5000000000000001E-2</v>
      </c>
    </row>
    <row r="45" spans="1:153" x14ac:dyDescent="0.25">
      <c r="A45" s="8"/>
      <c r="B45" s="8"/>
      <c r="C45" s="8"/>
      <c r="D45" s="176"/>
      <c r="E45" s="174"/>
      <c r="F45" s="174"/>
      <c r="G45" s="174"/>
      <c r="H45" s="177"/>
      <c r="I45" s="176"/>
      <c r="J45" s="174"/>
      <c r="K45" s="174"/>
      <c r="L45" s="174"/>
      <c r="M45" s="177"/>
      <c r="N45" s="176"/>
      <c r="O45" s="174"/>
      <c r="P45" s="174"/>
      <c r="Q45" s="174"/>
      <c r="R45" s="177"/>
      <c r="S45" s="176"/>
      <c r="T45" s="174"/>
      <c r="U45" s="174"/>
      <c r="V45" s="174"/>
      <c r="W45" s="177"/>
      <c r="X45" s="176"/>
      <c r="Y45" s="174"/>
      <c r="Z45" s="174"/>
      <c r="AA45" s="174"/>
      <c r="AB45" s="177"/>
      <c r="AC45" s="176"/>
      <c r="AD45" s="174"/>
      <c r="AE45" s="174"/>
      <c r="AF45" s="174"/>
      <c r="AG45" s="177"/>
      <c r="AH45" s="176"/>
      <c r="AI45" s="174"/>
      <c r="AJ45" s="174"/>
      <c r="AK45" s="174"/>
      <c r="AL45" s="177"/>
      <c r="AM45" s="176"/>
      <c r="AN45" s="174"/>
      <c r="AO45" s="174"/>
      <c r="AP45" s="174"/>
      <c r="AQ45" s="177"/>
      <c r="AR45" s="176"/>
      <c r="AS45" s="174"/>
      <c r="AT45" s="174"/>
      <c r="AU45" s="174"/>
      <c r="AV45" s="177"/>
      <c r="AW45" s="176"/>
      <c r="AX45" s="174"/>
      <c r="AY45" s="174"/>
      <c r="AZ45" s="174"/>
      <c r="BA45" s="177"/>
      <c r="BB45" s="176"/>
      <c r="BC45" s="174"/>
      <c r="BD45" s="174"/>
      <c r="BE45" s="174"/>
      <c r="BF45" s="177"/>
      <c r="BG45" s="176"/>
      <c r="BH45" s="174"/>
      <c r="BI45" s="174"/>
      <c r="BJ45" s="174"/>
      <c r="BK45" s="177"/>
      <c r="BL45" s="176"/>
      <c r="BM45" s="174"/>
      <c r="BN45" s="174"/>
      <c r="BO45" s="174"/>
      <c r="BP45" s="177"/>
      <c r="BQ45" s="176"/>
      <c r="BR45" s="174"/>
      <c r="BS45" s="174"/>
      <c r="BT45" s="174"/>
      <c r="BU45" s="177"/>
      <c r="BV45" s="176"/>
      <c r="BW45" s="174"/>
      <c r="BX45" s="174"/>
      <c r="BY45" s="174"/>
      <c r="BZ45" s="177"/>
      <c r="CA45" s="176"/>
      <c r="CB45" s="174"/>
      <c r="CC45" s="174"/>
      <c r="CD45" s="174"/>
      <c r="CE45" s="177"/>
      <c r="CF45" s="176"/>
      <c r="CG45" s="174"/>
      <c r="CH45" s="174"/>
      <c r="CI45" s="174"/>
      <c r="CJ45" s="177"/>
      <c r="CK45" s="176"/>
      <c r="CL45" s="174"/>
      <c r="CM45" s="174"/>
      <c r="CN45" s="174"/>
      <c r="CO45" s="177"/>
      <c r="CP45" s="176"/>
      <c r="CQ45" s="174"/>
      <c r="CR45" s="174"/>
      <c r="CS45" s="174"/>
      <c r="CT45" s="177"/>
      <c r="CU45" s="176"/>
      <c r="CV45" s="174"/>
      <c r="CW45" s="174"/>
      <c r="CX45" s="174"/>
      <c r="CY45" s="177"/>
      <c r="CZ45" s="176"/>
      <c r="DA45" s="174"/>
      <c r="DB45" s="174"/>
      <c r="DC45" s="174"/>
      <c r="DD45" s="177"/>
      <c r="DE45" s="176"/>
      <c r="DF45" s="174"/>
      <c r="DG45" s="174"/>
      <c r="DH45" s="174"/>
      <c r="DI45" s="177"/>
      <c r="DJ45" s="176"/>
      <c r="DK45" s="174"/>
      <c r="DL45" s="174"/>
      <c r="DM45" s="174"/>
      <c r="DN45" s="177"/>
      <c r="DO45" s="176"/>
      <c r="DP45" s="174"/>
      <c r="DQ45" s="174"/>
      <c r="DR45" s="174"/>
      <c r="DS45" s="177"/>
      <c r="DT45" s="176"/>
      <c r="DU45" s="174"/>
      <c r="DV45" s="174"/>
      <c r="DW45" s="174"/>
      <c r="DX45" s="177"/>
      <c r="DY45" s="176"/>
      <c r="DZ45" s="174"/>
      <c r="EA45" s="174"/>
      <c r="EB45" s="174"/>
      <c r="EC45" s="177"/>
      <c r="ED45" s="176"/>
      <c r="EE45" s="174"/>
      <c r="EF45" s="174"/>
      <c r="EG45" s="174"/>
      <c r="EH45" s="177"/>
      <c r="EI45" s="176"/>
      <c r="EJ45" s="174"/>
      <c r="EK45" s="174"/>
      <c r="EL45" s="174"/>
      <c r="EM45" s="177"/>
      <c r="EN45" s="176"/>
      <c r="EO45" s="174"/>
      <c r="EP45" s="174"/>
      <c r="EQ45" s="174"/>
      <c r="ER45" s="177"/>
      <c r="ES45" s="176"/>
      <c r="ET45" s="174"/>
      <c r="EU45" s="174"/>
      <c r="EV45" s="174"/>
      <c r="EW45" s="177"/>
    </row>
    <row r="46" spans="1:153" x14ac:dyDescent="0.25">
      <c r="A46" s="5" t="s">
        <v>33</v>
      </c>
      <c r="B46" s="8"/>
      <c r="C46" s="8"/>
      <c r="D46" s="176"/>
      <c r="E46" s="174"/>
      <c r="F46" s="174"/>
      <c r="G46" s="174"/>
      <c r="H46" s="177"/>
      <c r="I46" s="176"/>
      <c r="J46" s="174"/>
      <c r="K46" s="174"/>
      <c r="L46" s="174"/>
      <c r="M46" s="177"/>
      <c r="N46" s="176"/>
      <c r="O46" s="174"/>
      <c r="P46" s="174"/>
      <c r="Q46" s="174"/>
      <c r="R46" s="177"/>
      <c r="S46" s="176"/>
      <c r="T46" s="174"/>
      <c r="U46" s="174"/>
      <c r="V46" s="174"/>
      <c r="W46" s="177"/>
      <c r="X46" s="176"/>
      <c r="Y46" s="174"/>
      <c r="Z46" s="174"/>
      <c r="AA46" s="174"/>
      <c r="AB46" s="177"/>
      <c r="AC46" s="176"/>
      <c r="AD46" s="174"/>
      <c r="AE46" s="174"/>
      <c r="AF46" s="174"/>
      <c r="AG46" s="177"/>
      <c r="AH46" s="176"/>
      <c r="AI46" s="174"/>
      <c r="AJ46" s="174"/>
      <c r="AK46" s="174"/>
      <c r="AL46" s="177"/>
      <c r="AM46" s="176"/>
      <c r="AN46" s="174"/>
      <c r="AO46" s="174"/>
      <c r="AP46" s="174"/>
      <c r="AQ46" s="177"/>
      <c r="AR46" s="176"/>
      <c r="AS46" s="174"/>
      <c r="AT46" s="174"/>
      <c r="AU46" s="174"/>
      <c r="AV46" s="177"/>
      <c r="AW46" s="176"/>
      <c r="AX46" s="174"/>
      <c r="AY46" s="174"/>
      <c r="AZ46" s="174"/>
      <c r="BA46" s="177"/>
      <c r="BB46" s="176"/>
      <c r="BC46" s="174"/>
      <c r="BD46" s="174"/>
      <c r="BE46" s="174"/>
      <c r="BF46" s="177"/>
      <c r="BG46" s="176"/>
      <c r="BH46" s="174"/>
      <c r="BI46" s="174"/>
      <c r="BJ46" s="174"/>
      <c r="BK46" s="177"/>
      <c r="BL46" s="176"/>
      <c r="BM46" s="174"/>
      <c r="BN46" s="174"/>
      <c r="BO46" s="174"/>
      <c r="BP46" s="177"/>
      <c r="BQ46" s="176"/>
      <c r="BR46" s="174"/>
      <c r="BS46" s="174"/>
      <c r="BT46" s="174"/>
      <c r="BU46" s="177"/>
      <c r="BV46" s="176"/>
      <c r="BW46" s="174"/>
      <c r="BX46" s="174"/>
      <c r="BY46" s="174"/>
      <c r="BZ46" s="177"/>
      <c r="CA46" s="176"/>
      <c r="CB46" s="174"/>
      <c r="CC46" s="174"/>
      <c r="CD46" s="174"/>
      <c r="CE46" s="177"/>
      <c r="CF46" s="176"/>
      <c r="CG46" s="174"/>
      <c r="CH46" s="174"/>
      <c r="CI46" s="174"/>
      <c r="CJ46" s="177"/>
      <c r="CK46" s="176"/>
      <c r="CL46" s="174"/>
      <c r="CM46" s="174"/>
      <c r="CN46" s="174"/>
      <c r="CO46" s="177"/>
      <c r="CP46" s="176"/>
      <c r="CQ46" s="174"/>
      <c r="CR46" s="174"/>
      <c r="CS46" s="174"/>
      <c r="CT46" s="177"/>
      <c r="CU46" s="176"/>
      <c r="CV46" s="174"/>
      <c r="CW46" s="174"/>
      <c r="CX46" s="174"/>
      <c r="CY46" s="177"/>
      <c r="CZ46" s="176"/>
      <c r="DA46" s="174"/>
      <c r="DB46" s="174"/>
      <c r="DC46" s="174"/>
      <c r="DD46" s="177"/>
      <c r="DE46" s="176"/>
      <c r="DF46" s="174"/>
      <c r="DG46" s="174"/>
      <c r="DH46" s="174"/>
      <c r="DI46" s="177"/>
      <c r="DJ46" s="176"/>
      <c r="DK46" s="174"/>
      <c r="DL46" s="174"/>
      <c r="DM46" s="174"/>
      <c r="DN46" s="177"/>
      <c r="DO46" s="176"/>
      <c r="DP46" s="174"/>
      <c r="DQ46" s="174"/>
      <c r="DR46" s="174"/>
      <c r="DS46" s="177"/>
      <c r="DT46" s="176"/>
      <c r="DU46" s="174"/>
      <c r="DV46" s="174"/>
      <c r="DW46" s="174"/>
      <c r="DX46" s="177"/>
      <c r="DY46" s="176"/>
      <c r="DZ46" s="174"/>
      <c r="EA46" s="174"/>
      <c r="EB46" s="174"/>
      <c r="EC46" s="177"/>
      <c r="ED46" s="176"/>
      <c r="EE46" s="174"/>
      <c r="EF46" s="174"/>
      <c r="EG46" s="174"/>
      <c r="EH46" s="177"/>
      <c r="EI46" s="176"/>
      <c r="EJ46" s="174"/>
      <c r="EK46" s="174"/>
      <c r="EL46" s="174"/>
      <c r="EM46" s="177"/>
      <c r="EN46" s="176"/>
      <c r="EO46" s="174"/>
      <c r="EP46" s="174"/>
      <c r="EQ46" s="174"/>
      <c r="ER46" s="177"/>
      <c r="ES46" s="176"/>
      <c r="ET46" s="174"/>
      <c r="EU46" s="174"/>
      <c r="EV46" s="174"/>
      <c r="EW46" s="177"/>
    </row>
    <row r="47" spans="1:153" x14ac:dyDescent="0.25">
      <c r="A47" s="8" t="s">
        <v>34</v>
      </c>
      <c r="B47" s="8">
        <v>11.377964</v>
      </c>
      <c r="C47" s="8">
        <v>11.050796999999999</v>
      </c>
      <c r="D47" s="9">
        <v>10.895180999999999</v>
      </c>
      <c r="E47" s="9">
        <v>10.89494</v>
      </c>
      <c r="F47" s="9">
        <v>10.896849</v>
      </c>
      <c r="G47" s="9">
        <v>10.89565</v>
      </c>
      <c r="H47" s="8">
        <v>10.797407</v>
      </c>
      <c r="I47" s="9">
        <v>11.090113000000001</v>
      </c>
      <c r="J47" s="9">
        <v>11.092874999999999</v>
      </c>
      <c r="K47" s="9">
        <v>11.094194999999999</v>
      </c>
      <c r="L47" s="9">
        <v>11.100918</v>
      </c>
      <c r="M47" s="8">
        <v>10.850044</v>
      </c>
      <c r="N47" s="9">
        <v>11.009693</v>
      </c>
      <c r="O47" s="9">
        <v>11.985415</v>
      </c>
      <c r="P47" s="9">
        <v>12.477107</v>
      </c>
      <c r="Q47" s="9">
        <v>13.477736</v>
      </c>
      <c r="R47" s="8">
        <v>11.415029000000001</v>
      </c>
      <c r="S47" s="9">
        <v>11.068896000000001</v>
      </c>
      <c r="T47" s="9">
        <v>12.198081999999999</v>
      </c>
      <c r="U47" s="9">
        <v>12.755428999999999</v>
      </c>
      <c r="V47" s="9">
        <v>13.954041</v>
      </c>
      <c r="W47" s="8">
        <v>11.414815000000001</v>
      </c>
      <c r="X47" s="9">
        <v>11.768265</v>
      </c>
      <c r="Y47" s="9">
        <v>12.975592000000001</v>
      </c>
      <c r="Z47" s="9">
        <v>13.827347</v>
      </c>
      <c r="AA47" s="9">
        <v>15.544919</v>
      </c>
      <c r="AB47" s="8">
        <v>11.963706999999999</v>
      </c>
      <c r="AC47" s="9">
        <v>12.313034999999999</v>
      </c>
      <c r="AD47" s="9">
        <v>13.559901999999999</v>
      </c>
      <c r="AE47" s="9">
        <v>14.527028</v>
      </c>
      <c r="AF47" s="9">
        <v>16.479472999999999</v>
      </c>
      <c r="AG47" s="8">
        <v>12.265370000000001</v>
      </c>
      <c r="AH47" s="9">
        <v>12.991178</v>
      </c>
      <c r="AI47" s="9">
        <v>14.274010000000001</v>
      </c>
      <c r="AJ47" s="9">
        <v>15.358266</v>
      </c>
      <c r="AK47" s="9">
        <v>17.285924999999999</v>
      </c>
      <c r="AL47" s="8">
        <v>12.657391000000001</v>
      </c>
      <c r="AM47" s="9">
        <v>13.470015</v>
      </c>
      <c r="AN47" s="9">
        <v>14.836949000000001</v>
      </c>
      <c r="AO47" s="9">
        <v>15.927886000000001</v>
      </c>
      <c r="AP47" s="9">
        <v>17.798770999999999</v>
      </c>
      <c r="AQ47" s="8">
        <v>12.966661</v>
      </c>
      <c r="AR47" s="9">
        <v>13.870317</v>
      </c>
      <c r="AS47" s="9">
        <v>15.303694</v>
      </c>
      <c r="AT47" s="9">
        <v>16.447557</v>
      </c>
      <c r="AU47" s="9">
        <v>18.214451</v>
      </c>
      <c r="AV47" s="8">
        <v>13.305049</v>
      </c>
      <c r="AW47" s="9">
        <v>14.338172999999999</v>
      </c>
      <c r="AX47" s="9">
        <v>15.900331</v>
      </c>
      <c r="AY47" s="9">
        <v>17.049294</v>
      </c>
      <c r="AZ47" s="9">
        <v>18.731650999999999</v>
      </c>
      <c r="BA47" s="8">
        <v>13.665699</v>
      </c>
      <c r="BB47" s="9">
        <v>14.889543</v>
      </c>
      <c r="BC47" s="9">
        <v>16.561214</v>
      </c>
      <c r="BD47" s="9">
        <v>17.734719999999999</v>
      </c>
      <c r="BE47" s="9">
        <v>19.474713999999999</v>
      </c>
      <c r="BF47" s="8">
        <v>14.113301</v>
      </c>
      <c r="BG47" s="9">
        <v>15.465249</v>
      </c>
      <c r="BH47" s="9">
        <v>17.183964</v>
      </c>
      <c r="BI47" s="9">
        <v>18.329433000000002</v>
      </c>
      <c r="BJ47" s="9">
        <v>20.186007</v>
      </c>
      <c r="BK47" s="8">
        <v>14.568261</v>
      </c>
      <c r="BL47" s="9">
        <v>15.917032000000001</v>
      </c>
      <c r="BM47" s="9">
        <v>17.678677</v>
      </c>
      <c r="BN47" s="9">
        <v>18.818104000000002</v>
      </c>
      <c r="BO47" s="9">
        <v>20.813929000000002</v>
      </c>
      <c r="BP47" s="8">
        <v>14.967916000000001</v>
      </c>
      <c r="BQ47" s="9">
        <v>16.341866</v>
      </c>
      <c r="BR47" s="9">
        <v>18.197018</v>
      </c>
      <c r="BS47" s="9">
        <v>19.369619</v>
      </c>
      <c r="BT47" s="9">
        <v>21.376788999999999</v>
      </c>
      <c r="BU47" s="8">
        <v>15.45843</v>
      </c>
      <c r="BV47" s="9">
        <v>16.84141</v>
      </c>
      <c r="BW47" s="9">
        <v>18.799662000000001</v>
      </c>
      <c r="BX47" s="9">
        <v>19.971150999999999</v>
      </c>
      <c r="BY47" s="9">
        <v>21.917559000000001</v>
      </c>
      <c r="BZ47" s="8">
        <v>15.959742</v>
      </c>
      <c r="CA47" s="9">
        <v>17.274918</v>
      </c>
      <c r="CB47" s="9">
        <v>19.367585999999999</v>
      </c>
      <c r="CC47" s="9">
        <v>20.517071000000001</v>
      </c>
      <c r="CD47" s="9">
        <v>22.406106999999999</v>
      </c>
      <c r="CE47" s="8">
        <v>16.446434</v>
      </c>
      <c r="CF47" s="9">
        <v>17.782240000000002</v>
      </c>
      <c r="CG47" s="9">
        <v>19.996962</v>
      </c>
      <c r="CH47" s="9">
        <v>21.150690000000001</v>
      </c>
      <c r="CI47" s="9">
        <v>23.052593000000002</v>
      </c>
      <c r="CJ47" s="8">
        <v>17.028449999999999</v>
      </c>
      <c r="CK47" s="9">
        <v>18.340609000000001</v>
      </c>
      <c r="CL47" s="9">
        <v>20.657366</v>
      </c>
      <c r="CM47" s="9">
        <v>21.828835999999999</v>
      </c>
      <c r="CN47" s="9">
        <v>23.769411000000002</v>
      </c>
      <c r="CO47" s="8">
        <v>17.661971999999999</v>
      </c>
      <c r="CP47" s="9">
        <v>18.862226</v>
      </c>
      <c r="CQ47" s="9">
        <v>21.291955999999999</v>
      </c>
      <c r="CR47" s="9">
        <v>22.450662999999999</v>
      </c>
      <c r="CS47" s="9">
        <v>24.465101000000001</v>
      </c>
      <c r="CT47" s="8">
        <v>18.312735</v>
      </c>
      <c r="CU47" s="9">
        <v>19.424612</v>
      </c>
      <c r="CV47" s="9">
        <v>21.981579</v>
      </c>
      <c r="CW47" s="9">
        <v>23.137571000000001</v>
      </c>
      <c r="CX47" s="9">
        <v>25.324096999999998</v>
      </c>
      <c r="CY47" s="8">
        <v>18.949487999999999</v>
      </c>
      <c r="CZ47" s="9">
        <v>20.101984000000002</v>
      </c>
      <c r="DA47" s="9">
        <v>22.680513000000001</v>
      </c>
      <c r="DB47" s="9">
        <v>23.934013</v>
      </c>
      <c r="DC47" s="9">
        <v>26.226671</v>
      </c>
      <c r="DD47" s="8">
        <v>19.660799000000001</v>
      </c>
      <c r="DE47" s="9">
        <v>20.784344000000001</v>
      </c>
      <c r="DF47" s="9">
        <v>23.474475999999999</v>
      </c>
      <c r="DG47" s="9">
        <v>24.851870000000002</v>
      </c>
      <c r="DH47" s="9">
        <v>27.216588999999999</v>
      </c>
      <c r="DI47" s="8">
        <v>20.382023</v>
      </c>
      <c r="DJ47" s="9">
        <v>21.679428000000001</v>
      </c>
      <c r="DK47" s="9">
        <v>24.358961000000001</v>
      </c>
      <c r="DL47" s="9">
        <v>25.855716999999999</v>
      </c>
      <c r="DM47" s="9">
        <v>28.448550999999998</v>
      </c>
      <c r="DN47" s="8">
        <v>21.152546000000001</v>
      </c>
      <c r="DO47" s="9">
        <v>22.571840000000002</v>
      </c>
      <c r="DP47" s="9">
        <v>25.377925999999999</v>
      </c>
      <c r="DQ47" s="9">
        <v>27.042665</v>
      </c>
      <c r="DR47" s="9">
        <v>29.854654</v>
      </c>
      <c r="DS47" s="8">
        <v>21.895035</v>
      </c>
      <c r="DT47" s="9">
        <v>23.522099000000001</v>
      </c>
      <c r="DU47" s="9">
        <v>26.523066</v>
      </c>
      <c r="DV47" s="9">
        <v>28.245123</v>
      </c>
      <c r="DW47" s="9">
        <v>31.092533</v>
      </c>
      <c r="DX47" s="8">
        <v>22.701129999999999</v>
      </c>
      <c r="DY47" s="9">
        <v>24.554155000000002</v>
      </c>
      <c r="DZ47" s="9">
        <v>27.653652000000001</v>
      </c>
      <c r="EA47" s="9">
        <v>29.369087</v>
      </c>
      <c r="EB47" s="9">
        <v>32.463920999999999</v>
      </c>
      <c r="EC47" s="8">
        <v>23.569051999999999</v>
      </c>
      <c r="ED47" s="9">
        <v>25.562922</v>
      </c>
      <c r="EE47" s="9">
        <v>28.706654</v>
      </c>
      <c r="EF47" s="9">
        <v>30.521844999999999</v>
      </c>
      <c r="EG47" s="9">
        <v>33.896469000000003</v>
      </c>
      <c r="EH47" s="8">
        <v>24.442907000000002</v>
      </c>
      <c r="EI47" s="9">
        <v>26.477587</v>
      </c>
      <c r="EJ47" s="9">
        <v>29.886641999999998</v>
      </c>
      <c r="EK47" s="9">
        <v>31.813780000000001</v>
      </c>
      <c r="EL47" s="9">
        <v>35.339202999999998</v>
      </c>
      <c r="EM47" s="8">
        <v>25.368649000000001</v>
      </c>
      <c r="EN47" s="9">
        <v>27.595652000000001</v>
      </c>
      <c r="EO47" s="9">
        <v>31.235171999999999</v>
      </c>
      <c r="EP47" s="9">
        <v>33.180610999999999</v>
      </c>
      <c r="EQ47" s="9">
        <v>36.911715999999998</v>
      </c>
      <c r="ER47" s="8">
        <v>26.210258</v>
      </c>
      <c r="ES47" s="10">
        <v>3.2000000000000001E-2</v>
      </c>
      <c r="ET47" s="10">
        <v>3.5999999999999997E-2</v>
      </c>
      <c r="EU47" s="10">
        <v>3.9E-2</v>
      </c>
      <c r="EV47" s="10">
        <v>4.2000000000000003E-2</v>
      </c>
      <c r="EW47" s="11">
        <v>0.03</v>
      </c>
    </row>
    <row r="48" spans="1:153" x14ac:dyDescent="0.25">
      <c r="A48" s="8" t="s">
        <v>35</v>
      </c>
      <c r="B48" s="8">
        <v>9.4123529999999995</v>
      </c>
      <c r="C48" s="8">
        <v>9.0401070000000008</v>
      </c>
      <c r="D48" s="9">
        <v>8.4053330000000006</v>
      </c>
      <c r="E48" s="9">
        <v>8.4048569999999998</v>
      </c>
      <c r="F48" s="9">
        <v>8.4064709999999998</v>
      </c>
      <c r="G48" s="9">
        <v>8.4054230000000008</v>
      </c>
      <c r="H48" s="8">
        <v>8.3071819999999992</v>
      </c>
      <c r="I48" s="9">
        <v>8.9559610000000003</v>
      </c>
      <c r="J48" s="9">
        <v>8.9589510000000008</v>
      </c>
      <c r="K48" s="9">
        <v>8.9603520000000003</v>
      </c>
      <c r="L48" s="9">
        <v>8.967041</v>
      </c>
      <c r="M48" s="8">
        <v>8.7226459999999992</v>
      </c>
      <c r="N48" s="9">
        <v>8.8427690000000005</v>
      </c>
      <c r="O48" s="9">
        <v>9.818892</v>
      </c>
      <c r="P48" s="9">
        <v>10.310874</v>
      </c>
      <c r="Q48" s="9">
        <v>11.310618</v>
      </c>
      <c r="R48" s="8">
        <v>9.2526430000000008</v>
      </c>
      <c r="S48" s="9">
        <v>8.8327179999999998</v>
      </c>
      <c r="T48" s="9">
        <v>9.9424430000000008</v>
      </c>
      <c r="U48" s="9">
        <v>10.49104</v>
      </c>
      <c r="V48" s="9">
        <v>11.674716999999999</v>
      </c>
      <c r="W48" s="8">
        <v>9.1700479999999995</v>
      </c>
      <c r="X48" s="9">
        <v>9.4415399999999998</v>
      </c>
      <c r="Y48" s="9">
        <v>10.6218</v>
      </c>
      <c r="Z48" s="9">
        <v>11.456184</v>
      </c>
      <c r="AA48" s="9">
        <v>13.143786</v>
      </c>
      <c r="AB48" s="8">
        <v>9.6201190000000008</v>
      </c>
      <c r="AC48" s="9">
        <v>9.8802280000000007</v>
      </c>
      <c r="AD48" s="9">
        <v>11.096662999999999</v>
      </c>
      <c r="AE48" s="9">
        <v>12.0387</v>
      </c>
      <c r="AF48" s="9">
        <v>13.939126999999999</v>
      </c>
      <c r="AG48" s="8">
        <v>9.8240800000000004</v>
      </c>
      <c r="AH48" s="9">
        <v>10.451343</v>
      </c>
      <c r="AI48" s="9">
        <v>11.700768</v>
      </c>
      <c r="AJ48" s="9">
        <v>12.757531</v>
      </c>
      <c r="AK48" s="9">
        <v>14.623157000000001</v>
      </c>
      <c r="AL48" s="8">
        <v>10.116349</v>
      </c>
      <c r="AM48" s="9">
        <v>10.831137999999999</v>
      </c>
      <c r="AN48" s="9">
        <v>12.160697000000001</v>
      </c>
      <c r="AO48" s="9">
        <v>13.22397</v>
      </c>
      <c r="AP48" s="9">
        <v>15.028848</v>
      </c>
      <c r="AQ48" s="8">
        <v>10.340213</v>
      </c>
      <c r="AR48" s="9">
        <v>11.147831</v>
      </c>
      <c r="AS48" s="9">
        <v>12.534701</v>
      </c>
      <c r="AT48" s="9">
        <v>13.650906000000001</v>
      </c>
      <c r="AU48" s="9">
        <v>15.355102</v>
      </c>
      <c r="AV48" s="8">
        <v>10.597787</v>
      </c>
      <c r="AW48" s="9">
        <v>11.518312</v>
      </c>
      <c r="AX48" s="9">
        <v>13.032901000000001</v>
      </c>
      <c r="AY48" s="9">
        <v>14.153152</v>
      </c>
      <c r="AZ48" s="9">
        <v>15.780953</v>
      </c>
      <c r="BA48" s="8">
        <v>10.868926999999999</v>
      </c>
      <c r="BB48" s="9">
        <v>11.975721999999999</v>
      </c>
      <c r="BC48" s="9">
        <v>13.598022</v>
      </c>
      <c r="BD48" s="9">
        <v>14.742889999999999</v>
      </c>
      <c r="BE48" s="9">
        <v>16.437828</v>
      </c>
      <c r="BF48" s="8">
        <v>11.225614</v>
      </c>
      <c r="BG48" s="9">
        <v>12.453664</v>
      </c>
      <c r="BH48" s="9">
        <v>14.121862</v>
      </c>
      <c r="BI48" s="9">
        <v>15.240619000000001</v>
      </c>
      <c r="BJ48" s="9">
        <v>17.050872999999999</v>
      </c>
      <c r="BK48" s="8">
        <v>11.581505</v>
      </c>
      <c r="BL48" s="9">
        <v>12.812156999999999</v>
      </c>
      <c r="BM48" s="9">
        <v>14.523585000000001</v>
      </c>
      <c r="BN48" s="9">
        <v>15.635756000000001</v>
      </c>
      <c r="BO48" s="9">
        <v>17.582262</v>
      </c>
      <c r="BP48" s="8">
        <v>11.881174</v>
      </c>
      <c r="BQ48" s="9">
        <v>13.144823000000001</v>
      </c>
      <c r="BR48" s="9">
        <v>14.943637000000001</v>
      </c>
      <c r="BS48" s="9">
        <v>16.090212000000001</v>
      </c>
      <c r="BT48" s="9">
        <v>18.039041999999998</v>
      </c>
      <c r="BU48" s="8">
        <v>12.266249999999999</v>
      </c>
      <c r="BV48" s="9">
        <v>13.550770999999999</v>
      </c>
      <c r="BW48" s="9">
        <v>15.447915</v>
      </c>
      <c r="BX48" s="9">
        <v>16.597449999999998</v>
      </c>
      <c r="BY48" s="9">
        <v>18.48798</v>
      </c>
      <c r="BZ48" s="8">
        <v>12.657507000000001</v>
      </c>
      <c r="CA48" s="9">
        <v>13.874169999999999</v>
      </c>
      <c r="CB48" s="9">
        <v>15.906200999999999</v>
      </c>
      <c r="CC48" s="9">
        <v>17.033867000000001</v>
      </c>
      <c r="CD48" s="9">
        <v>18.864574000000001</v>
      </c>
      <c r="CE48" s="8">
        <v>13.025200999999999</v>
      </c>
      <c r="CF48" s="9">
        <v>14.266681999999999</v>
      </c>
      <c r="CG48" s="9">
        <v>16.418061999999999</v>
      </c>
      <c r="CH48" s="9">
        <v>17.549274</v>
      </c>
      <c r="CI48" s="9">
        <v>19.398002999999999</v>
      </c>
      <c r="CJ48" s="8">
        <v>13.472994</v>
      </c>
      <c r="CK48" s="9">
        <v>14.69943</v>
      </c>
      <c r="CL48" s="9">
        <v>16.948982000000001</v>
      </c>
      <c r="CM48" s="9">
        <v>18.104192999999999</v>
      </c>
      <c r="CN48" s="9">
        <v>19.987869</v>
      </c>
      <c r="CO48" s="8">
        <v>13.964449999999999</v>
      </c>
      <c r="CP48" s="9">
        <v>15.090624</v>
      </c>
      <c r="CQ48" s="9">
        <v>17.450071000000001</v>
      </c>
      <c r="CR48" s="9">
        <v>18.587589000000001</v>
      </c>
      <c r="CS48" s="9">
        <v>20.544312000000001</v>
      </c>
      <c r="CT48" s="8">
        <v>14.470662000000001</v>
      </c>
      <c r="CU48" s="9">
        <v>15.521907000000001</v>
      </c>
      <c r="CV48" s="9">
        <v>18.002479999999998</v>
      </c>
      <c r="CW48" s="9">
        <v>19.136402</v>
      </c>
      <c r="CX48" s="9">
        <v>21.252279000000001</v>
      </c>
      <c r="CY48" s="8">
        <v>14.958076</v>
      </c>
      <c r="CZ48" s="9">
        <v>16.051940999999999</v>
      </c>
      <c r="DA48" s="9">
        <v>18.554248999999999</v>
      </c>
      <c r="DB48" s="9">
        <v>19.778123999999998</v>
      </c>
      <c r="DC48" s="9">
        <v>21.994264999999999</v>
      </c>
      <c r="DD48" s="8">
        <v>15.508400999999999</v>
      </c>
      <c r="DE48" s="9">
        <v>16.587540000000001</v>
      </c>
      <c r="DF48" s="9">
        <v>19.199442000000001</v>
      </c>
      <c r="DG48" s="9">
        <v>20.542770000000001</v>
      </c>
      <c r="DH48" s="9">
        <v>22.824265</v>
      </c>
      <c r="DI48" s="8">
        <v>16.076166000000001</v>
      </c>
      <c r="DJ48" s="9">
        <v>17.326376</v>
      </c>
      <c r="DK48" s="9">
        <v>19.932238000000002</v>
      </c>
      <c r="DL48" s="9">
        <v>21.382097000000002</v>
      </c>
      <c r="DM48" s="9">
        <v>23.892804999999999</v>
      </c>
      <c r="DN48" s="8">
        <v>16.681474999999999</v>
      </c>
      <c r="DO48" s="9">
        <v>18.058631999999999</v>
      </c>
      <c r="DP48" s="9">
        <v>20.793285000000001</v>
      </c>
      <c r="DQ48" s="9">
        <v>22.405197000000001</v>
      </c>
      <c r="DR48" s="9">
        <v>25.125395000000001</v>
      </c>
      <c r="DS48" s="8">
        <v>17.255784999999999</v>
      </c>
      <c r="DT48" s="9">
        <v>18.870356000000001</v>
      </c>
      <c r="DU48" s="9">
        <v>21.775551</v>
      </c>
      <c r="DV48" s="9">
        <v>23.453032</v>
      </c>
      <c r="DW48" s="9">
        <v>26.190844999999999</v>
      </c>
      <c r="DX48" s="8">
        <v>17.890280000000001</v>
      </c>
      <c r="DY48" s="9">
        <v>19.743352999999999</v>
      </c>
      <c r="DZ48" s="9">
        <v>22.733526000000001</v>
      </c>
      <c r="EA48" s="9">
        <v>24.399818</v>
      </c>
      <c r="EB48" s="9">
        <v>27.382691999999999</v>
      </c>
      <c r="EC48" s="8">
        <v>18.578032</v>
      </c>
      <c r="ED48" s="9">
        <v>20.582659</v>
      </c>
      <c r="EE48" s="9">
        <v>23.606922000000001</v>
      </c>
      <c r="EF48" s="9">
        <v>25.366796000000001</v>
      </c>
      <c r="EG48" s="9">
        <v>28.619568000000001</v>
      </c>
      <c r="EH48" s="8">
        <v>19.270796000000001</v>
      </c>
      <c r="EI48" s="9">
        <v>21.321477999999999</v>
      </c>
      <c r="EJ48" s="9">
        <v>24.59918</v>
      </c>
      <c r="EK48" s="9">
        <v>26.465154999999999</v>
      </c>
      <c r="EL48" s="9">
        <v>29.870028000000001</v>
      </c>
      <c r="EM48" s="8">
        <v>20.011398</v>
      </c>
      <c r="EN48" s="9">
        <v>22.270240999999999</v>
      </c>
      <c r="EO48" s="9">
        <v>25.751346999999999</v>
      </c>
      <c r="EP48" s="9">
        <v>27.627828999999998</v>
      </c>
      <c r="EQ48" s="9">
        <v>31.248604</v>
      </c>
      <c r="ER48" s="8">
        <v>20.669622</v>
      </c>
      <c r="ES48" s="10">
        <v>3.2000000000000001E-2</v>
      </c>
      <c r="ET48" s="10">
        <v>3.6999999999999998E-2</v>
      </c>
      <c r="EU48" s="10">
        <v>3.9E-2</v>
      </c>
      <c r="EV48" s="10">
        <v>4.3999999999999997E-2</v>
      </c>
      <c r="EW48" s="11">
        <v>2.9000000000000001E-2</v>
      </c>
    </row>
    <row r="49" spans="1:153" x14ac:dyDescent="0.25">
      <c r="A49" s="8" t="s">
        <v>36</v>
      </c>
      <c r="B49" s="8">
        <v>5.4929360000000003</v>
      </c>
      <c r="C49" s="8">
        <v>5.0021699999999996</v>
      </c>
      <c r="D49" s="9">
        <v>3.9148429999999999</v>
      </c>
      <c r="E49" s="9">
        <v>3.9142990000000002</v>
      </c>
      <c r="F49" s="9">
        <v>3.9155340000000001</v>
      </c>
      <c r="G49" s="9">
        <v>3.9147500000000002</v>
      </c>
      <c r="H49" s="8">
        <v>3.8075260000000002</v>
      </c>
      <c r="I49" s="9">
        <v>4.5833750000000002</v>
      </c>
      <c r="J49" s="9">
        <v>4.5854869999999996</v>
      </c>
      <c r="K49" s="9">
        <v>4.5867440000000004</v>
      </c>
      <c r="L49" s="9">
        <v>4.5923590000000001</v>
      </c>
      <c r="M49" s="8">
        <v>4.3508500000000003</v>
      </c>
      <c r="N49" s="9">
        <v>4.6975829999999998</v>
      </c>
      <c r="O49" s="9">
        <v>5.6570520000000002</v>
      </c>
      <c r="P49" s="9">
        <v>6.1401510000000004</v>
      </c>
      <c r="Q49" s="9">
        <v>7.1362480000000001</v>
      </c>
      <c r="R49" s="8">
        <v>5.1068829999999998</v>
      </c>
      <c r="S49" s="9">
        <v>4.819642</v>
      </c>
      <c r="T49" s="9">
        <v>5.8731640000000001</v>
      </c>
      <c r="U49" s="9">
        <v>6.4079980000000001</v>
      </c>
      <c r="V49" s="9">
        <v>7.5517669999999999</v>
      </c>
      <c r="W49" s="8">
        <v>5.1364780000000003</v>
      </c>
      <c r="X49" s="9">
        <v>5.3505859999999998</v>
      </c>
      <c r="Y49" s="9">
        <v>6.4629029999999998</v>
      </c>
      <c r="Z49" s="9">
        <v>7.2896179999999999</v>
      </c>
      <c r="AA49" s="9">
        <v>8.9355700000000002</v>
      </c>
      <c r="AB49" s="8">
        <v>5.5540929999999999</v>
      </c>
      <c r="AC49" s="9">
        <v>5.6565450000000004</v>
      </c>
      <c r="AD49" s="9">
        <v>6.7998070000000004</v>
      </c>
      <c r="AE49" s="9">
        <v>7.7230740000000004</v>
      </c>
      <c r="AF49" s="9">
        <v>9.5556560000000008</v>
      </c>
      <c r="AG49" s="8">
        <v>5.6535799999999998</v>
      </c>
      <c r="AH49" s="9">
        <v>6.0534420000000004</v>
      </c>
      <c r="AI49" s="9">
        <v>7.2356619999999996</v>
      </c>
      <c r="AJ49" s="9">
        <v>8.2784580000000005</v>
      </c>
      <c r="AK49" s="9">
        <v>10.062322</v>
      </c>
      <c r="AL49" s="8">
        <v>5.8016800000000002</v>
      </c>
      <c r="AM49" s="9">
        <v>6.3052089999999996</v>
      </c>
      <c r="AN49" s="9">
        <v>7.5588009999999999</v>
      </c>
      <c r="AO49" s="9">
        <v>8.6081649999999996</v>
      </c>
      <c r="AP49" s="9">
        <v>10.31418</v>
      </c>
      <c r="AQ49" s="8">
        <v>5.9169679999999998</v>
      </c>
      <c r="AR49" s="9">
        <v>6.5018739999999999</v>
      </c>
      <c r="AS49" s="9">
        <v>7.8029089999999997</v>
      </c>
      <c r="AT49" s="9">
        <v>8.8890709999999995</v>
      </c>
      <c r="AU49" s="9">
        <v>10.489296</v>
      </c>
      <c r="AV49" s="8">
        <v>6.0528769999999996</v>
      </c>
      <c r="AW49" s="9">
        <v>6.7517740000000002</v>
      </c>
      <c r="AX49" s="9">
        <v>8.1760669999999998</v>
      </c>
      <c r="AY49" s="9">
        <v>9.2608440000000005</v>
      </c>
      <c r="AZ49" s="9">
        <v>10.803350999999999</v>
      </c>
      <c r="BA49" s="8">
        <v>6.2048069999999997</v>
      </c>
      <c r="BB49" s="9">
        <v>7.0958769999999998</v>
      </c>
      <c r="BC49" s="9">
        <v>8.6253770000000003</v>
      </c>
      <c r="BD49" s="9">
        <v>9.7298019999999994</v>
      </c>
      <c r="BE49" s="9">
        <v>11.328664</v>
      </c>
      <c r="BF49" s="8">
        <v>6.4442579999999996</v>
      </c>
      <c r="BG49" s="9">
        <v>7.4740650000000004</v>
      </c>
      <c r="BH49" s="9">
        <v>9.0422650000000004</v>
      </c>
      <c r="BI49" s="9">
        <v>10.120469</v>
      </c>
      <c r="BJ49" s="9">
        <v>11.829753</v>
      </c>
      <c r="BK49" s="8">
        <v>6.6930209999999999</v>
      </c>
      <c r="BL49" s="9">
        <v>7.7148380000000003</v>
      </c>
      <c r="BM49" s="9">
        <v>9.3175039999999996</v>
      </c>
      <c r="BN49" s="9">
        <v>10.38664</v>
      </c>
      <c r="BO49" s="9">
        <v>12.233919</v>
      </c>
      <c r="BP49" s="8">
        <v>6.8694030000000001</v>
      </c>
      <c r="BQ49" s="9">
        <v>7.9323430000000004</v>
      </c>
      <c r="BR49" s="9">
        <v>9.6197739999999996</v>
      </c>
      <c r="BS49" s="9">
        <v>10.719535</v>
      </c>
      <c r="BT49" s="9">
        <v>12.547726000000001</v>
      </c>
      <c r="BU49" s="8">
        <v>7.1286209999999999</v>
      </c>
      <c r="BV49" s="9">
        <v>8.1970449999999992</v>
      </c>
      <c r="BW49" s="9">
        <v>9.9764470000000003</v>
      </c>
      <c r="BX49" s="9">
        <v>11.069955999999999</v>
      </c>
      <c r="BY49" s="9">
        <v>12.819625</v>
      </c>
      <c r="BZ49" s="8">
        <v>7.3677000000000001</v>
      </c>
      <c r="CA49" s="9">
        <v>8.4047900000000002</v>
      </c>
      <c r="CB49" s="9">
        <v>10.310886999999999</v>
      </c>
      <c r="CC49" s="9">
        <v>11.385650999999999</v>
      </c>
      <c r="CD49" s="9">
        <v>13.054892000000001</v>
      </c>
      <c r="CE49" s="8">
        <v>7.6202430000000003</v>
      </c>
      <c r="CF49" s="9">
        <v>8.6876580000000008</v>
      </c>
      <c r="CG49" s="9">
        <v>10.710513000000001</v>
      </c>
      <c r="CH49" s="9">
        <v>11.788535</v>
      </c>
      <c r="CI49" s="9">
        <v>13.44617</v>
      </c>
      <c r="CJ49" s="8">
        <v>7.946008</v>
      </c>
      <c r="CK49" s="9">
        <v>8.9970029999999994</v>
      </c>
      <c r="CL49" s="9">
        <v>11.120505</v>
      </c>
      <c r="CM49" s="9">
        <v>12.230938999999999</v>
      </c>
      <c r="CN49" s="9">
        <v>13.886894</v>
      </c>
      <c r="CO49" s="8">
        <v>8.3170389999999994</v>
      </c>
      <c r="CP49" s="9">
        <v>9.2562599999999993</v>
      </c>
      <c r="CQ49" s="9">
        <v>11.489694</v>
      </c>
      <c r="CR49" s="9">
        <v>12.562809</v>
      </c>
      <c r="CS49" s="9">
        <v>14.296730999999999</v>
      </c>
      <c r="CT49" s="8">
        <v>8.6995649999999998</v>
      </c>
      <c r="CU49" s="9">
        <v>9.5419649999999994</v>
      </c>
      <c r="CV49" s="9">
        <v>11.895535000000001</v>
      </c>
      <c r="CW49" s="9">
        <v>12.958659000000001</v>
      </c>
      <c r="CX49" s="9">
        <v>14.862574</v>
      </c>
      <c r="CY49" s="8">
        <v>9.0434940000000008</v>
      </c>
      <c r="CZ49" s="9">
        <v>9.9177110000000006</v>
      </c>
      <c r="DA49" s="9">
        <v>12.290952000000001</v>
      </c>
      <c r="DB49" s="9">
        <v>13.445029</v>
      </c>
      <c r="DC49" s="9">
        <v>15.457117999999999</v>
      </c>
      <c r="DD49" s="8">
        <v>9.4357159999999993</v>
      </c>
      <c r="DE49" s="9">
        <v>10.313592999999999</v>
      </c>
      <c r="DF49" s="9">
        <v>12.802070000000001</v>
      </c>
      <c r="DG49" s="9">
        <v>14.05153</v>
      </c>
      <c r="DH49" s="9">
        <v>16.141613</v>
      </c>
      <c r="DI49" s="8">
        <v>9.8349849999999996</v>
      </c>
      <c r="DJ49" s="9">
        <v>10.912421</v>
      </c>
      <c r="DK49" s="9">
        <v>13.379061</v>
      </c>
      <c r="DL49" s="9">
        <v>14.739539000000001</v>
      </c>
      <c r="DM49" s="9">
        <v>17.061378000000001</v>
      </c>
      <c r="DN49" s="8">
        <v>10.310848999999999</v>
      </c>
      <c r="DO49" s="9">
        <v>11.49879</v>
      </c>
      <c r="DP49" s="9">
        <v>14.084268</v>
      </c>
      <c r="DQ49" s="9">
        <v>15.629441</v>
      </c>
      <c r="DR49" s="9">
        <v>18.104246</v>
      </c>
      <c r="DS49" s="8">
        <v>10.742948999999999</v>
      </c>
      <c r="DT49" s="9">
        <v>12.18843</v>
      </c>
      <c r="DU49" s="9">
        <v>14.927473000000001</v>
      </c>
      <c r="DV49" s="9">
        <v>16.532084999999999</v>
      </c>
      <c r="DW49" s="9">
        <v>18.994931999999999</v>
      </c>
      <c r="DX49" s="8">
        <v>11.254902</v>
      </c>
      <c r="DY49" s="9">
        <v>12.914384999999999</v>
      </c>
      <c r="DZ49" s="9">
        <v>15.715686</v>
      </c>
      <c r="EA49" s="9">
        <v>17.315096</v>
      </c>
      <c r="EB49" s="9">
        <v>20.008569999999999</v>
      </c>
      <c r="EC49" s="8">
        <v>11.813833000000001</v>
      </c>
      <c r="ED49" s="9">
        <v>13.587863</v>
      </c>
      <c r="EE49" s="9">
        <v>16.429314000000002</v>
      </c>
      <c r="EF49" s="9">
        <v>18.098655999999998</v>
      </c>
      <c r="EG49" s="9">
        <v>21.091166999999999</v>
      </c>
      <c r="EH49" s="8">
        <v>12.37593</v>
      </c>
      <c r="EI49" s="9">
        <v>14.140786</v>
      </c>
      <c r="EJ49" s="9">
        <v>17.248892000000001</v>
      </c>
      <c r="EK49" s="9">
        <v>19.008492</v>
      </c>
      <c r="EL49" s="9">
        <v>22.128235</v>
      </c>
      <c r="EM49" s="8">
        <v>12.968961</v>
      </c>
      <c r="EN49" s="9">
        <v>14.919692</v>
      </c>
      <c r="EO49" s="9">
        <v>18.234217000000001</v>
      </c>
      <c r="EP49" s="9">
        <v>19.983715</v>
      </c>
      <c r="EQ49" s="9">
        <v>23.290707000000001</v>
      </c>
      <c r="ER49" s="8">
        <v>13.49024</v>
      </c>
      <c r="ES49" s="10">
        <v>3.7999999999999999E-2</v>
      </c>
      <c r="ET49" s="10">
        <v>4.5999999999999999E-2</v>
      </c>
      <c r="EU49" s="10">
        <v>4.9000000000000002E-2</v>
      </c>
      <c r="EV49" s="10">
        <v>5.3999999999999999E-2</v>
      </c>
      <c r="EW49" s="11">
        <v>3.5000000000000003E-2</v>
      </c>
    </row>
    <row r="50" spans="1:153" x14ac:dyDescent="0.25">
      <c r="A50" s="8" t="s">
        <v>37</v>
      </c>
      <c r="B50" s="8">
        <v>5.261622</v>
      </c>
      <c r="C50" s="8">
        <v>4.8749840000000004</v>
      </c>
      <c r="D50" s="9">
        <v>3.4527399999999999</v>
      </c>
      <c r="E50" s="9">
        <v>3.45275</v>
      </c>
      <c r="F50" s="9">
        <v>3.4538440000000001</v>
      </c>
      <c r="G50" s="9">
        <v>3.453131</v>
      </c>
      <c r="H50" s="8">
        <v>3.367337</v>
      </c>
      <c r="I50" s="9">
        <v>3.920382</v>
      </c>
      <c r="J50" s="9">
        <v>3.924318</v>
      </c>
      <c r="K50" s="9">
        <v>3.9244509999999999</v>
      </c>
      <c r="L50" s="9">
        <v>3.9306209999999999</v>
      </c>
      <c r="M50" s="8">
        <v>3.736659</v>
      </c>
      <c r="N50" s="9">
        <v>4.0266799999999998</v>
      </c>
      <c r="O50" s="9">
        <v>5.0872840000000004</v>
      </c>
      <c r="P50" s="9">
        <v>5.6119079999999997</v>
      </c>
      <c r="Q50" s="9">
        <v>6.6846100000000002</v>
      </c>
      <c r="R50" s="8">
        <v>4.5907280000000004</v>
      </c>
      <c r="S50" s="9">
        <v>4.1795850000000003</v>
      </c>
      <c r="T50" s="9">
        <v>5.322991</v>
      </c>
      <c r="U50" s="9">
        <v>5.8890789999999997</v>
      </c>
      <c r="V50" s="9">
        <v>7.1240610000000002</v>
      </c>
      <c r="W50" s="8">
        <v>4.6597650000000002</v>
      </c>
      <c r="X50" s="9">
        <v>4.69536</v>
      </c>
      <c r="Y50" s="9">
        <v>5.8689020000000003</v>
      </c>
      <c r="Z50" s="9">
        <v>6.7136389999999997</v>
      </c>
      <c r="AA50" s="9">
        <v>8.5008370000000006</v>
      </c>
      <c r="AB50" s="8">
        <v>5.0450530000000002</v>
      </c>
      <c r="AC50" s="9">
        <v>4.9489770000000002</v>
      </c>
      <c r="AD50" s="9">
        <v>6.1444229999999997</v>
      </c>
      <c r="AE50" s="9">
        <v>7.0796590000000004</v>
      </c>
      <c r="AF50" s="9">
        <v>9.0485530000000001</v>
      </c>
      <c r="AG50" s="8">
        <v>5.1098460000000001</v>
      </c>
      <c r="AH50" s="9">
        <v>5.3373489999999997</v>
      </c>
      <c r="AI50" s="9">
        <v>6.5600120000000004</v>
      </c>
      <c r="AJ50" s="9">
        <v>7.6211029999999997</v>
      </c>
      <c r="AK50" s="9">
        <v>9.5307460000000006</v>
      </c>
      <c r="AL50" s="8">
        <v>5.2521120000000003</v>
      </c>
      <c r="AM50" s="9">
        <v>5.5638199999999998</v>
      </c>
      <c r="AN50" s="9">
        <v>6.8478940000000001</v>
      </c>
      <c r="AO50" s="9">
        <v>7.9264840000000003</v>
      </c>
      <c r="AP50" s="9">
        <v>9.7510619999999992</v>
      </c>
      <c r="AQ50" s="8">
        <v>5.3734339999999996</v>
      </c>
      <c r="AR50" s="9">
        <v>5.7453820000000002</v>
      </c>
      <c r="AS50" s="9">
        <v>7.0755530000000002</v>
      </c>
      <c r="AT50" s="9">
        <v>8.1944540000000003</v>
      </c>
      <c r="AU50" s="9">
        <v>9.9013410000000004</v>
      </c>
      <c r="AV50" s="8">
        <v>5.5195290000000004</v>
      </c>
      <c r="AW50" s="9">
        <v>5.9817280000000004</v>
      </c>
      <c r="AX50" s="9">
        <v>7.4382619999999999</v>
      </c>
      <c r="AY50" s="9">
        <v>8.5564119999999999</v>
      </c>
      <c r="AZ50" s="9">
        <v>10.205774</v>
      </c>
      <c r="BA50" s="8">
        <v>5.667923</v>
      </c>
      <c r="BB50" s="9">
        <v>6.3217280000000002</v>
      </c>
      <c r="BC50" s="9">
        <v>7.8792299999999997</v>
      </c>
      <c r="BD50" s="9">
        <v>9.0197219999999998</v>
      </c>
      <c r="BE50" s="9">
        <v>10.746126</v>
      </c>
      <c r="BF50" s="8">
        <v>5.9007170000000002</v>
      </c>
      <c r="BG50" s="9">
        <v>6.6978669999999996</v>
      </c>
      <c r="BH50" s="9">
        <v>8.2841550000000002</v>
      </c>
      <c r="BI50" s="9">
        <v>9.3849319999999992</v>
      </c>
      <c r="BJ50" s="9">
        <v>11.247655</v>
      </c>
      <c r="BK50" s="8">
        <v>6.135427</v>
      </c>
      <c r="BL50" s="9">
        <v>6.9580849999999996</v>
      </c>
      <c r="BM50" s="9">
        <v>8.577731</v>
      </c>
      <c r="BN50" s="9">
        <v>9.6755969999999998</v>
      </c>
      <c r="BO50" s="9">
        <v>11.677721999999999</v>
      </c>
      <c r="BP50" s="8">
        <v>6.3272130000000004</v>
      </c>
      <c r="BQ50" s="9">
        <v>7.1876689999999996</v>
      </c>
      <c r="BR50" s="9">
        <v>8.8849260000000001</v>
      </c>
      <c r="BS50" s="9">
        <v>10.024008</v>
      </c>
      <c r="BT50" s="9">
        <v>11.994211999999999</v>
      </c>
      <c r="BU50" s="8">
        <v>6.6002869999999998</v>
      </c>
      <c r="BV50" s="9">
        <v>7.4671339999999997</v>
      </c>
      <c r="BW50" s="9">
        <v>9.2614180000000008</v>
      </c>
      <c r="BX50" s="9">
        <v>10.398246</v>
      </c>
      <c r="BY50" s="9">
        <v>12.261068</v>
      </c>
      <c r="BZ50" s="8">
        <v>6.8525140000000002</v>
      </c>
      <c r="CA50" s="9">
        <v>7.6858510000000004</v>
      </c>
      <c r="CB50" s="9">
        <v>9.6184410000000007</v>
      </c>
      <c r="CC50" s="9">
        <v>10.724345</v>
      </c>
      <c r="CD50" s="9">
        <v>12.473917999999999</v>
      </c>
      <c r="CE50" s="8">
        <v>7.1060800000000004</v>
      </c>
      <c r="CF50" s="9">
        <v>7.9570350000000003</v>
      </c>
      <c r="CG50" s="9">
        <v>10.011125</v>
      </c>
      <c r="CH50" s="9">
        <v>11.105401000000001</v>
      </c>
      <c r="CI50" s="9">
        <v>12.842828000000001</v>
      </c>
      <c r="CJ50" s="8">
        <v>7.4206880000000002</v>
      </c>
      <c r="CK50" s="9">
        <v>8.2691759999999999</v>
      </c>
      <c r="CL50" s="9">
        <v>10.407924</v>
      </c>
      <c r="CM50" s="9">
        <v>11.524134</v>
      </c>
      <c r="CN50" s="9">
        <v>13.282868000000001</v>
      </c>
      <c r="CO50" s="8">
        <v>7.778594</v>
      </c>
      <c r="CP50" s="9">
        <v>8.5330309999999994</v>
      </c>
      <c r="CQ50" s="9">
        <v>10.77596</v>
      </c>
      <c r="CR50" s="9">
        <v>11.843482</v>
      </c>
      <c r="CS50" s="9">
        <v>13.701363000000001</v>
      </c>
      <c r="CT50" s="8">
        <v>8.1485599999999998</v>
      </c>
      <c r="CU50" s="9">
        <v>8.8230380000000004</v>
      </c>
      <c r="CV50" s="9">
        <v>11.183816</v>
      </c>
      <c r="CW50" s="9">
        <v>12.233271999999999</v>
      </c>
      <c r="CX50" s="9">
        <v>14.233343</v>
      </c>
      <c r="CY50" s="8">
        <v>8.4989699999999999</v>
      </c>
      <c r="CZ50" s="9">
        <v>9.2122630000000001</v>
      </c>
      <c r="DA50" s="9">
        <v>11.574494</v>
      </c>
      <c r="DB50" s="9">
        <v>12.706671</v>
      </c>
      <c r="DC50" s="9">
        <v>14.803951</v>
      </c>
      <c r="DD50" s="8">
        <v>8.8970959999999994</v>
      </c>
      <c r="DE50" s="9">
        <v>9.6083309999999997</v>
      </c>
      <c r="DF50" s="9">
        <v>12.055357000000001</v>
      </c>
      <c r="DG50" s="9">
        <v>13.286528000000001</v>
      </c>
      <c r="DH50" s="9">
        <v>15.462607</v>
      </c>
      <c r="DI50" s="8">
        <v>9.3095049999999997</v>
      </c>
      <c r="DJ50" s="9">
        <v>10.195993</v>
      </c>
      <c r="DK50" s="9">
        <v>12.601298</v>
      </c>
      <c r="DL50" s="9">
        <v>13.939208000000001</v>
      </c>
      <c r="DM50" s="9">
        <v>16.345564</v>
      </c>
      <c r="DN50" s="8">
        <v>9.7865839999999995</v>
      </c>
      <c r="DO50" s="9">
        <v>10.764918</v>
      </c>
      <c r="DP50" s="9">
        <v>13.257709999999999</v>
      </c>
      <c r="DQ50" s="9">
        <v>14.770918</v>
      </c>
      <c r="DR50" s="9">
        <v>17.345987000000001</v>
      </c>
      <c r="DS50" s="8">
        <v>10.215630000000001</v>
      </c>
      <c r="DT50" s="9">
        <v>11.426916</v>
      </c>
      <c r="DU50" s="9">
        <v>14.037086</v>
      </c>
      <c r="DV50" s="9">
        <v>15.646971000000001</v>
      </c>
      <c r="DW50" s="9">
        <v>18.182627</v>
      </c>
      <c r="DX50" s="8">
        <v>10.715662</v>
      </c>
      <c r="DY50" s="9">
        <v>12.116901</v>
      </c>
      <c r="DZ50" s="9">
        <v>14.764312</v>
      </c>
      <c r="EA50" s="9">
        <v>16.370028000000001</v>
      </c>
      <c r="EB50" s="9">
        <v>19.144822999999999</v>
      </c>
      <c r="EC50" s="8">
        <v>11.258921000000001</v>
      </c>
      <c r="ED50" s="9">
        <v>12.761972</v>
      </c>
      <c r="EE50" s="9">
        <v>15.409521</v>
      </c>
      <c r="EF50" s="9">
        <v>17.088421</v>
      </c>
      <c r="EG50" s="9">
        <v>20.155525000000001</v>
      </c>
      <c r="EH50" s="8">
        <v>11.795469000000001</v>
      </c>
      <c r="EI50" s="9">
        <v>13.297470000000001</v>
      </c>
      <c r="EJ50" s="9">
        <v>16.168341000000002</v>
      </c>
      <c r="EK50" s="9">
        <v>17.909927</v>
      </c>
      <c r="EL50" s="9">
        <v>21.106097999999999</v>
      </c>
      <c r="EM50" s="8">
        <v>12.368988999999999</v>
      </c>
      <c r="EN50" s="9">
        <v>14.055443</v>
      </c>
      <c r="EO50" s="9">
        <v>17.057376999999999</v>
      </c>
      <c r="EP50" s="9">
        <v>18.777987</v>
      </c>
      <c r="EQ50" s="9">
        <v>22.161217000000001</v>
      </c>
      <c r="ER50" s="8">
        <v>12.887465000000001</v>
      </c>
      <c r="ES50" s="10">
        <v>3.6999999999999998E-2</v>
      </c>
      <c r="ET50" s="10">
        <v>4.3999999999999997E-2</v>
      </c>
      <c r="EU50" s="10">
        <v>4.8000000000000001E-2</v>
      </c>
      <c r="EV50" s="10">
        <v>5.3999999999999999E-2</v>
      </c>
      <c r="EW50" s="11">
        <v>3.4000000000000002E-2</v>
      </c>
    </row>
    <row r="51" spans="1:153" x14ac:dyDescent="0.25">
      <c r="A51" s="8" t="s">
        <v>41</v>
      </c>
      <c r="B51" s="8">
        <v>16.537323000000001</v>
      </c>
      <c r="C51" s="8">
        <v>16.508573999999999</v>
      </c>
      <c r="D51" s="9">
        <v>15.1853</v>
      </c>
      <c r="E51" s="9">
        <v>15.185589999999999</v>
      </c>
      <c r="F51" s="9">
        <v>15.188637</v>
      </c>
      <c r="G51" s="9">
        <v>15.186874</v>
      </c>
      <c r="H51" s="8">
        <v>15.095807000000001</v>
      </c>
      <c r="I51" s="9">
        <v>16.780754000000002</v>
      </c>
      <c r="J51" s="9">
        <v>16.783000999999999</v>
      </c>
      <c r="K51" s="9">
        <v>16.784351000000001</v>
      </c>
      <c r="L51" s="9">
        <v>16.791273</v>
      </c>
      <c r="M51" s="8">
        <v>16.604603000000001</v>
      </c>
      <c r="N51" s="9">
        <v>16.890360000000001</v>
      </c>
      <c r="O51" s="9">
        <v>17.906442999999999</v>
      </c>
      <c r="P51" s="9">
        <v>18.416553</v>
      </c>
      <c r="Q51" s="9">
        <v>19.469732</v>
      </c>
      <c r="R51" s="8">
        <v>17.440182</v>
      </c>
      <c r="S51" s="9">
        <v>17.154323999999999</v>
      </c>
      <c r="T51" s="9">
        <v>18.287731000000001</v>
      </c>
      <c r="U51" s="9">
        <v>18.848320000000001</v>
      </c>
      <c r="V51" s="9">
        <v>20.060690000000001</v>
      </c>
      <c r="W51" s="8">
        <v>17.633185999999998</v>
      </c>
      <c r="X51" s="9">
        <v>17.843733</v>
      </c>
      <c r="Y51" s="9">
        <v>19.026475999999999</v>
      </c>
      <c r="Z51" s="9">
        <v>19.878737999999998</v>
      </c>
      <c r="AA51" s="9">
        <v>21.616554000000001</v>
      </c>
      <c r="AB51" s="8">
        <v>18.164721</v>
      </c>
      <c r="AC51" s="9">
        <v>18.334983999999999</v>
      </c>
      <c r="AD51" s="9">
        <v>19.509232999999998</v>
      </c>
      <c r="AE51" s="9">
        <v>20.465208000000001</v>
      </c>
      <c r="AF51" s="9">
        <v>22.399611</v>
      </c>
      <c r="AG51" s="8">
        <v>18.387556</v>
      </c>
      <c r="AH51" s="9">
        <v>18.970708999999999</v>
      </c>
      <c r="AI51" s="9">
        <v>20.189222000000001</v>
      </c>
      <c r="AJ51" s="9">
        <v>21.217082999999999</v>
      </c>
      <c r="AK51" s="9">
        <v>23.110769000000001</v>
      </c>
      <c r="AL51" s="8">
        <v>18.771785999999999</v>
      </c>
      <c r="AM51" s="9">
        <v>19.453458999999999</v>
      </c>
      <c r="AN51" s="9">
        <v>20.744890000000002</v>
      </c>
      <c r="AO51" s="9">
        <v>21.779692000000001</v>
      </c>
      <c r="AP51" s="9">
        <v>23.557383999999999</v>
      </c>
      <c r="AQ51" s="8">
        <v>19.104932999999999</v>
      </c>
      <c r="AR51" s="9">
        <v>19.881247999999999</v>
      </c>
      <c r="AS51" s="9">
        <v>21.242508000000001</v>
      </c>
      <c r="AT51" s="9">
        <v>22.316773999999999</v>
      </c>
      <c r="AU51" s="9">
        <v>23.989619999999999</v>
      </c>
      <c r="AV51" s="8">
        <v>19.495733000000001</v>
      </c>
      <c r="AW51" s="9">
        <v>20.403251999999998</v>
      </c>
      <c r="AX51" s="9">
        <v>21.898726</v>
      </c>
      <c r="AY51" s="9">
        <v>22.953773000000002</v>
      </c>
      <c r="AZ51" s="9">
        <v>24.547934000000001</v>
      </c>
      <c r="BA51" s="8">
        <v>19.933413000000002</v>
      </c>
      <c r="BB51" s="9">
        <v>21.116375000000001</v>
      </c>
      <c r="BC51" s="9">
        <v>22.727568000000002</v>
      </c>
      <c r="BD51" s="9">
        <v>23.754163999999999</v>
      </c>
      <c r="BE51" s="9">
        <v>25.386423000000001</v>
      </c>
      <c r="BF51" s="8">
        <v>20.538661999999999</v>
      </c>
      <c r="BG51" s="9">
        <v>21.840843</v>
      </c>
      <c r="BH51" s="9">
        <v>23.497259</v>
      </c>
      <c r="BI51" s="9">
        <v>24.511984000000002</v>
      </c>
      <c r="BJ51" s="9">
        <v>26.258573999999999</v>
      </c>
      <c r="BK51" s="8">
        <v>21.162469999999999</v>
      </c>
      <c r="BL51" s="9">
        <v>22.481627</v>
      </c>
      <c r="BM51" s="9">
        <v>24.180835999999999</v>
      </c>
      <c r="BN51" s="9">
        <v>25.164165000000001</v>
      </c>
      <c r="BO51" s="9">
        <v>27.066963000000001</v>
      </c>
      <c r="BP51" s="8">
        <v>21.741007</v>
      </c>
      <c r="BQ51" s="9">
        <v>23.180734999999999</v>
      </c>
      <c r="BR51" s="9">
        <v>24.97871</v>
      </c>
      <c r="BS51" s="9">
        <v>25.975805000000001</v>
      </c>
      <c r="BT51" s="9">
        <v>27.786242000000001</v>
      </c>
      <c r="BU51" s="8">
        <v>22.480867</v>
      </c>
      <c r="BV51" s="9">
        <v>23.902681000000001</v>
      </c>
      <c r="BW51" s="9">
        <v>25.810452999999999</v>
      </c>
      <c r="BX51" s="9">
        <v>26.875112999999999</v>
      </c>
      <c r="BY51" s="9">
        <v>28.603947000000002</v>
      </c>
      <c r="BZ51" s="8">
        <v>23.283791000000001</v>
      </c>
      <c r="CA51" s="9">
        <v>24.547747000000001</v>
      </c>
      <c r="CB51" s="9">
        <v>26.601208</v>
      </c>
      <c r="CC51" s="9">
        <v>27.680402999999998</v>
      </c>
      <c r="CD51" s="9">
        <v>29.320267000000001</v>
      </c>
      <c r="CE51" s="8">
        <v>24.042755</v>
      </c>
      <c r="CF51" s="9">
        <v>25.263103000000001</v>
      </c>
      <c r="CG51" s="9">
        <v>27.431677000000001</v>
      </c>
      <c r="CH51" s="9">
        <v>28.465133999999999</v>
      </c>
      <c r="CI51" s="9">
        <v>30.168011</v>
      </c>
      <c r="CJ51" s="8">
        <v>24.790085000000001</v>
      </c>
      <c r="CK51" s="9">
        <v>25.9939</v>
      </c>
      <c r="CL51" s="9">
        <v>28.255348000000001</v>
      </c>
      <c r="CM51" s="9">
        <v>29.330590999999998</v>
      </c>
      <c r="CN51" s="9">
        <v>31.146844999999999</v>
      </c>
      <c r="CO51" s="8">
        <v>25.638908000000001</v>
      </c>
      <c r="CP51" s="9">
        <v>26.678339000000001</v>
      </c>
      <c r="CQ51" s="9">
        <v>29.044497</v>
      </c>
      <c r="CR51" s="9">
        <v>30.127533</v>
      </c>
      <c r="CS51" s="9">
        <v>32.048878000000002</v>
      </c>
      <c r="CT51" s="8">
        <v>26.489681000000001</v>
      </c>
      <c r="CU51" s="9">
        <v>27.353870000000001</v>
      </c>
      <c r="CV51" s="9">
        <v>29.865133</v>
      </c>
      <c r="CW51" s="9">
        <v>30.947089999999999</v>
      </c>
      <c r="CX51" s="9">
        <v>33.050013999999997</v>
      </c>
      <c r="CY51" s="8">
        <v>27.269154</v>
      </c>
      <c r="CZ51" s="9">
        <v>28.120585999999999</v>
      </c>
      <c r="DA51" s="9">
        <v>30.624269000000002</v>
      </c>
      <c r="DB51" s="9">
        <v>31.800135000000001</v>
      </c>
      <c r="DC51" s="9">
        <v>33.993599000000003</v>
      </c>
      <c r="DD51" s="8">
        <v>28.081793000000001</v>
      </c>
      <c r="DE51" s="9">
        <v>28.843214</v>
      </c>
      <c r="DF51" s="9">
        <v>31.499699</v>
      </c>
      <c r="DG51" s="9">
        <v>32.793728000000002</v>
      </c>
      <c r="DH51" s="9">
        <v>35.020397000000003</v>
      </c>
      <c r="DI51" s="8">
        <v>28.867785999999999</v>
      </c>
      <c r="DJ51" s="9">
        <v>29.802793999999999</v>
      </c>
      <c r="DK51" s="9">
        <v>32.422119000000002</v>
      </c>
      <c r="DL51" s="9">
        <v>33.823886999999999</v>
      </c>
      <c r="DM51" s="9">
        <v>36.256614999999996</v>
      </c>
      <c r="DN51" s="8">
        <v>29.738956000000002</v>
      </c>
      <c r="DO51" s="9">
        <v>30.735016000000002</v>
      </c>
      <c r="DP51" s="9">
        <v>33.428908999999997</v>
      </c>
      <c r="DQ51" s="9">
        <v>34.994053000000001</v>
      </c>
      <c r="DR51" s="9">
        <v>37.637486000000003</v>
      </c>
      <c r="DS51" s="8">
        <v>30.551829999999999</v>
      </c>
      <c r="DT51" s="9">
        <v>31.699248999999998</v>
      </c>
      <c r="DU51" s="9">
        <v>34.571959999999997</v>
      </c>
      <c r="DV51" s="9">
        <v>36.204642999999997</v>
      </c>
      <c r="DW51" s="9">
        <v>38.846214000000003</v>
      </c>
      <c r="DX51" s="8">
        <v>31.397293000000001</v>
      </c>
      <c r="DY51" s="9">
        <v>32.748905000000001</v>
      </c>
      <c r="DZ51" s="9">
        <v>35.672466</v>
      </c>
      <c r="EA51" s="9">
        <v>37.27449</v>
      </c>
      <c r="EB51" s="9">
        <v>40.192290999999997</v>
      </c>
      <c r="EC51" s="8">
        <v>32.274441000000003</v>
      </c>
      <c r="ED51" s="9">
        <v>33.738379999999999</v>
      </c>
      <c r="EE51" s="9">
        <v>36.677943999999997</v>
      </c>
      <c r="EF51" s="9">
        <v>38.349079000000003</v>
      </c>
      <c r="EG51" s="9">
        <v>41.572249999999997</v>
      </c>
      <c r="EH51" s="8">
        <v>33.173732999999999</v>
      </c>
      <c r="EI51" s="9">
        <v>34.634995000000004</v>
      </c>
      <c r="EJ51" s="9">
        <v>37.818012000000003</v>
      </c>
      <c r="EK51" s="9">
        <v>39.572333999999998</v>
      </c>
      <c r="EL51" s="9">
        <v>42.904564000000001</v>
      </c>
      <c r="EM51" s="8">
        <v>34.106411000000001</v>
      </c>
      <c r="EN51" s="9">
        <v>35.749104000000003</v>
      </c>
      <c r="EO51" s="9">
        <v>39.064368999999999</v>
      </c>
      <c r="EP51" s="9">
        <v>40.830478999999997</v>
      </c>
      <c r="EQ51" s="9">
        <v>44.357021000000003</v>
      </c>
      <c r="ER51" s="8">
        <v>34.992770999999998</v>
      </c>
      <c r="ES51" s="10">
        <v>2.7E-2</v>
      </c>
      <c r="ET51" s="10">
        <v>0.03</v>
      </c>
      <c r="EU51" s="10">
        <v>3.2000000000000001E-2</v>
      </c>
      <c r="EV51" s="10">
        <v>3.5000000000000003E-2</v>
      </c>
      <c r="EW51" s="11">
        <v>2.5999999999999999E-2</v>
      </c>
    </row>
    <row r="52" spans="1:153" x14ac:dyDescent="0.25">
      <c r="A52" s="5" t="s">
        <v>42</v>
      </c>
      <c r="B52" s="5">
        <v>7.2815500000000002</v>
      </c>
      <c r="C52" s="5">
        <v>6.8307500000000001</v>
      </c>
      <c r="D52" s="12">
        <v>5.6222950000000003</v>
      </c>
      <c r="E52" s="12">
        <v>5.62209</v>
      </c>
      <c r="F52" s="12">
        <v>5.6234159999999997</v>
      </c>
      <c r="G52" s="12">
        <v>5.6226039999999999</v>
      </c>
      <c r="H52" s="5">
        <v>5.5072260000000002</v>
      </c>
      <c r="I52" s="12">
        <v>6.34504</v>
      </c>
      <c r="J52" s="12">
        <v>6.347658</v>
      </c>
      <c r="K52" s="12">
        <v>6.3480480000000004</v>
      </c>
      <c r="L52" s="12">
        <v>6.353097</v>
      </c>
      <c r="M52" s="5">
        <v>6.0814589999999997</v>
      </c>
      <c r="N52" s="12">
        <v>6.3628559999999998</v>
      </c>
      <c r="O52" s="12">
        <v>7.2705859999999998</v>
      </c>
      <c r="P52" s="12">
        <v>7.7332689999999999</v>
      </c>
      <c r="Q52" s="12">
        <v>8.6888199999999998</v>
      </c>
      <c r="R52" s="5">
        <v>6.6277840000000001</v>
      </c>
      <c r="S52" s="12">
        <v>6.4524280000000003</v>
      </c>
      <c r="T52" s="12">
        <v>7.4666389999999998</v>
      </c>
      <c r="U52" s="12">
        <v>7.9801029999999997</v>
      </c>
      <c r="V52" s="12">
        <v>9.0955180000000002</v>
      </c>
      <c r="W52" s="5">
        <v>6.589175</v>
      </c>
      <c r="X52" s="12">
        <v>6.947775</v>
      </c>
      <c r="Y52" s="12">
        <v>8.0331740000000007</v>
      </c>
      <c r="Z52" s="12">
        <v>8.8036300000000001</v>
      </c>
      <c r="AA52" s="12">
        <v>10.414199</v>
      </c>
      <c r="AB52" s="5">
        <v>6.9231069999999999</v>
      </c>
      <c r="AC52" s="12">
        <v>7.3140099999999997</v>
      </c>
      <c r="AD52" s="12">
        <v>8.4302919999999997</v>
      </c>
      <c r="AE52" s="12">
        <v>9.288062</v>
      </c>
      <c r="AF52" s="12">
        <v>11.078518000000001</v>
      </c>
      <c r="AG52" s="5">
        <v>7.0432769999999998</v>
      </c>
      <c r="AH52" s="12">
        <v>7.7775650000000001</v>
      </c>
      <c r="AI52" s="12">
        <v>8.9292890000000007</v>
      </c>
      <c r="AJ52" s="12">
        <v>9.8901959999999995</v>
      </c>
      <c r="AK52" s="12">
        <v>11.635357000000001</v>
      </c>
      <c r="AL52" s="5">
        <v>7.2268319999999999</v>
      </c>
      <c r="AM52" s="12">
        <v>8.075564</v>
      </c>
      <c r="AN52" s="12">
        <v>9.2976069999999993</v>
      </c>
      <c r="AO52" s="12">
        <v>10.263773</v>
      </c>
      <c r="AP52" s="12">
        <v>11.933553</v>
      </c>
      <c r="AQ52" s="5">
        <v>7.3698610000000002</v>
      </c>
      <c r="AR52" s="12">
        <v>8.3216719999999995</v>
      </c>
      <c r="AS52" s="12">
        <v>9.5934919999999995</v>
      </c>
      <c r="AT52" s="12">
        <v>10.591374999999999</v>
      </c>
      <c r="AU52" s="12">
        <v>12.164425</v>
      </c>
      <c r="AV52" s="5">
        <v>7.5426979999999997</v>
      </c>
      <c r="AW52" s="12">
        <v>8.6210839999999997</v>
      </c>
      <c r="AX52" s="12">
        <v>10.012978</v>
      </c>
      <c r="AY52" s="12">
        <v>11.007991000000001</v>
      </c>
      <c r="AZ52" s="12">
        <v>12.522949000000001</v>
      </c>
      <c r="BA52" s="5">
        <v>7.7307119999999996</v>
      </c>
      <c r="BB52" s="12">
        <v>9.0132949999999994</v>
      </c>
      <c r="BC52" s="12">
        <v>10.504106999999999</v>
      </c>
      <c r="BD52" s="12">
        <v>11.517586</v>
      </c>
      <c r="BE52" s="12">
        <v>13.09247</v>
      </c>
      <c r="BF52" s="5">
        <v>7.9962720000000003</v>
      </c>
      <c r="BG52" s="12">
        <v>9.4338010000000008</v>
      </c>
      <c r="BH52" s="12">
        <v>10.963747</v>
      </c>
      <c r="BI52" s="12">
        <v>11.944694999999999</v>
      </c>
      <c r="BJ52" s="12">
        <v>13.632942999999999</v>
      </c>
      <c r="BK52" s="5">
        <v>8.2729560000000006</v>
      </c>
      <c r="BL52" s="12">
        <v>9.7284919999999993</v>
      </c>
      <c r="BM52" s="12">
        <v>11.294183</v>
      </c>
      <c r="BN52" s="12">
        <v>12.269313</v>
      </c>
      <c r="BO52" s="12">
        <v>14.088153</v>
      </c>
      <c r="BP52" s="5">
        <v>8.4920430000000007</v>
      </c>
      <c r="BQ52" s="12">
        <v>10.000157</v>
      </c>
      <c r="BR52" s="12">
        <v>11.651135</v>
      </c>
      <c r="BS52" s="12">
        <v>12.656416</v>
      </c>
      <c r="BT52" s="12">
        <v>14.463023</v>
      </c>
      <c r="BU52" s="5">
        <v>8.7944099999999992</v>
      </c>
      <c r="BV52" s="12">
        <v>10.333983999999999</v>
      </c>
      <c r="BW52" s="12">
        <v>12.081355</v>
      </c>
      <c r="BX52" s="12">
        <v>13.086651</v>
      </c>
      <c r="BY52" s="12">
        <v>14.825685999999999</v>
      </c>
      <c r="BZ52" s="5">
        <v>9.0857360000000007</v>
      </c>
      <c r="CA52" s="12">
        <v>10.600248000000001</v>
      </c>
      <c r="CB52" s="12">
        <v>12.482574</v>
      </c>
      <c r="CC52" s="12">
        <v>13.464089</v>
      </c>
      <c r="CD52" s="12">
        <v>15.143539000000001</v>
      </c>
      <c r="CE52" s="5">
        <v>9.3782139999999998</v>
      </c>
      <c r="CF52" s="12">
        <v>10.941660000000001</v>
      </c>
      <c r="CG52" s="12">
        <v>12.944022</v>
      </c>
      <c r="CH52" s="12">
        <v>13.927901</v>
      </c>
      <c r="CI52" s="12">
        <v>15.620312999999999</v>
      </c>
      <c r="CJ52" s="5">
        <v>9.7526840000000004</v>
      </c>
      <c r="CK52" s="12">
        <v>11.323736999999999</v>
      </c>
      <c r="CL52" s="12">
        <v>13.420031</v>
      </c>
      <c r="CM52" s="12">
        <v>14.435198</v>
      </c>
      <c r="CN52" s="12">
        <v>16.154655000000002</v>
      </c>
      <c r="CO52" s="5">
        <v>10.174001000000001</v>
      </c>
      <c r="CP52" s="12">
        <v>11.658625000000001</v>
      </c>
      <c r="CQ52" s="12">
        <v>13.859885</v>
      </c>
      <c r="CR52" s="12">
        <v>14.844861</v>
      </c>
      <c r="CS52" s="12">
        <v>16.651463</v>
      </c>
      <c r="CT52" s="5">
        <v>10.606560999999999</v>
      </c>
      <c r="CU52" s="12">
        <v>12.026666000000001</v>
      </c>
      <c r="CV52" s="12">
        <v>14.354077</v>
      </c>
      <c r="CW52" s="12">
        <v>15.334489</v>
      </c>
      <c r="CX52" s="12">
        <v>17.311900999999999</v>
      </c>
      <c r="CY52" s="5">
        <v>11.013666000000001</v>
      </c>
      <c r="CZ52" s="12">
        <v>12.492447</v>
      </c>
      <c r="DA52" s="12">
        <v>14.840617999999999</v>
      </c>
      <c r="DB52" s="12">
        <v>15.915504</v>
      </c>
      <c r="DC52" s="12">
        <v>18.025288</v>
      </c>
      <c r="DD52" s="5">
        <v>11.488740999999999</v>
      </c>
      <c r="DE52" s="12">
        <v>12.978384999999999</v>
      </c>
      <c r="DF52" s="12">
        <v>15.453282</v>
      </c>
      <c r="DG52" s="12">
        <v>16.640340999999999</v>
      </c>
      <c r="DH52" s="12">
        <v>18.838791000000001</v>
      </c>
      <c r="DI52" s="5">
        <v>11.971449</v>
      </c>
      <c r="DJ52" s="12">
        <v>13.672466999999999</v>
      </c>
      <c r="DK52" s="12">
        <v>16.146456000000001</v>
      </c>
      <c r="DL52" s="12">
        <v>17.449915000000001</v>
      </c>
      <c r="DM52" s="12">
        <v>19.894392</v>
      </c>
      <c r="DN52" s="5">
        <v>12.521061</v>
      </c>
      <c r="DO52" s="12">
        <v>14.370202000000001</v>
      </c>
      <c r="DP52" s="12">
        <v>16.975985999999999</v>
      </c>
      <c r="DQ52" s="12">
        <v>18.463781000000001</v>
      </c>
      <c r="DR52" s="12">
        <v>21.086592</v>
      </c>
      <c r="DS52" s="5">
        <v>13.041876</v>
      </c>
      <c r="DT52" s="12">
        <v>15.166747000000001</v>
      </c>
      <c r="DU52" s="12">
        <v>17.947399000000001</v>
      </c>
      <c r="DV52" s="12">
        <v>19.506535</v>
      </c>
      <c r="DW52" s="12">
        <v>22.133431999999999</v>
      </c>
      <c r="DX52" s="5">
        <v>13.624891999999999</v>
      </c>
      <c r="DY52" s="12">
        <v>16.014959000000001</v>
      </c>
      <c r="DZ52" s="12">
        <v>18.872513000000001</v>
      </c>
      <c r="EA52" s="12">
        <v>20.428090999999998</v>
      </c>
      <c r="EB52" s="12">
        <v>23.307397999999999</v>
      </c>
      <c r="EC52" s="5">
        <v>14.261929</v>
      </c>
      <c r="ED52" s="12">
        <v>16.825911999999999</v>
      </c>
      <c r="EE52" s="12">
        <v>19.717413000000001</v>
      </c>
      <c r="EF52" s="12">
        <v>21.357410000000002</v>
      </c>
      <c r="EG52" s="12">
        <v>24.549782</v>
      </c>
      <c r="EH52" s="5">
        <v>14.90855</v>
      </c>
      <c r="EI52" s="12">
        <v>17.511005000000001</v>
      </c>
      <c r="EJ52" s="12">
        <v>20.685953000000001</v>
      </c>
      <c r="EK52" s="12">
        <v>22.424009000000002</v>
      </c>
      <c r="EL52" s="12">
        <v>25.784286000000002</v>
      </c>
      <c r="EM52" s="5">
        <v>15.590756000000001</v>
      </c>
      <c r="EN52" s="12">
        <v>18.422203</v>
      </c>
      <c r="EO52" s="12">
        <v>21.830331999999999</v>
      </c>
      <c r="EP52" s="12">
        <v>23.579132000000001</v>
      </c>
      <c r="EQ52" s="12">
        <v>27.160399999999999</v>
      </c>
      <c r="ER52" s="5">
        <v>16.211803</v>
      </c>
      <c r="ES52" s="13">
        <v>3.5000000000000003E-2</v>
      </c>
      <c r="ET52" s="13">
        <v>4.1000000000000002E-2</v>
      </c>
      <c r="EU52" s="13">
        <v>4.3999999999999997E-2</v>
      </c>
      <c r="EV52" s="13">
        <v>4.9000000000000002E-2</v>
      </c>
      <c r="EW52" s="14">
        <v>0.03</v>
      </c>
    </row>
    <row r="53" spans="1:153" s="4" customFormat="1" ht="15" customHeight="1" x14ac:dyDescent="0.25">
      <c r="A53" s="175" t="s">
        <v>43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  <c r="BV53" s="175"/>
      <c r="BW53" s="175"/>
      <c r="BX53" s="175"/>
      <c r="BY53" s="175"/>
      <c r="BZ53" s="175"/>
      <c r="CA53" s="175"/>
      <c r="CB53" s="175"/>
      <c r="CC53" s="175"/>
      <c r="CD53" s="175"/>
      <c r="CE53" s="175"/>
      <c r="CF53" s="175"/>
      <c r="CG53" s="175"/>
      <c r="CH53" s="175"/>
      <c r="CI53" s="175"/>
      <c r="CJ53" s="175"/>
      <c r="CK53" s="175"/>
      <c r="CL53" s="175"/>
      <c r="CM53" s="175"/>
      <c r="CN53" s="175"/>
      <c r="CO53" s="175"/>
      <c r="CP53" s="175"/>
      <c r="CQ53" s="175"/>
      <c r="CR53" s="175"/>
      <c r="CS53" s="175"/>
      <c r="CT53" s="175"/>
      <c r="CU53" s="175"/>
      <c r="CV53" s="175"/>
      <c r="CW53" s="175"/>
      <c r="CX53" s="175"/>
      <c r="CY53" s="175"/>
      <c r="CZ53" s="175"/>
      <c r="DA53" s="175"/>
      <c r="DB53" s="175"/>
      <c r="DC53" s="175"/>
      <c r="DD53" s="175"/>
      <c r="DE53" s="175"/>
      <c r="DF53" s="175"/>
      <c r="DG53" s="175"/>
      <c r="DH53" s="175"/>
      <c r="DI53" s="175"/>
      <c r="DJ53" s="175"/>
      <c r="DK53" s="175"/>
      <c r="DL53" s="175"/>
      <c r="DM53" s="175"/>
      <c r="DN53" s="175"/>
      <c r="DO53" s="175"/>
      <c r="DP53" s="175"/>
      <c r="DQ53" s="175"/>
      <c r="DR53" s="175"/>
      <c r="DS53" s="175"/>
      <c r="DT53" s="175"/>
      <c r="DU53" s="175"/>
      <c r="DV53" s="175"/>
      <c r="DW53" s="175"/>
      <c r="DX53" s="175"/>
      <c r="DY53" s="175"/>
      <c r="DZ53" s="175"/>
      <c r="EA53" s="175"/>
      <c r="EB53" s="175"/>
      <c r="EC53" s="175"/>
      <c r="ED53" s="175"/>
      <c r="EE53" s="175"/>
      <c r="EF53" s="175"/>
      <c r="EG53" s="175"/>
      <c r="EH53" s="175"/>
      <c r="EI53" s="175"/>
      <c r="EJ53" s="175"/>
      <c r="EK53" s="175"/>
      <c r="EL53" s="175"/>
      <c r="EM53" s="175"/>
      <c r="EN53" s="175"/>
      <c r="EO53" s="175"/>
      <c r="EP53" s="175"/>
      <c r="EQ53" s="175"/>
      <c r="ER53" s="175"/>
      <c r="ES53" s="175"/>
      <c r="ET53" s="175"/>
      <c r="EU53" s="175"/>
      <c r="EV53" s="175"/>
      <c r="EW53" s="175"/>
    </row>
    <row r="54" spans="1:153" ht="15" customHeight="1" x14ac:dyDescent="0.25">
      <c r="A54" s="174" t="s">
        <v>44</v>
      </c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</row>
    <row r="55" spans="1:153" ht="15" customHeight="1" x14ac:dyDescent="0.25">
      <c r="A55" s="174" t="s">
        <v>45</v>
      </c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/>
      <c r="CA55" s="174"/>
      <c r="CB55" s="174"/>
      <c r="CC55" s="174"/>
      <c r="CD55" s="174"/>
      <c r="CE55" s="174"/>
      <c r="CF55" s="174"/>
      <c r="CG55" s="174"/>
      <c r="CH55" s="174"/>
      <c r="CI55" s="174"/>
      <c r="CJ55" s="174"/>
      <c r="CK55" s="174"/>
      <c r="CL55" s="174"/>
      <c r="CM55" s="174"/>
      <c r="CN55" s="174"/>
      <c r="CO55" s="174"/>
      <c r="CP55" s="174"/>
      <c r="CQ55" s="174"/>
      <c r="CR55" s="174"/>
      <c r="CS55" s="174"/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/>
      <c r="DJ55" s="174"/>
      <c r="DK55" s="174"/>
      <c r="DL55" s="174"/>
      <c r="DM55" s="174"/>
      <c r="DN55" s="174"/>
      <c r="DO55" s="174"/>
      <c r="DP55" s="174"/>
      <c r="DQ55" s="174"/>
      <c r="DR55" s="174"/>
      <c r="DS55" s="174"/>
      <c r="DT55" s="174"/>
      <c r="DU55" s="174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</row>
    <row r="56" spans="1:153" ht="15" customHeight="1" x14ac:dyDescent="0.25">
      <c r="A56" s="174" t="s">
        <v>46</v>
      </c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</row>
    <row r="57" spans="1:153" ht="15" customHeight="1" x14ac:dyDescent="0.25">
      <c r="A57" s="174" t="s">
        <v>47</v>
      </c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174"/>
      <c r="DM57" s="174"/>
      <c r="DN57" s="174"/>
      <c r="DO57" s="174"/>
      <c r="DP57" s="174"/>
      <c r="DQ57" s="174"/>
      <c r="DR57" s="174"/>
      <c r="DS57" s="174"/>
      <c r="DT57" s="174"/>
      <c r="DU57" s="174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</row>
    <row r="58" spans="1:153" ht="15" customHeight="1" x14ac:dyDescent="0.25">
      <c r="A58" s="174" t="s">
        <v>48</v>
      </c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174"/>
      <c r="DM58" s="174"/>
      <c r="DN58" s="174"/>
      <c r="DO58" s="174"/>
      <c r="DP58" s="174"/>
      <c r="DQ58" s="174"/>
      <c r="DR58" s="174"/>
      <c r="DS58" s="174"/>
      <c r="DT58" s="174"/>
      <c r="DU58" s="174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</row>
    <row r="59" spans="1:153" ht="15" customHeight="1" x14ac:dyDescent="0.25">
      <c r="A59" s="174" t="s">
        <v>49</v>
      </c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174"/>
      <c r="DM59" s="174"/>
      <c r="DN59" s="174"/>
      <c r="DO59" s="174"/>
      <c r="DP59" s="174"/>
      <c r="DQ59" s="174"/>
      <c r="DR59" s="174"/>
      <c r="DS59" s="174"/>
      <c r="DT59" s="174"/>
      <c r="DU59" s="174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</row>
    <row r="60" spans="1:153" ht="15" customHeight="1" x14ac:dyDescent="0.25">
      <c r="A60" s="174" t="s">
        <v>50</v>
      </c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174"/>
      <c r="DM60" s="174"/>
      <c r="DN60" s="174"/>
      <c r="DO60" s="174"/>
      <c r="DP60" s="174"/>
      <c r="DQ60" s="174"/>
      <c r="DR60" s="174"/>
      <c r="DS60" s="174"/>
      <c r="DT60" s="174"/>
      <c r="DU60" s="174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</row>
    <row r="61" spans="1:153" ht="15" customHeight="1" x14ac:dyDescent="0.25">
      <c r="A61" s="174" t="s">
        <v>51</v>
      </c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/>
      <c r="CD61" s="174"/>
      <c r="CE61" s="174"/>
      <c r="CF61" s="174"/>
      <c r="CG61" s="174"/>
      <c r="CH61" s="174"/>
      <c r="CI61" s="174"/>
      <c r="CJ61" s="174"/>
      <c r="CK61" s="174"/>
      <c r="CL61" s="174"/>
      <c r="CM61" s="174"/>
      <c r="CN61" s="174"/>
      <c r="CO61" s="174"/>
      <c r="CP61" s="174"/>
      <c r="CQ61" s="174"/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174"/>
      <c r="DM61" s="174"/>
      <c r="DN61" s="174"/>
      <c r="DO61" s="174"/>
      <c r="DP61" s="174"/>
      <c r="DQ61" s="174"/>
      <c r="DR61" s="174"/>
      <c r="DS61" s="174"/>
      <c r="DT61" s="174"/>
      <c r="DU61" s="174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</row>
    <row r="62" spans="1:153" ht="15" customHeight="1" x14ac:dyDescent="0.25">
      <c r="A62" s="174" t="s">
        <v>52</v>
      </c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/>
      <c r="CD62" s="174"/>
      <c r="CE62" s="174"/>
      <c r="CF62" s="174"/>
      <c r="CG62" s="174"/>
      <c r="CH62" s="174"/>
      <c r="CI62" s="174"/>
      <c r="CJ62" s="174"/>
      <c r="CK62" s="174"/>
      <c r="CL62" s="174"/>
      <c r="CM62" s="174"/>
      <c r="CN62" s="174"/>
      <c r="CO62" s="174"/>
      <c r="CP62" s="174"/>
      <c r="CQ62" s="174"/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174"/>
      <c r="DM62" s="174"/>
      <c r="DN62" s="174"/>
      <c r="DO62" s="174"/>
      <c r="DP62" s="174"/>
      <c r="DQ62" s="174"/>
      <c r="DR62" s="174"/>
      <c r="DS62" s="174"/>
      <c r="DT62" s="174"/>
      <c r="DU62" s="174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</row>
    <row r="63" spans="1:153" ht="15" customHeight="1" x14ac:dyDescent="0.25">
      <c r="A63" s="174" t="s">
        <v>53</v>
      </c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74"/>
      <c r="CI63" s="174"/>
      <c r="CJ63" s="174"/>
      <c r="CK63" s="174"/>
      <c r="CL63" s="174"/>
      <c r="CM63" s="174"/>
      <c r="CN63" s="174"/>
      <c r="CO63" s="174"/>
      <c r="CP63" s="174"/>
      <c r="CQ63" s="174"/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174"/>
      <c r="DM63" s="174"/>
      <c r="DN63" s="174"/>
      <c r="DO63" s="174"/>
      <c r="DP63" s="174"/>
      <c r="DQ63" s="174"/>
      <c r="DR63" s="174"/>
      <c r="DS63" s="174"/>
      <c r="DT63" s="174"/>
      <c r="DU63" s="174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</row>
    <row r="64" spans="1:153" ht="15" customHeight="1" x14ac:dyDescent="0.25">
      <c r="A64" s="174" t="s">
        <v>54</v>
      </c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74"/>
      <c r="CI64" s="174"/>
      <c r="CJ64" s="174"/>
      <c r="CK64" s="174"/>
      <c r="CL64" s="174"/>
      <c r="CM64" s="174"/>
      <c r="CN64" s="174"/>
      <c r="CO64" s="174"/>
      <c r="CP64" s="174"/>
      <c r="CQ64" s="174"/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174"/>
      <c r="DM64" s="174"/>
      <c r="DN64" s="174"/>
      <c r="DO64" s="174"/>
      <c r="DP64" s="174"/>
      <c r="DQ64" s="174"/>
      <c r="DR64" s="174"/>
      <c r="DS64" s="174"/>
      <c r="DT64" s="174"/>
      <c r="DU64" s="174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</row>
    <row r="65" spans="1:153" ht="15" customHeight="1" x14ac:dyDescent="0.25">
      <c r="A65" s="174" t="s">
        <v>55</v>
      </c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174"/>
      <c r="DM65" s="174"/>
      <c r="DN65" s="174"/>
      <c r="DO65" s="174"/>
      <c r="DP65" s="174"/>
      <c r="DQ65" s="174"/>
      <c r="DR65" s="174"/>
      <c r="DS65" s="174"/>
      <c r="DT65" s="174"/>
      <c r="DU65" s="174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</row>
    <row r="66" spans="1:153" ht="15" customHeight="1" x14ac:dyDescent="0.25">
      <c r="A66" s="174" t="s">
        <v>56</v>
      </c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74"/>
      <c r="CI66" s="174"/>
      <c r="CJ66" s="174"/>
      <c r="CK66" s="174"/>
      <c r="CL66" s="174"/>
      <c r="CM66" s="174"/>
      <c r="CN66" s="174"/>
      <c r="CO66" s="174"/>
      <c r="CP66" s="174"/>
      <c r="CQ66" s="174"/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174"/>
      <c r="DM66" s="174"/>
      <c r="DN66" s="174"/>
      <c r="DO66" s="174"/>
      <c r="DP66" s="174"/>
      <c r="DQ66" s="174"/>
      <c r="DR66" s="174"/>
      <c r="DS66" s="174"/>
      <c r="DT66" s="174"/>
      <c r="DU66" s="174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</row>
    <row r="67" spans="1:153" ht="15" customHeight="1" x14ac:dyDescent="0.25">
      <c r="A67" s="174" t="s">
        <v>57</v>
      </c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74"/>
      <c r="CI67" s="174"/>
      <c r="CJ67" s="174"/>
      <c r="CK67" s="174"/>
      <c r="CL67" s="174"/>
      <c r="CM67" s="174"/>
      <c r="CN67" s="174"/>
      <c r="CO67" s="174"/>
      <c r="CP67" s="174"/>
      <c r="CQ67" s="174"/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174"/>
      <c r="DM67" s="174"/>
      <c r="DN67" s="174"/>
      <c r="DO67" s="174"/>
      <c r="DP67" s="174"/>
      <c r="DQ67" s="174"/>
      <c r="DR67" s="174"/>
      <c r="DS67" s="174"/>
      <c r="DT67" s="174"/>
      <c r="DU67" s="174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</row>
    <row r="68" spans="1:153" ht="15" customHeight="1" x14ac:dyDescent="0.25">
      <c r="A68" s="174" t="s">
        <v>58</v>
      </c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74"/>
      <c r="CI68" s="174"/>
      <c r="CJ68" s="174"/>
      <c r="CK68" s="174"/>
      <c r="CL68" s="174"/>
      <c r="CM68" s="174"/>
      <c r="CN68" s="174"/>
      <c r="CO68" s="174"/>
      <c r="CP68" s="174"/>
      <c r="CQ68" s="174"/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174"/>
      <c r="DM68" s="174"/>
      <c r="DN68" s="174"/>
      <c r="DO68" s="174"/>
      <c r="DP68" s="174"/>
      <c r="DQ68" s="174"/>
      <c r="DR68" s="174"/>
      <c r="DS68" s="174"/>
      <c r="DT68" s="174"/>
      <c r="DU68" s="174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</row>
    <row r="69" spans="1:153" ht="15" customHeight="1" x14ac:dyDescent="0.25">
      <c r="A69" s="174" t="s">
        <v>59</v>
      </c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/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174"/>
      <c r="DM69" s="174"/>
      <c r="DN69" s="174"/>
      <c r="DO69" s="174"/>
      <c r="DP69" s="174"/>
      <c r="DQ69" s="174"/>
      <c r="DR69" s="174"/>
      <c r="DS69" s="174"/>
      <c r="DT69" s="174"/>
      <c r="DU69" s="174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</row>
    <row r="70" spans="1:153" ht="15" customHeight="1" x14ac:dyDescent="0.25">
      <c r="A70" s="174" t="s">
        <v>60</v>
      </c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174"/>
      <c r="DM70" s="174"/>
      <c r="DN70" s="174"/>
      <c r="DO70" s="174"/>
      <c r="DP70" s="174"/>
      <c r="DQ70" s="174"/>
      <c r="DR70" s="174"/>
      <c r="DS70" s="174"/>
      <c r="DT70" s="174"/>
      <c r="DU70" s="174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</row>
    <row r="71" spans="1:153" ht="15" customHeight="1" x14ac:dyDescent="0.25">
      <c r="A71" s="174" t="s">
        <v>61</v>
      </c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74"/>
      <c r="CI71" s="174"/>
      <c r="CJ71" s="174"/>
      <c r="CK71" s="174"/>
      <c r="CL71" s="174"/>
      <c r="CM71" s="174"/>
      <c r="CN71" s="174"/>
      <c r="CO71" s="174"/>
      <c r="CP71" s="174"/>
      <c r="CQ71" s="174"/>
      <c r="CR71" s="174"/>
      <c r="CS71" s="174"/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174"/>
      <c r="DM71" s="174"/>
      <c r="DN71" s="174"/>
      <c r="DO71" s="174"/>
      <c r="DP71" s="174"/>
      <c r="DQ71" s="174"/>
      <c r="DR71" s="174"/>
      <c r="DS71" s="174"/>
      <c r="DT71" s="174"/>
      <c r="DU71" s="174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</row>
    <row r="72" spans="1:153" ht="15" customHeight="1" x14ac:dyDescent="0.25">
      <c r="A72" s="174" t="s">
        <v>62</v>
      </c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174"/>
      <c r="DM72" s="174"/>
      <c r="DN72" s="174"/>
      <c r="DO72" s="174"/>
      <c r="DP72" s="174"/>
      <c r="DQ72" s="174"/>
      <c r="DR72" s="174"/>
      <c r="DS72" s="174"/>
      <c r="DT72" s="174"/>
      <c r="DU72" s="174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</row>
    <row r="73" spans="1:153" ht="15" customHeight="1" x14ac:dyDescent="0.25">
      <c r="A73" s="174" t="s">
        <v>63</v>
      </c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/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  <c r="DE73" s="174"/>
      <c r="DF73" s="174"/>
      <c r="DG73" s="174"/>
      <c r="DH73" s="174"/>
      <c r="DI73" s="174"/>
      <c r="DJ73" s="174"/>
      <c r="DK73" s="174"/>
      <c r="DL73" s="174"/>
      <c r="DM73" s="174"/>
      <c r="DN73" s="174"/>
      <c r="DO73" s="174"/>
      <c r="DP73" s="174"/>
      <c r="DQ73" s="174"/>
      <c r="DR73" s="174"/>
      <c r="DS73" s="174"/>
      <c r="DT73" s="174"/>
      <c r="DU73" s="174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</row>
    <row r="74" spans="1:153" ht="15" customHeight="1" x14ac:dyDescent="0.25">
      <c r="A74" s="174" t="s">
        <v>64</v>
      </c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/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  <c r="DE74" s="174"/>
      <c r="DF74" s="174"/>
      <c r="DG74" s="174"/>
      <c r="DH74" s="174"/>
      <c r="DI74" s="174"/>
      <c r="DJ74" s="174"/>
      <c r="DK74" s="174"/>
      <c r="DL74" s="174"/>
      <c r="DM74" s="174"/>
      <c r="DN74" s="174"/>
      <c r="DO74" s="174"/>
      <c r="DP74" s="174"/>
      <c r="DQ74" s="174"/>
      <c r="DR74" s="174"/>
      <c r="DS74" s="174"/>
      <c r="DT74" s="174"/>
      <c r="DU74" s="174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</row>
    <row r="75" spans="1:153" ht="15" customHeight="1" x14ac:dyDescent="0.25">
      <c r="A75" s="174" t="s">
        <v>65</v>
      </c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CH75" s="174"/>
      <c r="CI75" s="174"/>
      <c r="CJ75" s="174"/>
      <c r="CK75" s="174"/>
      <c r="CL75" s="174"/>
      <c r="CM75" s="174"/>
      <c r="CN75" s="174"/>
      <c r="CO75" s="174"/>
      <c r="CP75" s="174"/>
      <c r="CQ75" s="174"/>
      <c r="CR75" s="174"/>
      <c r="CS75" s="174"/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  <c r="DE75" s="174"/>
      <c r="DF75" s="174"/>
      <c r="DG75" s="174"/>
      <c r="DH75" s="174"/>
      <c r="DI75" s="174"/>
      <c r="DJ75" s="174"/>
      <c r="DK75" s="174"/>
      <c r="DL75" s="174"/>
      <c r="DM75" s="174"/>
      <c r="DN75" s="174"/>
      <c r="DO75" s="174"/>
      <c r="DP75" s="174"/>
      <c r="DQ75" s="174"/>
      <c r="DR75" s="174"/>
      <c r="DS75" s="174"/>
      <c r="DT75" s="174"/>
      <c r="DU75" s="174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</row>
    <row r="76" spans="1:153" ht="15" customHeight="1" x14ac:dyDescent="0.25">
      <c r="A76" s="174" t="s">
        <v>66</v>
      </c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CG76" s="174"/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/>
      <c r="CS76" s="174"/>
      <c r="CT76" s="174"/>
      <c r="CU76" s="174"/>
      <c r="CV76" s="174"/>
      <c r="CW76" s="174"/>
      <c r="CX76" s="174"/>
      <c r="CY76" s="174"/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174"/>
      <c r="DM76" s="174"/>
      <c r="DN76" s="174"/>
      <c r="DO76" s="174"/>
      <c r="DP76" s="174"/>
      <c r="DQ76" s="174"/>
      <c r="DR76" s="174"/>
      <c r="DS76" s="174"/>
      <c r="DT76" s="174"/>
      <c r="DU76" s="174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</row>
    <row r="77" spans="1:153" ht="15" customHeight="1" x14ac:dyDescent="0.25">
      <c r="A77" s="174" t="s">
        <v>67</v>
      </c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CH77" s="174"/>
      <c r="CI77" s="174"/>
      <c r="CJ77" s="174"/>
      <c r="CK77" s="174"/>
      <c r="CL77" s="174"/>
      <c r="CM77" s="174"/>
      <c r="CN77" s="174"/>
      <c r="CO77" s="174"/>
      <c r="CP77" s="174"/>
      <c r="CQ77" s="174"/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174"/>
      <c r="DM77" s="174"/>
      <c r="DN77" s="174"/>
      <c r="DO77" s="174"/>
      <c r="DP77" s="174"/>
      <c r="DQ77" s="174"/>
      <c r="DR77" s="174"/>
      <c r="DS77" s="174"/>
      <c r="DT77" s="174"/>
      <c r="DU77" s="174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</row>
    <row r="78" spans="1:153" ht="15" customHeight="1" x14ac:dyDescent="0.25">
      <c r="A78" s="174" t="s">
        <v>68</v>
      </c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CH78" s="174"/>
      <c r="CI78" s="174"/>
      <c r="CJ78" s="174"/>
      <c r="CK78" s="174"/>
      <c r="CL78" s="174"/>
      <c r="CM78" s="174"/>
      <c r="CN78" s="174"/>
      <c r="CO78" s="174"/>
      <c r="CP78" s="174"/>
      <c r="CQ78" s="174"/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174"/>
      <c r="DM78" s="174"/>
      <c r="DN78" s="174"/>
      <c r="DO78" s="174"/>
      <c r="DP78" s="174"/>
      <c r="DQ78" s="174"/>
      <c r="DR78" s="174"/>
      <c r="DS78" s="174"/>
      <c r="DT78" s="174"/>
      <c r="DU78" s="174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</row>
    <row r="79" spans="1:153" ht="15" customHeight="1" x14ac:dyDescent="0.25">
      <c r="A79" s="174" t="s">
        <v>69</v>
      </c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4"/>
      <c r="BA79" s="174"/>
      <c r="BB79" s="174"/>
      <c r="BC79" s="174"/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174"/>
      <c r="CM79" s="174"/>
      <c r="CN79" s="174"/>
      <c r="CO79" s="174"/>
      <c r="CP79" s="174"/>
      <c r="CQ79" s="174"/>
      <c r="CR79" s="174"/>
      <c r="CS79" s="174"/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174"/>
      <c r="DM79" s="174"/>
      <c r="DN79" s="174"/>
      <c r="DO79" s="174"/>
      <c r="DP79" s="174"/>
      <c r="DQ79" s="174"/>
      <c r="DR79" s="174"/>
      <c r="DS79" s="174"/>
      <c r="DT79" s="174"/>
      <c r="DU79" s="174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</row>
    <row r="80" spans="1:153" ht="15" customHeight="1" x14ac:dyDescent="0.25">
      <c r="A80" s="174" t="s">
        <v>70</v>
      </c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174"/>
      <c r="DM80" s="174"/>
      <c r="DN80" s="174"/>
      <c r="DO80" s="174"/>
      <c r="DP80" s="174"/>
      <c r="DQ80" s="174"/>
      <c r="DR80" s="174"/>
      <c r="DS80" s="174"/>
      <c r="DT80" s="174"/>
      <c r="DU80" s="174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</row>
    <row r="81" spans="1:153" ht="15" customHeight="1" x14ac:dyDescent="0.25">
      <c r="A81" s="174" t="s">
        <v>71</v>
      </c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CH81" s="174"/>
      <c r="CI81" s="174"/>
      <c r="CJ81" s="174"/>
      <c r="CK81" s="174"/>
      <c r="CL81" s="174"/>
      <c r="CM81" s="174"/>
      <c r="CN81" s="174"/>
      <c r="CO81" s="174"/>
      <c r="CP81" s="174"/>
      <c r="CQ81" s="174"/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  <c r="DE81" s="174"/>
      <c r="DF81" s="174"/>
      <c r="DG81" s="174"/>
      <c r="DH81" s="174"/>
      <c r="DI81" s="174"/>
      <c r="DJ81" s="174"/>
      <c r="DK81" s="174"/>
      <c r="DL81" s="174"/>
      <c r="DM81" s="174"/>
      <c r="DN81" s="174"/>
      <c r="DO81" s="174"/>
      <c r="DP81" s="174"/>
      <c r="DQ81" s="174"/>
      <c r="DR81" s="174"/>
      <c r="DS81" s="174"/>
      <c r="DT81" s="174"/>
      <c r="DU81" s="174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</row>
    <row r="82" spans="1:153" ht="15" customHeight="1" x14ac:dyDescent="0.25">
      <c r="A82" s="174" t="s">
        <v>72</v>
      </c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CH82" s="174"/>
      <c r="CI82" s="174"/>
      <c r="CJ82" s="174"/>
      <c r="CK82" s="174"/>
      <c r="CL82" s="174"/>
      <c r="CM82" s="174"/>
      <c r="CN82" s="174"/>
      <c r="CO82" s="174"/>
      <c r="CP82" s="174"/>
      <c r="CQ82" s="174"/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  <c r="DE82" s="174"/>
      <c r="DF82" s="174"/>
      <c r="DG82" s="174"/>
      <c r="DH82" s="174"/>
      <c r="DI82" s="174"/>
      <c r="DJ82" s="174"/>
      <c r="DK82" s="174"/>
      <c r="DL82" s="174"/>
      <c r="DM82" s="174"/>
      <c r="DN82" s="174"/>
      <c r="DO82" s="174"/>
      <c r="DP82" s="174"/>
      <c r="DQ82" s="174"/>
      <c r="DR82" s="174"/>
      <c r="DS82" s="174"/>
      <c r="DT82" s="174"/>
      <c r="DU82" s="174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</row>
    <row r="83" spans="1:153" ht="15" customHeight="1" x14ac:dyDescent="0.25">
      <c r="A83" s="174" t="s">
        <v>73</v>
      </c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  <c r="CH83" s="174"/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/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  <c r="DE83" s="174"/>
      <c r="DF83" s="174"/>
      <c r="DG83" s="174"/>
      <c r="DH83" s="174"/>
      <c r="DI83" s="174"/>
      <c r="DJ83" s="174"/>
      <c r="DK83" s="174"/>
      <c r="DL83" s="174"/>
      <c r="DM83" s="174"/>
      <c r="DN83" s="174"/>
      <c r="DO83" s="174"/>
      <c r="DP83" s="174"/>
      <c r="DQ83" s="174"/>
      <c r="DR83" s="174"/>
      <c r="DS83" s="174"/>
      <c r="DT83" s="174"/>
      <c r="DU83" s="174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</row>
    <row r="84" spans="1:153" ht="15" customHeight="1" x14ac:dyDescent="0.25">
      <c r="A84" s="174" t="s">
        <v>74</v>
      </c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174"/>
      <c r="DM84" s="174"/>
      <c r="DN84" s="174"/>
      <c r="DO84" s="174"/>
      <c r="DP84" s="174"/>
      <c r="DQ84" s="174"/>
      <c r="DR84" s="174"/>
      <c r="DS84" s="174"/>
      <c r="DT84" s="174"/>
      <c r="DU84" s="174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</row>
    <row r="85" spans="1:153" ht="15" customHeight="1" x14ac:dyDescent="0.25">
      <c r="A85" s="174" t="s">
        <v>75</v>
      </c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174"/>
      <c r="DM85" s="174"/>
      <c r="DN85" s="174"/>
      <c r="DO85" s="174"/>
      <c r="DP85" s="174"/>
      <c r="DQ85" s="174"/>
      <c r="DR85" s="174"/>
      <c r="DS85" s="174"/>
      <c r="DT85" s="174"/>
      <c r="DU85" s="174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</row>
    <row r="86" spans="1:153" ht="15" customHeight="1" x14ac:dyDescent="0.25">
      <c r="A86" s="174" t="s">
        <v>76</v>
      </c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174"/>
      <c r="DM86" s="174"/>
      <c r="DN86" s="174"/>
      <c r="DO86" s="174"/>
      <c r="DP86" s="174"/>
      <c r="DQ86" s="174"/>
      <c r="DR86" s="174"/>
      <c r="DS86" s="174"/>
      <c r="DT86" s="174"/>
      <c r="DU86" s="174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</row>
    <row r="87" spans="1:153" ht="15" customHeight="1" x14ac:dyDescent="0.25">
      <c r="A87" s="174" t="s">
        <v>77</v>
      </c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174"/>
      <c r="DM87" s="174"/>
      <c r="DN87" s="174"/>
      <c r="DO87" s="174"/>
      <c r="DP87" s="174"/>
      <c r="DQ87" s="174"/>
      <c r="DR87" s="174"/>
      <c r="DS87" s="174"/>
      <c r="DT87" s="174"/>
      <c r="DU87" s="174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</row>
    <row r="88" spans="1:153" ht="15" customHeight="1" x14ac:dyDescent="0.25">
      <c r="A88" s="174" t="s">
        <v>78</v>
      </c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174"/>
      <c r="DM88" s="174"/>
      <c r="DN88" s="174"/>
      <c r="DO88" s="174"/>
      <c r="DP88" s="174"/>
      <c r="DQ88" s="174"/>
      <c r="DR88" s="174"/>
      <c r="DS88" s="174"/>
      <c r="DT88" s="174"/>
      <c r="DU88" s="174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</row>
    <row r="89" spans="1:153" ht="15" customHeight="1" x14ac:dyDescent="0.25">
      <c r="A89" s="174" t="s">
        <v>79</v>
      </c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/>
      <c r="CT89" s="174"/>
      <c r="CU89" s="174"/>
      <c r="CV89" s="174"/>
      <c r="CW89" s="174"/>
      <c r="CX89" s="174"/>
      <c r="CY89" s="174"/>
      <c r="CZ89" s="174"/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/>
      <c r="DL89" s="174"/>
      <c r="DM89" s="174"/>
      <c r="DN89" s="174"/>
      <c r="DO89" s="174"/>
      <c r="DP89" s="174"/>
      <c r="DQ89" s="174"/>
      <c r="DR89" s="174"/>
      <c r="DS89" s="174"/>
      <c r="DT89" s="174"/>
      <c r="DU89" s="174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</row>
    <row r="90" spans="1:153" ht="15" customHeight="1" x14ac:dyDescent="0.25">
      <c r="A90" s="174" t="s">
        <v>80</v>
      </c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  <c r="CH90" s="174"/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174"/>
      <c r="DM90" s="174"/>
      <c r="DN90" s="174"/>
      <c r="DO90" s="174"/>
      <c r="DP90" s="174"/>
      <c r="DQ90" s="174"/>
      <c r="DR90" s="174"/>
      <c r="DS90" s="174"/>
      <c r="DT90" s="174"/>
      <c r="DU90" s="174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</row>
    <row r="91" spans="1:153" ht="15" customHeight="1" x14ac:dyDescent="0.25">
      <c r="A91" s="174" t="s">
        <v>81</v>
      </c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174"/>
      <c r="DM91" s="174"/>
      <c r="DN91" s="174"/>
      <c r="DO91" s="174"/>
      <c r="DP91" s="174"/>
      <c r="DQ91" s="174"/>
      <c r="DR91" s="174"/>
      <c r="DS91" s="174"/>
      <c r="DT91" s="174"/>
      <c r="DU91" s="174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</row>
  </sheetData>
  <mergeCells count="55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CZ4:DD4"/>
    <mergeCell ref="DE4:DI4"/>
    <mergeCell ref="BB4:BF4"/>
    <mergeCell ref="BG4:BK4"/>
    <mergeCell ref="BL4:BP4"/>
    <mergeCell ref="BQ4:BU4"/>
    <mergeCell ref="BV4:BZ4"/>
    <mergeCell ref="CA4:CE4"/>
    <mergeCell ref="X4:AB4"/>
    <mergeCell ref="AC4:AG4"/>
    <mergeCell ref="AH4:AL4"/>
    <mergeCell ref="AM4:AQ4"/>
    <mergeCell ref="AR4:AV4"/>
    <mergeCell ref="AW4:BA4"/>
    <mergeCell ref="BB6:BF6"/>
    <mergeCell ref="BG6:BK6"/>
    <mergeCell ref="BL6:BP6"/>
    <mergeCell ref="BQ6:BU6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DJ4:DN4"/>
    <mergeCell ref="DO4:DS4"/>
    <mergeCell ref="DT4:DX4"/>
    <mergeCell ref="DY4:EC4"/>
    <mergeCell ref="ED4:EH4"/>
    <mergeCell ref="EI4:EM4"/>
    <mergeCell ref="CF4:CJ4"/>
    <mergeCell ref="CK4:CO4"/>
    <mergeCell ref="CP4:CT4"/>
    <mergeCell ref="CU4:CY4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EI7:EM7"/>
    <mergeCell ref="EN7:ER7"/>
    <mergeCell ref="ES7:EW7"/>
    <mergeCell ref="CP7:CT7"/>
    <mergeCell ref="CU7:CY7"/>
    <mergeCell ref="CZ7:DD7"/>
    <mergeCell ref="DE7:DI7"/>
    <mergeCell ref="DJ7:DN7"/>
    <mergeCell ref="DO7:DS7"/>
    <mergeCell ref="D10:H10"/>
    <mergeCell ref="I10:M10"/>
    <mergeCell ref="N10:R10"/>
    <mergeCell ref="S10:W10"/>
    <mergeCell ref="X10:AB10"/>
    <mergeCell ref="AC10:AG10"/>
    <mergeCell ref="DT7:DX7"/>
    <mergeCell ref="DY7:EC7"/>
    <mergeCell ref="ED7:EH7"/>
    <mergeCell ref="BL7:BP7"/>
    <mergeCell ref="BQ7:BU7"/>
    <mergeCell ref="BV7:BZ7"/>
    <mergeCell ref="CA7:CE7"/>
    <mergeCell ref="CF7:CJ7"/>
    <mergeCell ref="CK7:CO7"/>
    <mergeCell ref="AH7:AL7"/>
    <mergeCell ref="AM7:AQ7"/>
    <mergeCell ref="AR7:AV7"/>
    <mergeCell ref="AW7:BA7"/>
    <mergeCell ref="BB7:BF7"/>
    <mergeCell ref="BG7:BK7"/>
    <mergeCell ref="BL10:BP10"/>
    <mergeCell ref="BQ10:BU10"/>
    <mergeCell ref="BV10:BZ10"/>
    <mergeCell ref="CA10:CE10"/>
    <mergeCell ref="CF10:CJ10"/>
    <mergeCell ref="CK10:CO10"/>
    <mergeCell ref="AH10:AL10"/>
    <mergeCell ref="AM10:AQ10"/>
    <mergeCell ref="AR10:AV10"/>
    <mergeCell ref="AW10:BA10"/>
    <mergeCell ref="BB10:BF10"/>
    <mergeCell ref="BG10:BK10"/>
    <mergeCell ref="DT10:DX10"/>
    <mergeCell ref="DY10:EC10"/>
    <mergeCell ref="ED10:EH10"/>
    <mergeCell ref="EI10:EM10"/>
    <mergeCell ref="EN10:ER10"/>
    <mergeCell ref="ES10:EW10"/>
    <mergeCell ref="CP10:CT10"/>
    <mergeCell ref="CU10:CY10"/>
    <mergeCell ref="CZ10:DD10"/>
    <mergeCell ref="DE10:DI10"/>
    <mergeCell ref="DJ10:DN10"/>
    <mergeCell ref="DO10:DS10"/>
    <mergeCell ref="AW14:BA14"/>
    <mergeCell ref="BB14:BF14"/>
    <mergeCell ref="BG14:BK14"/>
    <mergeCell ref="D14:H14"/>
    <mergeCell ref="I14:M14"/>
    <mergeCell ref="N14:R14"/>
    <mergeCell ref="S14:W14"/>
    <mergeCell ref="X14:AB14"/>
    <mergeCell ref="AC14:AG14"/>
    <mergeCell ref="S16:W16"/>
    <mergeCell ref="X16:AB16"/>
    <mergeCell ref="AC16:AG16"/>
    <mergeCell ref="DT14:DX14"/>
    <mergeCell ref="DY14:EC14"/>
    <mergeCell ref="ED14:EH14"/>
    <mergeCell ref="EI14:EM14"/>
    <mergeCell ref="EN14:ER14"/>
    <mergeCell ref="ES14:EW14"/>
    <mergeCell ref="CP14:CT14"/>
    <mergeCell ref="CU14:CY14"/>
    <mergeCell ref="CZ14:DD14"/>
    <mergeCell ref="DE14:DI14"/>
    <mergeCell ref="DJ14:DN14"/>
    <mergeCell ref="DO14:DS14"/>
    <mergeCell ref="BL14:BP14"/>
    <mergeCell ref="BQ14:BU14"/>
    <mergeCell ref="BV14:BZ14"/>
    <mergeCell ref="CA14:CE14"/>
    <mergeCell ref="CF14:CJ14"/>
    <mergeCell ref="CK14:CO14"/>
    <mergeCell ref="AH14:AL14"/>
    <mergeCell ref="AM14:AQ14"/>
    <mergeCell ref="AR14:AV14"/>
    <mergeCell ref="EI16:EM16"/>
    <mergeCell ref="EN16:ER16"/>
    <mergeCell ref="ES16:EW16"/>
    <mergeCell ref="CP16:CT16"/>
    <mergeCell ref="CU16:CY16"/>
    <mergeCell ref="CZ16:DD16"/>
    <mergeCell ref="DE16:DI16"/>
    <mergeCell ref="DJ16:DN16"/>
    <mergeCell ref="DO16:DS16"/>
    <mergeCell ref="D17:H17"/>
    <mergeCell ref="I17:M17"/>
    <mergeCell ref="N17:R17"/>
    <mergeCell ref="S17:W17"/>
    <mergeCell ref="X17:AB17"/>
    <mergeCell ref="AC17:AG17"/>
    <mergeCell ref="DT16:DX16"/>
    <mergeCell ref="DY16:EC16"/>
    <mergeCell ref="ED16:EH16"/>
    <mergeCell ref="BL16:BP16"/>
    <mergeCell ref="BQ16:BU16"/>
    <mergeCell ref="BV16:BZ16"/>
    <mergeCell ref="CA16:CE16"/>
    <mergeCell ref="CF16:CJ16"/>
    <mergeCell ref="CK16:CO16"/>
    <mergeCell ref="AH16:AL16"/>
    <mergeCell ref="AM16:AQ16"/>
    <mergeCell ref="AR16:AV16"/>
    <mergeCell ref="AW16:BA16"/>
    <mergeCell ref="BB16:BF16"/>
    <mergeCell ref="BG16:BK16"/>
    <mergeCell ref="D16:H16"/>
    <mergeCell ref="I16:M16"/>
    <mergeCell ref="N16:R16"/>
    <mergeCell ref="BL17:BP17"/>
    <mergeCell ref="BQ17:BU17"/>
    <mergeCell ref="BV17:BZ17"/>
    <mergeCell ref="CA17:CE17"/>
    <mergeCell ref="CF17:CJ17"/>
    <mergeCell ref="CK17:CO17"/>
    <mergeCell ref="AH17:AL17"/>
    <mergeCell ref="AM17:AQ17"/>
    <mergeCell ref="AR17:AV17"/>
    <mergeCell ref="AW17:BA17"/>
    <mergeCell ref="BB17:BF17"/>
    <mergeCell ref="BG17:BK17"/>
    <mergeCell ref="DT17:DX17"/>
    <mergeCell ref="DY17:EC17"/>
    <mergeCell ref="ED17:EH17"/>
    <mergeCell ref="EI17:EM17"/>
    <mergeCell ref="EN17:ER17"/>
    <mergeCell ref="ES17:EW17"/>
    <mergeCell ref="CP17:CT17"/>
    <mergeCell ref="CU17:CY17"/>
    <mergeCell ref="CZ17:DD17"/>
    <mergeCell ref="DE17:DI17"/>
    <mergeCell ref="DJ17:DN17"/>
    <mergeCell ref="DO17:DS17"/>
    <mergeCell ref="AW28:BA28"/>
    <mergeCell ref="BB28:BF28"/>
    <mergeCell ref="BG28:BK28"/>
    <mergeCell ref="D28:H28"/>
    <mergeCell ref="I28:M28"/>
    <mergeCell ref="N28:R28"/>
    <mergeCell ref="S28:W28"/>
    <mergeCell ref="X28:AB28"/>
    <mergeCell ref="AC28:AG28"/>
    <mergeCell ref="S30:W30"/>
    <mergeCell ref="X30:AB30"/>
    <mergeCell ref="AC30:AG30"/>
    <mergeCell ref="DT28:DX28"/>
    <mergeCell ref="DY28:EC28"/>
    <mergeCell ref="ED28:EH28"/>
    <mergeCell ref="EI28:EM28"/>
    <mergeCell ref="EN28:ER28"/>
    <mergeCell ref="ES28:EW28"/>
    <mergeCell ref="CP28:CT28"/>
    <mergeCell ref="CU28:CY28"/>
    <mergeCell ref="CZ28:DD28"/>
    <mergeCell ref="DE28:DI28"/>
    <mergeCell ref="DJ28:DN28"/>
    <mergeCell ref="DO28:DS28"/>
    <mergeCell ref="BL28:BP28"/>
    <mergeCell ref="BQ28:BU28"/>
    <mergeCell ref="BV28:BZ28"/>
    <mergeCell ref="CA28:CE28"/>
    <mergeCell ref="CF28:CJ28"/>
    <mergeCell ref="CK28:CO28"/>
    <mergeCell ref="AH28:AL28"/>
    <mergeCell ref="AM28:AQ28"/>
    <mergeCell ref="AR28:AV28"/>
    <mergeCell ref="EI30:EM30"/>
    <mergeCell ref="EN30:ER30"/>
    <mergeCell ref="ES30:EW30"/>
    <mergeCell ref="CP30:CT30"/>
    <mergeCell ref="CU30:CY30"/>
    <mergeCell ref="CZ30:DD30"/>
    <mergeCell ref="DE30:DI30"/>
    <mergeCell ref="DJ30:DN30"/>
    <mergeCell ref="DO30:DS30"/>
    <mergeCell ref="D31:H31"/>
    <mergeCell ref="I31:M31"/>
    <mergeCell ref="N31:R31"/>
    <mergeCell ref="S31:W31"/>
    <mergeCell ref="X31:AB31"/>
    <mergeCell ref="AC31:AG31"/>
    <mergeCell ref="DT30:DX30"/>
    <mergeCell ref="DY30:EC30"/>
    <mergeCell ref="ED30:EH30"/>
    <mergeCell ref="BL30:BP30"/>
    <mergeCell ref="BQ30:BU30"/>
    <mergeCell ref="BV30:BZ30"/>
    <mergeCell ref="CA30:CE30"/>
    <mergeCell ref="CF30:CJ30"/>
    <mergeCell ref="CK30:CO30"/>
    <mergeCell ref="AH30:AL30"/>
    <mergeCell ref="AM30:AQ30"/>
    <mergeCell ref="AR30:AV30"/>
    <mergeCell ref="AW30:BA30"/>
    <mergeCell ref="BB30:BF30"/>
    <mergeCell ref="BG30:BK30"/>
    <mergeCell ref="D30:H30"/>
    <mergeCell ref="I30:M30"/>
    <mergeCell ref="N30:R30"/>
    <mergeCell ref="BL31:BP31"/>
    <mergeCell ref="BQ31:BU31"/>
    <mergeCell ref="BV31:BZ31"/>
    <mergeCell ref="CA31:CE31"/>
    <mergeCell ref="CF31:CJ31"/>
    <mergeCell ref="CK31:CO31"/>
    <mergeCell ref="AH31:AL31"/>
    <mergeCell ref="AM31:AQ31"/>
    <mergeCell ref="AR31:AV31"/>
    <mergeCell ref="AW31:BA31"/>
    <mergeCell ref="BB31:BF31"/>
    <mergeCell ref="BG31:BK31"/>
    <mergeCell ref="DT31:DX31"/>
    <mergeCell ref="DY31:EC31"/>
    <mergeCell ref="ED31:EH31"/>
    <mergeCell ref="EI31:EM31"/>
    <mergeCell ref="EN31:ER31"/>
    <mergeCell ref="ES31:EW31"/>
    <mergeCell ref="CP31:CT31"/>
    <mergeCell ref="CU31:CY31"/>
    <mergeCell ref="CZ31:DD31"/>
    <mergeCell ref="DE31:DI31"/>
    <mergeCell ref="DJ31:DN31"/>
    <mergeCell ref="DO31:DS31"/>
    <mergeCell ref="AW32:BA32"/>
    <mergeCell ref="BB32:BF32"/>
    <mergeCell ref="BG32:BK32"/>
    <mergeCell ref="D32:H32"/>
    <mergeCell ref="I32:M32"/>
    <mergeCell ref="N32:R32"/>
    <mergeCell ref="S32:W32"/>
    <mergeCell ref="X32:AB32"/>
    <mergeCell ref="AC32:AG32"/>
    <mergeCell ref="S33:W33"/>
    <mergeCell ref="X33:AB33"/>
    <mergeCell ref="AC33:AG33"/>
    <mergeCell ref="DT32:DX32"/>
    <mergeCell ref="DY32:EC32"/>
    <mergeCell ref="ED32:EH32"/>
    <mergeCell ref="EI32:EM32"/>
    <mergeCell ref="EN32:ER32"/>
    <mergeCell ref="ES32:EW32"/>
    <mergeCell ref="CP32:CT32"/>
    <mergeCell ref="CU32:CY32"/>
    <mergeCell ref="CZ32:DD32"/>
    <mergeCell ref="DE32:DI32"/>
    <mergeCell ref="DJ32:DN32"/>
    <mergeCell ref="DO32:DS32"/>
    <mergeCell ref="BL32:BP32"/>
    <mergeCell ref="BQ32:BU32"/>
    <mergeCell ref="BV32:BZ32"/>
    <mergeCell ref="CA32:CE32"/>
    <mergeCell ref="CF32:CJ32"/>
    <mergeCell ref="CK32:CO32"/>
    <mergeCell ref="AH32:AL32"/>
    <mergeCell ref="AM32:AQ32"/>
    <mergeCell ref="AR32:AV32"/>
    <mergeCell ref="EI33:EM33"/>
    <mergeCell ref="EN33:ER33"/>
    <mergeCell ref="ES33:EW33"/>
    <mergeCell ref="CP33:CT33"/>
    <mergeCell ref="CU33:CY33"/>
    <mergeCell ref="CZ33:DD33"/>
    <mergeCell ref="DE33:DI33"/>
    <mergeCell ref="DJ33:DN33"/>
    <mergeCell ref="DO33:DS33"/>
    <mergeCell ref="D35:H35"/>
    <mergeCell ref="I35:M35"/>
    <mergeCell ref="N35:R35"/>
    <mergeCell ref="S35:W35"/>
    <mergeCell ref="X35:AB35"/>
    <mergeCell ref="AC35:AG35"/>
    <mergeCell ref="DT33:DX33"/>
    <mergeCell ref="DY33:EC33"/>
    <mergeCell ref="ED33:EH33"/>
    <mergeCell ref="BL33:BP33"/>
    <mergeCell ref="BQ33:BU33"/>
    <mergeCell ref="BV33:BZ33"/>
    <mergeCell ref="CA33:CE33"/>
    <mergeCell ref="CF33:CJ33"/>
    <mergeCell ref="CK33:CO33"/>
    <mergeCell ref="AH33:AL33"/>
    <mergeCell ref="AM33:AQ33"/>
    <mergeCell ref="AR33:AV33"/>
    <mergeCell ref="AW33:BA33"/>
    <mergeCell ref="BB33:BF33"/>
    <mergeCell ref="BG33:BK33"/>
    <mergeCell ref="D33:H33"/>
    <mergeCell ref="I33:M33"/>
    <mergeCell ref="N33:R33"/>
    <mergeCell ref="BL35:BP35"/>
    <mergeCell ref="BQ35:BU35"/>
    <mergeCell ref="BV35:BZ35"/>
    <mergeCell ref="CA35:CE35"/>
    <mergeCell ref="CF35:CJ35"/>
    <mergeCell ref="CK35:CO35"/>
    <mergeCell ref="AH35:AL35"/>
    <mergeCell ref="AM35:AQ35"/>
    <mergeCell ref="AR35:AV35"/>
    <mergeCell ref="AW35:BA35"/>
    <mergeCell ref="BB35:BF35"/>
    <mergeCell ref="BG35:BK35"/>
    <mergeCell ref="DT35:DX35"/>
    <mergeCell ref="DY35:EC35"/>
    <mergeCell ref="ED35:EH35"/>
    <mergeCell ref="EI35:EM35"/>
    <mergeCell ref="EN35:ER35"/>
    <mergeCell ref="ES35:EW35"/>
    <mergeCell ref="CP35:CT35"/>
    <mergeCell ref="CU35:CY35"/>
    <mergeCell ref="CZ35:DD35"/>
    <mergeCell ref="DE35:DI35"/>
    <mergeCell ref="DJ35:DN35"/>
    <mergeCell ref="DO35:DS35"/>
    <mergeCell ref="AW36:BA36"/>
    <mergeCell ref="BB36:BF36"/>
    <mergeCell ref="BG36:BK36"/>
    <mergeCell ref="D36:H36"/>
    <mergeCell ref="I36:M36"/>
    <mergeCell ref="N36:R36"/>
    <mergeCell ref="S36:W36"/>
    <mergeCell ref="X36:AB36"/>
    <mergeCell ref="AC36:AG36"/>
    <mergeCell ref="S43:W43"/>
    <mergeCell ref="X43:AB43"/>
    <mergeCell ref="AC43:AG43"/>
    <mergeCell ref="DT36:DX36"/>
    <mergeCell ref="DY36:EC36"/>
    <mergeCell ref="ED36:EH36"/>
    <mergeCell ref="EI36:EM36"/>
    <mergeCell ref="EN36:ER36"/>
    <mergeCell ref="ES36:EW36"/>
    <mergeCell ref="CP36:CT36"/>
    <mergeCell ref="CU36:CY36"/>
    <mergeCell ref="CZ36:DD36"/>
    <mergeCell ref="DE36:DI36"/>
    <mergeCell ref="DJ36:DN36"/>
    <mergeCell ref="DO36:DS36"/>
    <mergeCell ref="BL36:BP36"/>
    <mergeCell ref="BQ36:BU36"/>
    <mergeCell ref="BV36:BZ36"/>
    <mergeCell ref="CA36:CE36"/>
    <mergeCell ref="CF36:CJ36"/>
    <mergeCell ref="CK36:CO36"/>
    <mergeCell ref="AH36:AL36"/>
    <mergeCell ref="AM36:AQ36"/>
    <mergeCell ref="AR36:AV36"/>
    <mergeCell ref="EI43:EM43"/>
    <mergeCell ref="EN43:ER43"/>
    <mergeCell ref="ES43:EW43"/>
    <mergeCell ref="CP43:CT43"/>
    <mergeCell ref="CU43:CY43"/>
    <mergeCell ref="CZ43:DD43"/>
    <mergeCell ref="DE43:DI43"/>
    <mergeCell ref="DJ43:DN43"/>
    <mergeCell ref="DO43:DS43"/>
    <mergeCell ref="D45:H45"/>
    <mergeCell ref="I45:M45"/>
    <mergeCell ref="N45:R45"/>
    <mergeCell ref="S45:W45"/>
    <mergeCell ref="X45:AB45"/>
    <mergeCell ref="AC45:AG45"/>
    <mergeCell ref="DT43:DX43"/>
    <mergeCell ref="DY43:EC43"/>
    <mergeCell ref="ED43:EH43"/>
    <mergeCell ref="BL43:BP43"/>
    <mergeCell ref="BQ43:BU43"/>
    <mergeCell ref="BV43:BZ43"/>
    <mergeCell ref="CA43:CE43"/>
    <mergeCell ref="CF43:CJ43"/>
    <mergeCell ref="CK43:CO43"/>
    <mergeCell ref="AH43:AL43"/>
    <mergeCell ref="AM43:AQ43"/>
    <mergeCell ref="AR43:AV43"/>
    <mergeCell ref="AW43:BA43"/>
    <mergeCell ref="BB43:BF43"/>
    <mergeCell ref="BG43:BK43"/>
    <mergeCell ref="D43:H43"/>
    <mergeCell ref="I43:M43"/>
    <mergeCell ref="N43:R43"/>
    <mergeCell ref="BL45:BP45"/>
    <mergeCell ref="BQ45:BU45"/>
    <mergeCell ref="BV45:BZ45"/>
    <mergeCell ref="CA45:CE45"/>
    <mergeCell ref="CF45:CJ45"/>
    <mergeCell ref="CK45:CO45"/>
    <mergeCell ref="AH45:AL45"/>
    <mergeCell ref="AM45:AQ45"/>
    <mergeCell ref="AR45:AV45"/>
    <mergeCell ref="AW45:BA45"/>
    <mergeCell ref="BB45:BF45"/>
    <mergeCell ref="BG45:BK45"/>
    <mergeCell ref="DT45:DX45"/>
    <mergeCell ref="DY45:EC45"/>
    <mergeCell ref="ED45:EH45"/>
    <mergeCell ref="EI45:EM45"/>
    <mergeCell ref="EN45:ER45"/>
    <mergeCell ref="ES45:EW45"/>
    <mergeCell ref="CP45:CT45"/>
    <mergeCell ref="CU45:CY45"/>
    <mergeCell ref="CZ45:DD45"/>
    <mergeCell ref="DE45:DI45"/>
    <mergeCell ref="DJ45:DN45"/>
    <mergeCell ref="DO45:DS45"/>
    <mergeCell ref="AH46:AL46"/>
    <mergeCell ref="AM46:AQ46"/>
    <mergeCell ref="AR46:AV46"/>
    <mergeCell ref="AW46:BA46"/>
    <mergeCell ref="BB46:BF46"/>
    <mergeCell ref="BG46:BK46"/>
    <mergeCell ref="D46:H46"/>
    <mergeCell ref="I46:M46"/>
    <mergeCell ref="N46:R46"/>
    <mergeCell ref="S46:W46"/>
    <mergeCell ref="X46:AB46"/>
    <mergeCell ref="AC46:AG46"/>
    <mergeCell ref="A53:EW53"/>
    <mergeCell ref="A54:EW54"/>
    <mergeCell ref="A55:EW55"/>
    <mergeCell ref="A56:EW56"/>
    <mergeCell ref="A57:EW57"/>
    <mergeCell ref="A58:EW58"/>
    <mergeCell ref="DT46:DX46"/>
    <mergeCell ref="DY46:EC46"/>
    <mergeCell ref="ED46:EH46"/>
    <mergeCell ref="EI46:EM46"/>
    <mergeCell ref="EN46:ER46"/>
    <mergeCell ref="ES46:EW46"/>
    <mergeCell ref="CP46:CT46"/>
    <mergeCell ref="CU46:CY46"/>
    <mergeCell ref="CZ46:DD46"/>
    <mergeCell ref="DE46:DI46"/>
    <mergeCell ref="DJ46:DN46"/>
    <mergeCell ref="DO46:DS46"/>
    <mergeCell ref="BL46:BP46"/>
    <mergeCell ref="BQ46:BU46"/>
    <mergeCell ref="BV46:BZ46"/>
    <mergeCell ref="CA46:CE46"/>
    <mergeCell ref="CF46:CJ46"/>
    <mergeCell ref="CK46:CO46"/>
    <mergeCell ref="A65:EW65"/>
    <mergeCell ref="A66:EW66"/>
    <mergeCell ref="A67:EW67"/>
    <mergeCell ref="A68:EW68"/>
    <mergeCell ref="A69:EW69"/>
    <mergeCell ref="A70:EW70"/>
    <mergeCell ref="A59:EW59"/>
    <mergeCell ref="A60:EW60"/>
    <mergeCell ref="A61:EW61"/>
    <mergeCell ref="A62:EW62"/>
    <mergeCell ref="A63:EW63"/>
    <mergeCell ref="A64:EW64"/>
    <mergeCell ref="A77:EW77"/>
    <mergeCell ref="A78:EW78"/>
    <mergeCell ref="A79:EW79"/>
    <mergeCell ref="A80:EW80"/>
    <mergeCell ref="A81:EW81"/>
    <mergeCell ref="A82:EW82"/>
    <mergeCell ref="A71:EW71"/>
    <mergeCell ref="A72:EW72"/>
    <mergeCell ref="A73:EW73"/>
    <mergeCell ref="A74:EW74"/>
    <mergeCell ref="A75:EW75"/>
    <mergeCell ref="A76:EW76"/>
    <mergeCell ref="A89:EW89"/>
    <mergeCell ref="A90:EW90"/>
    <mergeCell ref="A91:EW91"/>
    <mergeCell ref="A83:EW83"/>
    <mergeCell ref="A84:EW84"/>
    <mergeCell ref="A85:EW85"/>
    <mergeCell ref="A86:EW86"/>
    <mergeCell ref="A87:EW87"/>
    <mergeCell ref="A88:EW88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91"/>
  <sheetViews>
    <sheetView showGridLines="0" workbookViewId="0">
      <selection sqref="A1:EW1"/>
    </sheetView>
  </sheetViews>
  <sheetFormatPr defaultRowHeight="15" x14ac:dyDescent="0.25"/>
  <cols>
    <col min="1" max="1" width="36.5703125" customWidth="1"/>
    <col min="2" max="3" width="10" customWidth="1"/>
    <col min="4" max="4" width="11" customWidth="1"/>
    <col min="5" max="5" width="11.42578125" customWidth="1"/>
    <col min="6" max="7" width="15.42578125" customWidth="1"/>
    <col min="8" max="8" width="24" customWidth="1"/>
    <col min="9" max="9" width="11" customWidth="1"/>
    <col min="10" max="10" width="11.42578125" customWidth="1"/>
    <col min="11" max="12" width="15.42578125" customWidth="1"/>
    <col min="13" max="13" width="24" customWidth="1"/>
    <col min="14" max="14" width="11" customWidth="1"/>
    <col min="15" max="15" width="11.42578125" customWidth="1"/>
    <col min="16" max="17" width="15.42578125" customWidth="1"/>
    <col min="18" max="18" width="24" customWidth="1"/>
    <col min="19" max="19" width="11" customWidth="1"/>
    <col min="20" max="20" width="11.42578125" customWidth="1"/>
    <col min="21" max="22" width="15.42578125" customWidth="1"/>
    <col min="23" max="23" width="24" customWidth="1"/>
    <col min="24" max="24" width="11" customWidth="1"/>
    <col min="25" max="25" width="11.42578125" customWidth="1"/>
    <col min="26" max="27" width="15.42578125" customWidth="1"/>
    <col min="28" max="28" width="24" customWidth="1"/>
    <col min="29" max="29" width="11" customWidth="1"/>
    <col min="30" max="30" width="11.42578125" customWidth="1"/>
    <col min="31" max="32" width="15.42578125" customWidth="1"/>
    <col min="33" max="33" width="24" customWidth="1"/>
    <col min="34" max="34" width="11" customWidth="1"/>
    <col min="35" max="35" width="11.42578125" customWidth="1"/>
    <col min="36" max="37" width="15.42578125" customWidth="1"/>
    <col min="38" max="38" width="24" customWidth="1"/>
    <col min="39" max="39" width="11" customWidth="1"/>
    <col min="40" max="40" width="11.42578125" customWidth="1"/>
    <col min="41" max="42" width="15.42578125" customWidth="1"/>
    <col min="43" max="43" width="24" customWidth="1"/>
    <col min="44" max="44" width="11" customWidth="1"/>
    <col min="45" max="45" width="11.42578125" customWidth="1"/>
    <col min="46" max="47" width="15.42578125" customWidth="1"/>
    <col min="48" max="48" width="24" customWidth="1"/>
    <col min="49" max="49" width="11" customWidth="1"/>
    <col min="50" max="50" width="11.42578125" customWidth="1"/>
    <col min="51" max="52" width="15.42578125" customWidth="1"/>
    <col min="53" max="53" width="24" customWidth="1"/>
    <col min="54" max="54" width="11" customWidth="1"/>
    <col min="55" max="55" width="11.42578125" customWidth="1"/>
    <col min="56" max="57" width="15.42578125" customWidth="1"/>
    <col min="58" max="58" width="24" customWidth="1"/>
    <col min="59" max="59" width="11" customWidth="1"/>
    <col min="60" max="60" width="11.42578125" customWidth="1"/>
    <col min="61" max="62" width="15.42578125" customWidth="1"/>
    <col min="63" max="63" width="24" customWidth="1"/>
    <col min="64" max="64" width="11" customWidth="1"/>
    <col min="65" max="65" width="11.42578125" customWidth="1"/>
    <col min="66" max="67" width="15.42578125" customWidth="1"/>
    <col min="68" max="68" width="24" customWidth="1"/>
    <col min="69" max="69" width="11" customWidth="1"/>
    <col min="70" max="70" width="11.42578125" customWidth="1"/>
    <col min="71" max="72" width="15.42578125" customWidth="1"/>
    <col min="73" max="73" width="24" customWidth="1"/>
    <col min="74" max="74" width="11" customWidth="1"/>
    <col min="75" max="75" width="11.42578125" customWidth="1"/>
    <col min="76" max="77" width="15.42578125" customWidth="1"/>
    <col min="78" max="78" width="24" customWidth="1"/>
    <col min="79" max="79" width="11" customWidth="1"/>
    <col min="80" max="80" width="11.42578125" customWidth="1"/>
    <col min="81" max="82" width="15.42578125" customWidth="1"/>
    <col min="83" max="83" width="24" customWidth="1"/>
    <col min="84" max="84" width="11" customWidth="1"/>
    <col min="85" max="85" width="11.42578125" customWidth="1"/>
    <col min="86" max="87" width="15.42578125" customWidth="1"/>
    <col min="88" max="88" width="24" customWidth="1"/>
    <col min="89" max="89" width="11" customWidth="1"/>
    <col min="90" max="90" width="11.42578125" customWidth="1"/>
    <col min="91" max="92" width="15.42578125" customWidth="1"/>
    <col min="93" max="93" width="24" customWidth="1"/>
    <col min="94" max="94" width="11" customWidth="1"/>
    <col min="95" max="95" width="11.42578125" customWidth="1"/>
    <col min="96" max="97" width="15.42578125" customWidth="1"/>
    <col min="98" max="98" width="24" customWidth="1"/>
    <col min="99" max="99" width="11" customWidth="1"/>
    <col min="100" max="100" width="11.42578125" customWidth="1"/>
    <col min="101" max="102" width="15.42578125" customWidth="1"/>
    <col min="103" max="103" width="24" customWidth="1"/>
    <col min="104" max="104" width="11" customWidth="1"/>
    <col min="105" max="105" width="11.42578125" customWidth="1"/>
    <col min="106" max="107" width="15.42578125" customWidth="1"/>
    <col min="108" max="108" width="24" customWidth="1"/>
    <col min="109" max="109" width="11" customWidth="1"/>
    <col min="110" max="110" width="11.42578125" customWidth="1"/>
    <col min="111" max="112" width="15.42578125" customWidth="1"/>
    <col min="113" max="113" width="24" customWidth="1"/>
    <col min="114" max="114" width="11" customWidth="1"/>
    <col min="115" max="115" width="11.42578125" customWidth="1"/>
    <col min="116" max="117" width="15.42578125" customWidth="1"/>
    <col min="118" max="118" width="24" customWidth="1"/>
    <col min="119" max="119" width="11" customWidth="1"/>
    <col min="120" max="120" width="11.42578125" customWidth="1"/>
    <col min="121" max="122" width="15.42578125" customWidth="1"/>
    <col min="123" max="123" width="24" customWidth="1"/>
    <col min="124" max="124" width="11" customWidth="1"/>
    <col min="125" max="125" width="11.42578125" customWidth="1"/>
    <col min="126" max="127" width="15.42578125" customWidth="1"/>
    <col min="128" max="128" width="24" customWidth="1"/>
    <col min="129" max="129" width="11" customWidth="1"/>
    <col min="130" max="130" width="11.42578125" customWidth="1"/>
    <col min="131" max="132" width="15.42578125" customWidth="1"/>
    <col min="133" max="133" width="24" customWidth="1"/>
    <col min="134" max="134" width="11" customWidth="1"/>
    <col min="135" max="135" width="11.42578125" customWidth="1"/>
    <col min="136" max="137" width="15.42578125" customWidth="1"/>
    <col min="138" max="138" width="24" customWidth="1"/>
    <col min="139" max="139" width="11" customWidth="1"/>
    <col min="140" max="140" width="11.42578125" customWidth="1"/>
    <col min="141" max="142" width="15.42578125" customWidth="1"/>
    <col min="143" max="143" width="24" customWidth="1"/>
    <col min="144" max="144" width="11" customWidth="1"/>
    <col min="145" max="145" width="11.42578125" customWidth="1"/>
    <col min="146" max="147" width="15.42578125" customWidth="1"/>
    <col min="148" max="148" width="24" customWidth="1"/>
    <col min="149" max="149" width="11" customWidth="1"/>
    <col min="150" max="150" width="11.42578125" customWidth="1"/>
    <col min="151" max="152" width="15.42578125" customWidth="1"/>
    <col min="153" max="153" width="24" customWidth="1"/>
  </cols>
  <sheetData>
    <row r="1" spans="1:153" ht="18" customHeight="1" x14ac:dyDescent="0.25">
      <c r="A1" s="183" t="s">
        <v>0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</row>
    <row r="2" spans="1:153" ht="18" customHeight="1" x14ac:dyDescent="0.25">
      <c r="A2" s="183" t="s">
        <v>1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</row>
    <row r="3" spans="1:153" x14ac:dyDescent="0.25">
      <c r="A3" s="184"/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  <c r="BL3" s="184"/>
      <c r="BM3" s="184"/>
      <c r="BN3" s="184"/>
      <c r="BO3" s="184"/>
      <c r="BP3" s="184"/>
      <c r="BQ3" s="184"/>
      <c r="BR3" s="184"/>
      <c r="BS3" s="184"/>
      <c r="BT3" s="184"/>
      <c r="BU3" s="184"/>
      <c r="BV3" s="184"/>
      <c r="BW3" s="184"/>
      <c r="BX3" s="184"/>
      <c r="BY3" s="184"/>
      <c r="BZ3" s="184"/>
      <c r="CA3" s="184"/>
      <c r="CB3" s="184"/>
      <c r="CC3" s="184"/>
      <c r="CD3" s="184"/>
      <c r="CE3" s="184"/>
      <c r="CF3" s="184"/>
      <c r="CG3" s="184"/>
      <c r="CH3" s="184"/>
      <c r="CI3" s="184"/>
      <c r="CJ3" s="184"/>
      <c r="CK3" s="184"/>
      <c r="CL3" s="184"/>
      <c r="CM3" s="184"/>
      <c r="CN3" s="184"/>
      <c r="CO3" s="184"/>
      <c r="CP3" s="184"/>
      <c r="CQ3" s="184"/>
      <c r="CR3" s="184"/>
      <c r="CS3" s="184"/>
      <c r="CT3" s="184"/>
      <c r="CU3" s="184"/>
      <c r="CV3" s="184"/>
      <c r="CW3" s="184"/>
      <c r="CX3" s="184"/>
      <c r="CY3" s="184"/>
      <c r="CZ3" s="184"/>
      <c r="DA3" s="184"/>
      <c r="DB3" s="184"/>
      <c r="DC3" s="184"/>
      <c r="DD3" s="184"/>
      <c r="DE3" s="184"/>
      <c r="DF3" s="184"/>
      <c r="DG3" s="184"/>
      <c r="DH3" s="184"/>
      <c r="DI3" s="184"/>
      <c r="DJ3" s="184"/>
      <c r="DK3" s="184"/>
      <c r="DL3" s="184"/>
      <c r="DM3" s="184"/>
      <c r="DN3" s="184"/>
      <c r="DO3" s="184"/>
      <c r="DP3" s="184"/>
      <c r="DQ3" s="184"/>
      <c r="DR3" s="184"/>
      <c r="DS3" s="184"/>
      <c r="DT3" s="184"/>
      <c r="DU3" s="184"/>
      <c r="DV3" s="184"/>
      <c r="DW3" s="184"/>
      <c r="DX3" s="184"/>
      <c r="DY3" s="184"/>
      <c r="DZ3" s="184"/>
      <c r="EA3" s="184"/>
      <c r="EB3" s="184"/>
      <c r="EC3" s="184"/>
      <c r="ED3" s="184"/>
      <c r="EE3" s="184"/>
      <c r="EF3" s="184"/>
      <c r="EG3" s="184"/>
      <c r="EH3" s="184"/>
      <c r="EI3" s="184"/>
      <c r="EJ3" s="184"/>
      <c r="EK3" s="184"/>
      <c r="EL3" s="184"/>
      <c r="EM3" s="184"/>
      <c r="EN3" s="184"/>
      <c r="EO3" s="184"/>
      <c r="EP3" s="184"/>
      <c r="EQ3" s="184"/>
      <c r="ER3" s="184"/>
      <c r="ES3" s="184"/>
      <c r="ET3" s="184"/>
      <c r="EU3" s="184"/>
      <c r="EV3" s="184"/>
      <c r="EW3" s="184"/>
    </row>
    <row r="4" spans="1:153" s="3" customFormat="1" ht="15" customHeight="1" x14ac:dyDescent="0.25">
      <c r="A4" s="185" t="s">
        <v>2</v>
      </c>
      <c r="B4" s="187">
        <v>2010</v>
      </c>
      <c r="C4" s="187">
        <v>2011</v>
      </c>
      <c r="D4" s="181">
        <v>2012</v>
      </c>
      <c r="E4" s="181"/>
      <c r="F4" s="181"/>
      <c r="G4" s="181"/>
      <c r="H4" s="182"/>
      <c r="I4" s="180">
        <v>2013</v>
      </c>
      <c r="J4" s="181"/>
      <c r="K4" s="181"/>
      <c r="L4" s="181"/>
      <c r="M4" s="182"/>
      <c r="N4" s="180">
        <v>2014</v>
      </c>
      <c r="O4" s="181"/>
      <c r="P4" s="181"/>
      <c r="Q4" s="181"/>
      <c r="R4" s="182"/>
      <c r="S4" s="180">
        <v>2015</v>
      </c>
      <c r="T4" s="181"/>
      <c r="U4" s="181"/>
      <c r="V4" s="181"/>
      <c r="W4" s="182"/>
      <c r="X4" s="180">
        <v>2016</v>
      </c>
      <c r="Y4" s="181"/>
      <c r="Z4" s="181"/>
      <c r="AA4" s="181"/>
      <c r="AB4" s="182"/>
      <c r="AC4" s="180">
        <v>2017</v>
      </c>
      <c r="AD4" s="181"/>
      <c r="AE4" s="181"/>
      <c r="AF4" s="181"/>
      <c r="AG4" s="182"/>
      <c r="AH4" s="180">
        <v>2018</v>
      </c>
      <c r="AI4" s="181"/>
      <c r="AJ4" s="181"/>
      <c r="AK4" s="181"/>
      <c r="AL4" s="182"/>
      <c r="AM4" s="180">
        <v>2019</v>
      </c>
      <c r="AN4" s="181"/>
      <c r="AO4" s="181"/>
      <c r="AP4" s="181"/>
      <c r="AQ4" s="182"/>
      <c r="AR4" s="180">
        <v>2020</v>
      </c>
      <c r="AS4" s="181"/>
      <c r="AT4" s="181"/>
      <c r="AU4" s="181"/>
      <c r="AV4" s="182"/>
      <c r="AW4" s="180">
        <v>2021</v>
      </c>
      <c r="AX4" s="181"/>
      <c r="AY4" s="181"/>
      <c r="AZ4" s="181"/>
      <c r="BA4" s="182"/>
      <c r="BB4" s="180">
        <v>2022</v>
      </c>
      <c r="BC4" s="181"/>
      <c r="BD4" s="181"/>
      <c r="BE4" s="181"/>
      <c r="BF4" s="182"/>
      <c r="BG4" s="180">
        <v>2023</v>
      </c>
      <c r="BH4" s="181"/>
      <c r="BI4" s="181"/>
      <c r="BJ4" s="181"/>
      <c r="BK4" s="182"/>
      <c r="BL4" s="180">
        <v>2024</v>
      </c>
      <c r="BM4" s="181"/>
      <c r="BN4" s="181"/>
      <c r="BO4" s="181"/>
      <c r="BP4" s="182"/>
      <c r="BQ4" s="180">
        <v>2025</v>
      </c>
      <c r="BR4" s="181"/>
      <c r="BS4" s="181"/>
      <c r="BT4" s="181"/>
      <c r="BU4" s="182"/>
      <c r="BV4" s="180">
        <v>2026</v>
      </c>
      <c r="BW4" s="181"/>
      <c r="BX4" s="181"/>
      <c r="BY4" s="181"/>
      <c r="BZ4" s="182"/>
      <c r="CA4" s="180">
        <v>2027</v>
      </c>
      <c r="CB4" s="181"/>
      <c r="CC4" s="181"/>
      <c r="CD4" s="181"/>
      <c r="CE4" s="182"/>
      <c r="CF4" s="180">
        <v>2028</v>
      </c>
      <c r="CG4" s="181"/>
      <c r="CH4" s="181"/>
      <c r="CI4" s="181"/>
      <c r="CJ4" s="182"/>
      <c r="CK4" s="180">
        <v>2029</v>
      </c>
      <c r="CL4" s="181"/>
      <c r="CM4" s="181"/>
      <c r="CN4" s="181"/>
      <c r="CO4" s="182"/>
      <c r="CP4" s="180">
        <v>2030</v>
      </c>
      <c r="CQ4" s="181"/>
      <c r="CR4" s="181"/>
      <c r="CS4" s="181"/>
      <c r="CT4" s="182"/>
      <c r="CU4" s="180">
        <v>2031</v>
      </c>
      <c r="CV4" s="181"/>
      <c r="CW4" s="181"/>
      <c r="CX4" s="181"/>
      <c r="CY4" s="182"/>
      <c r="CZ4" s="180">
        <v>2032</v>
      </c>
      <c r="DA4" s="181"/>
      <c r="DB4" s="181"/>
      <c r="DC4" s="181"/>
      <c r="DD4" s="182"/>
      <c r="DE4" s="180">
        <v>2033</v>
      </c>
      <c r="DF4" s="181"/>
      <c r="DG4" s="181"/>
      <c r="DH4" s="181"/>
      <c r="DI4" s="182"/>
      <c r="DJ4" s="180">
        <v>2034</v>
      </c>
      <c r="DK4" s="181"/>
      <c r="DL4" s="181"/>
      <c r="DM4" s="181"/>
      <c r="DN4" s="182"/>
      <c r="DO4" s="180">
        <v>2035</v>
      </c>
      <c r="DP4" s="181"/>
      <c r="DQ4" s="181"/>
      <c r="DR4" s="181"/>
      <c r="DS4" s="182"/>
      <c r="DT4" s="180">
        <v>2036</v>
      </c>
      <c r="DU4" s="181"/>
      <c r="DV4" s="181"/>
      <c r="DW4" s="181"/>
      <c r="DX4" s="182"/>
      <c r="DY4" s="180">
        <v>2037</v>
      </c>
      <c r="DZ4" s="181"/>
      <c r="EA4" s="181"/>
      <c r="EB4" s="181"/>
      <c r="EC4" s="182"/>
      <c r="ED4" s="180">
        <v>2038</v>
      </c>
      <c r="EE4" s="181"/>
      <c r="EF4" s="181"/>
      <c r="EG4" s="181"/>
      <c r="EH4" s="182"/>
      <c r="EI4" s="180">
        <v>2039</v>
      </c>
      <c r="EJ4" s="181"/>
      <c r="EK4" s="181"/>
      <c r="EL4" s="181"/>
      <c r="EM4" s="182"/>
      <c r="EN4" s="180">
        <v>2040</v>
      </c>
      <c r="EO4" s="181"/>
      <c r="EP4" s="181"/>
      <c r="EQ4" s="181"/>
      <c r="ER4" s="182"/>
      <c r="ES4" s="180" t="s">
        <v>3</v>
      </c>
      <c r="ET4" s="181"/>
      <c r="EU4" s="181"/>
      <c r="EV4" s="181"/>
      <c r="EW4" s="182"/>
    </row>
    <row r="5" spans="1:153" s="2" customFormat="1" x14ac:dyDescent="0.25">
      <c r="A5" s="186"/>
      <c r="B5" s="188"/>
      <c r="C5" s="188"/>
      <c r="D5" s="6" t="s">
        <v>94</v>
      </c>
      <c r="E5" s="6" t="s">
        <v>95</v>
      </c>
      <c r="F5" s="6" t="s">
        <v>96</v>
      </c>
      <c r="G5" s="6" t="s">
        <v>97</v>
      </c>
      <c r="H5" s="7" t="s">
        <v>98</v>
      </c>
      <c r="I5" s="6" t="s">
        <v>94</v>
      </c>
      <c r="J5" s="6" t="s">
        <v>95</v>
      </c>
      <c r="K5" s="6" t="s">
        <v>96</v>
      </c>
      <c r="L5" s="6" t="s">
        <v>97</v>
      </c>
      <c r="M5" s="7" t="s">
        <v>98</v>
      </c>
      <c r="N5" s="6" t="s">
        <v>94</v>
      </c>
      <c r="O5" s="6" t="s">
        <v>95</v>
      </c>
      <c r="P5" s="6" t="s">
        <v>96</v>
      </c>
      <c r="Q5" s="6" t="s">
        <v>97</v>
      </c>
      <c r="R5" s="7" t="s">
        <v>98</v>
      </c>
      <c r="S5" s="6" t="s">
        <v>94</v>
      </c>
      <c r="T5" s="6" t="s">
        <v>95</v>
      </c>
      <c r="U5" s="6" t="s">
        <v>96</v>
      </c>
      <c r="V5" s="6" t="s">
        <v>97</v>
      </c>
      <c r="W5" s="7" t="s">
        <v>98</v>
      </c>
      <c r="X5" s="6" t="s">
        <v>94</v>
      </c>
      <c r="Y5" s="6" t="s">
        <v>95</v>
      </c>
      <c r="Z5" s="6" t="s">
        <v>96</v>
      </c>
      <c r="AA5" s="6" t="s">
        <v>97</v>
      </c>
      <c r="AB5" s="7" t="s">
        <v>98</v>
      </c>
      <c r="AC5" s="6" t="s">
        <v>94</v>
      </c>
      <c r="AD5" s="6" t="s">
        <v>95</v>
      </c>
      <c r="AE5" s="6" t="s">
        <v>96</v>
      </c>
      <c r="AF5" s="6" t="s">
        <v>97</v>
      </c>
      <c r="AG5" s="7" t="s">
        <v>98</v>
      </c>
      <c r="AH5" s="6" t="s">
        <v>94</v>
      </c>
      <c r="AI5" s="6" t="s">
        <v>95</v>
      </c>
      <c r="AJ5" s="6" t="s">
        <v>96</v>
      </c>
      <c r="AK5" s="6" t="s">
        <v>97</v>
      </c>
      <c r="AL5" s="7" t="s">
        <v>98</v>
      </c>
      <c r="AM5" s="6" t="s">
        <v>94</v>
      </c>
      <c r="AN5" s="6" t="s">
        <v>95</v>
      </c>
      <c r="AO5" s="6" t="s">
        <v>96</v>
      </c>
      <c r="AP5" s="6" t="s">
        <v>97</v>
      </c>
      <c r="AQ5" s="7" t="s">
        <v>98</v>
      </c>
      <c r="AR5" s="6" t="s">
        <v>94</v>
      </c>
      <c r="AS5" s="6" t="s">
        <v>95</v>
      </c>
      <c r="AT5" s="6" t="s">
        <v>96</v>
      </c>
      <c r="AU5" s="6" t="s">
        <v>97</v>
      </c>
      <c r="AV5" s="7" t="s">
        <v>98</v>
      </c>
      <c r="AW5" s="6" t="s">
        <v>94</v>
      </c>
      <c r="AX5" s="6" t="s">
        <v>95</v>
      </c>
      <c r="AY5" s="6" t="s">
        <v>96</v>
      </c>
      <c r="AZ5" s="6" t="s">
        <v>97</v>
      </c>
      <c r="BA5" s="7" t="s">
        <v>98</v>
      </c>
      <c r="BB5" s="6" t="s">
        <v>94</v>
      </c>
      <c r="BC5" s="6" t="s">
        <v>95</v>
      </c>
      <c r="BD5" s="6" t="s">
        <v>96</v>
      </c>
      <c r="BE5" s="6" t="s">
        <v>97</v>
      </c>
      <c r="BF5" s="7" t="s">
        <v>98</v>
      </c>
      <c r="BG5" s="6" t="s">
        <v>94</v>
      </c>
      <c r="BH5" s="6" t="s">
        <v>95</v>
      </c>
      <c r="BI5" s="6" t="s">
        <v>96</v>
      </c>
      <c r="BJ5" s="6" t="s">
        <v>97</v>
      </c>
      <c r="BK5" s="7" t="s">
        <v>98</v>
      </c>
      <c r="BL5" s="6" t="s">
        <v>94</v>
      </c>
      <c r="BM5" s="6" t="s">
        <v>95</v>
      </c>
      <c r="BN5" s="6" t="s">
        <v>96</v>
      </c>
      <c r="BO5" s="6" t="s">
        <v>97</v>
      </c>
      <c r="BP5" s="7" t="s">
        <v>98</v>
      </c>
      <c r="BQ5" s="6" t="s">
        <v>94</v>
      </c>
      <c r="BR5" s="6" t="s">
        <v>95</v>
      </c>
      <c r="BS5" s="6" t="s">
        <v>96</v>
      </c>
      <c r="BT5" s="6" t="s">
        <v>97</v>
      </c>
      <c r="BU5" s="7" t="s">
        <v>98</v>
      </c>
      <c r="BV5" s="6" t="s">
        <v>94</v>
      </c>
      <c r="BW5" s="6" t="s">
        <v>95</v>
      </c>
      <c r="BX5" s="6" t="s">
        <v>96</v>
      </c>
      <c r="BY5" s="6" t="s">
        <v>97</v>
      </c>
      <c r="BZ5" s="7" t="s">
        <v>98</v>
      </c>
      <c r="CA5" s="6" t="s">
        <v>94</v>
      </c>
      <c r="CB5" s="6" t="s">
        <v>95</v>
      </c>
      <c r="CC5" s="6" t="s">
        <v>96</v>
      </c>
      <c r="CD5" s="6" t="s">
        <v>97</v>
      </c>
      <c r="CE5" s="7" t="s">
        <v>98</v>
      </c>
      <c r="CF5" s="6" t="s">
        <v>94</v>
      </c>
      <c r="CG5" s="6" t="s">
        <v>95</v>
      </c>
      <c r="CH5" s="6" t="s">
        <v>96</v>
      </c>
      <c r="CI5" s="6" t="s">
        <v>97</v>
      </c>
      <c r="CJ5" s="7" t="s">
        <v>98</v>
      </c>
      <c r="CK5" s="6" t="s">
        <v>94</v>
      </c>
      <c r="CL5" s="6" t="s">
        <v>95</v>
      </c>
      <c r="CM5" s="6" t="s">
        <v>96</v>
      </c>
      <c r="CN5" s="6" t="s">
        <v>97</v>
      </c>
      <c r="CO5" s="7" t="s">
        <v>98</v>
      </c>
      <c r="CP5" s="6" t="s">
        <v>94</v>
      </c>
      <c r="CQ5" s="6" t="s">
        <v>95</v>
      </c>
      <c r="CR5" s="6" t="s">
        <v>96</v>
      </c>
      <c r="CS5" s="6" t="s">
        <v>97</v>
      </c>
      <c r="CT5" s="7" t="s">
        <v>98</v>
      </c>
      <c r="CU5" s="6" t="s">
        <v>94</v>
      </c>
      <c r="CV5" s="6" t="s">
        <v>95</v>
      </c>
      <c r="CW5" s="6" t="s">
        <v>96</v>
      </c>
      <c r="CX5" s="6" t="s">
        <v>97</v>
      </c>
      <c r="CY5" s="7" t="s">
        <v>98</v>
      </c>
      <c r="CZ5" s="6" t="s">
        <v>94</v>
      </c>
      <c r="DA5" s="6" t="s">
        <v>95</v>
      </c>
      <c r="DB5" s="6" t="s">
        <v>96</v>
      </c>
      <c r="DC5" s="6" t="s">
        <v>97</v>
      </c>
      <c r="DD5" s="7" t="s">
        <v>98</v>
      </c>
      <c r="DE5" s="6" t="s">
        <v>94</v>
      </c>
      <c r="DF5" s="6" t="s">
        <v>95</v>
      </c>
      <c r="DG5" s="6" t="s">
        <v>96</v>
      </c>
      <c r="DH5" s="6" t="s">
        <v>97</v>
      </c>
      <c r="DI5" s="7" t="s">
        <v>98</v>
      </c>
      <c r="DJ5" s="6" t="s">
        <v>94</v>
      </c>
      <c r="DK5" s="6" t="s">
        <v>95</v>
      </c>
      <c r="DL5" s="6" t="s">
        <v>96</v>
      </c>
      <c r="DM5" s="6" t="s">
        <v>97</v>
      </c>
      <c r="DN5" s="7" t="s">
        <v>98</v>
      </c>
      <c r="DO5" s="6" t="s">
        <v>94</v>
      </c>
      <c r="DP5" s="6" t="s">
        <v>95</v>
      </c>
      <c r="DQ5" s="6" t="s">
        <v>96</v>
      </c>
      <c r="DR5" s="6" t="s">
        <v>97</v>
      </c>
      <c r="DS5" s="7" t="s">
        <v>98</v>
      </c>
      <c r="DT5" s="6" t="s">
        <v>94</v>
      </c>
      <c r="DU5" s="6" t="s">
        <v>95</v>
      </c>
      <c r="DV5" s="6" t="s">
        <v>96</v>
      </c>
      <c r="DW5" s="6" t="s">
        <v>97</v>
      </c>
      <c r="DX5" s="7" t="s">
        <v>98</v>
      </c>
      <c r="DY5" s="6" t="s">
        <v>94</v>
      </c>
      <c r="DZ5" s="6" t="s">
        <v>95</v>
      </c>
      <c r="EA5" s="6" t="s">
        <v>96</v>
      </c>
      <c r="EB5" s="6" t="s">
        <v>97</v>
      </c>
      <c r="EC5" s="7" t="s">
        <v>98</v>
      </c>
      <c r="ED5" s="6" t="s">
        <v>94</v>
      </c>
      <c r="EE5" s="6" t="s">
        <v>95</v>
      </c>
      <c r="EF5" s="6" t="s">
        <v>96</v>
      </c>
      <c r="EG5" s="6" t="s">
        <v>97</v>
      </c>
      <c r="EH5" s="7" t="s">
        <v>98</v>
      </c>
      <c r="EI5" s="6" t="s">
        <v>94</v>
      </c>
      <c r="EJ5" s="6" t="s">
        <v>95</v>
      </c>
      <c r="EK5" s="6" t="s">
        <v>96</v>
      </c>
      <c r="EL5" s="6" t="s">
        <v>97</v>
      </c>
      <c r="EM5" s="7" t="s">
        <v>98</v>
      </c>
      <c r="EN5" s="6" t="s">
        <v>94</v>
      </c>
      <c r="EO5" s="6" t="s">
        <v>95</v>
      </c>
      <c r="EP5" s="6" t="s">
        <v>96</v>
      </c>
      <c r="EQ5" s="6" t="s">
        <v>97</v>
      </c>
      <c r="ER5" s="7" t="s">
        <v>98</v>
      </c>
      <c r="ES5" s="6" t="s">
        <v>94</v>
      </c>
      <c r="ET5" s="6" t="s">
        <v>95</v>
      </c>
      <c r="EU5" s="6" t="s">
        <v>96</v>
      </c>
      <c r="EV5" s="6" t="s">
        <v>97</v>
      </c>
      <c r="EW5" s="7" t="s">
        <v>98</v>
      </c>
    </row>
    <row r="6" spans="1:153" x14ac:dyDescent="0.25">
      <c r="A6" s="8"/>
      <c r="B6" s="8"/>
      <c r="C6" s="8"/>
      <c r="D6" s="178"/>
      <c r="E6" s="175"/>
      <c r="F6" s="175"/>
      <c r="G6" s="175"/>
      <c r="H6" s="179"/>
      <c r="I6" s="178"/>
      <c r="J6" s="175"/>
      <c r="K6" s="175"/>
      <c r="L6" s="175"/>
      <c r="M6" s="179"/>
      <c r="N6" s="178"/>
      <c r="O6" s="175"/>
      <c r="P6" s="175"/>
      <c r="Q6" s="175"/>
      <c r="R6" s="179"/>
      <c r="S6" s="178"/>
      <c r="T6" s="175"/>
      <c r="U6" s="175"/>
      <c r="V6" s="175"/>
      <c r="W6" s="179"/>
      <c r="X6" s="178"/>
      <c r="Y6" s="175"/>
      <c r="Z6" s="175"/>
      <c r="AA6" s="175"/>
      <c r="AB6" s="179"/>
      <c r="AC6" s="178"/>
      <c r="AD6" s="175"/>
      <c r="AE6" s="175"/>
      <c r="AF6" s="175"/>
      <c r="AG6" s="179"/>
      <c r="AH6" s="178"/>
      <c r="AI6" s="175"/>
      <c r="AJ6" s="175"/>
      <c r="AK6" s="175"/>
      <c r="AL6" s="179"/>
      <c r="AM6" s="178"/>
      <c r="AN6" s="175"/>
      <c r="AO6" s="175"/>
      <c r="AP6" s="175"/>
      <c r="AQ6" s="179"/>
      <c r="AR6" s="178"/>
      <c r="AS6" s="175"/>
      <c r="AT6" s="175"/>
      <c r="AU6" s="175"/>
      <c r="AV6" s="179"/>
      <c r="AW6" s="178"/>
      <c r="AX6" s="175"/>
      <c r="AY6" s="175"/>
      <c r="AZ6" s="175"/>
      <c r="BA6" s="179"/>
      <c r="BB6" s="178"/>
      <c r="BC6" s="175"/>
      <c r="BD6" s="175"/>
      <c r="BE6" s="175"/>
      <c r="BF6" s="179"/>
      <c r="BG6" s="178"/>
      <c r="BH6" s="175"/>
      <c r="BI6" s="175"/>
      <c r="BJ6" s="175"/>
      <c r="BK6" s="179"/>
      <c r="BL6" s="178"/>
      <c r="BM6" s="175"/>
      <c r="BN6" s="175"/>
      <c r="BO6" s="175"/>
      <c r="BP6" s="179"/>
      <c r="BQ6" s="178"/>
      <c r="BR6" s="175"/>
      <c r="BS6" s="175"/>
      <c r="BT6" s="175"/>
      <c r="BU6" s="179"/>
      <c r="BV6" s="178"/>
      <c r="BW6" s="175"/>
      <c r="BX6" s="175"/>
      <c r="BY6" s="175"/>
      <c r="BZ6" s="179"/>
      <c r="CA6" s="178"/>
      <c r="CB6" s="175"/>
      <c r="CC6" s="175"/>
      <c r="CD6" s="175"/>
      <c r="CE6" s="179"/>
      <c r="CF6" s="178"/>
      <c r="CG6" s="175"/>
      <c r="CH6" s="175"/>
      <c r="CI6" s="175"/>
      <c r="CJ6" s="179"/>
      <c r="CK6" s="178"/>
      <c r="CL6" s="175"/>
      <c r="CM6" s="175"/>
      <c r="CN6" s="175"/>
      <c r="CO6" s="179"/>
      <c r="CP6" s="178"/>
      <c r="CQ6" s="175"/>
      <c r="CR6" s="175"/>
      <c r="CS6" s="175"/>
      <c r="CT6" s="179"/>
      <c r="CU6" s="178"/>
      <c r="CV6" s="175"/>
      <c r="CW6" s="175"/>
      <c r="CX6" s="175"/>
      <c r="CY6" s="179"/>
      <c r="CZ6" s="178"/>
      <c r="DA6" s="175"/>
      <c r="DB6" s="175"/>
      <c r="DC6" s="175"/>
      <c r="DD6" s="179"/>
      <c r="DE6" s="178"/>
      <c r="DF6" s="175"/>
      <c r="DG6" s="175"/>
      <c r="DH6" s="175"/>
      <c r="DI6" s="179"/>
      <c r="DJ6" s="178"/>
      <c r="DK6" s="175"/>
      <c r="DL6" s="175"/>
      <c r="DM6" s="175"/>
      <c r="DN6" s="179"/>
      <c r="DO6" s="178"/>
      <c r="DP6" s="175"/>
      <c r="DQ6" s="175"/>
      <c r="DR6" s="175"/>
      <c r="DS6" s="179"/>
      <c r="DT6" s="178"/>
      <c r="DU6" s="175"/>
      <c r="DV6" s="175"/>
      <c r="DW6" s="175"/>
      <c r="DX6" s="179"/>
      <c r="DY6" s="178"/>
      <c r="DZ6" s="175"/>
      <c r="EA6" s="175"/>
      <c r="EB6" s="175"/>
      <c r="EC6" s="179"/>
      <c r="ED6" s="178"/>
      <c r="EE6" s="175"/>
      <c r="EF6" s="175"/>
      <c r="EG6" s="175"/>
      <c r="EH6" s="179"/>
      <c r="EI6" s="178"/>
      <c r="EJ6" s="175"/>
      <c r="EK6" s="175"/>
      <c r="EL6" s="175"/>
      <c r="EM6" s="179"/>
      <c r="EN6" s="178"/>
      <c r="EO6" s="175"/>
      <c r="EP6" s="175"/>
      <c r="EQ6" s="175"/>
      <c r="ER6" s="179"/>
      <c r="ES6" s="178"/>
      <c r="ET6" s="175"/>
      <c r="EU6" s="175"/>
      <c r="EV6" s="175"/>
      <c r="EW6" s="179"/>
    </row>
    <row r="7" spans="1:153" x14ac:dyDescent="0.25">
      <c r="A7" s="5" t="s">
        <v>9</v>
      </c>
      <c r="B7" s="8"/>
      <c r="C7" s="8"/>
      <c r="D7" s="176"/>
      <c r="E7" s="174"/>
      <c r="F7" s="174"/>
      <c r="G7" s="174"/>
      <c r="H7" s="177"/>
      <c r="I7" s="176"/>
      <c r="J7" s="174"/>
      <c r="K7" s="174"/>
      <c r="L7" s="174"/>
      <c r="M7" s="177"/>
      <c r="N7" s="176"/>
      <c r="O7" s="174"/>
      <c r="P7" s="174"/>
      <c r="Q7" s="174"/>
      <c r="R7" s="177"/>
      <c r="S7" s="176"/>
      <c r="T7" s="174"/>
      <c r="U7" s="174"/>
      <c r="V7" s="174"/>
      <c r="W7" s="177"/>
      <c r="X7" s="176"/>
      <c r="Y7" s="174"/>
      <c r="Z7" s="174"/>
      <c r="AA7" s="174"/>
      <c r="AB7" s="177"/>
      <c r="AC7" s="176"/>
      <c r="AD7" s="174"/>
      <c r="AE7" s="174"/>
      <c r="AF7" s="174"/>
      <c r="AG7" s="177"/>
      <c r="AH7" s="176"/>
      <c r="AI7" s="174"/>
      <c r="AJ7" s="174"/>
      <c r="AK7" s="174"/>
      <c r="AL7" s="177"/>
      <c r="AM7" s="176"/>
      <c r="AN7" s="174"/>
      <c r="AO7" s="174"/>
      <c r="AP7" s="174"/>
      <c r="AQ7" s="177"/>
      <c r="AR7" s="176"/>
      <c r="AS7" s="174"/>
      <c r="AT7" s="174"/>
      <c r="AU7" s="174"/>
      <c r="AV7" s="177"/>
      <c r="AW7" s="176"/>
      <c r="AX7" s="174"/>
      <c r="AY7" s="174"/>
      <c r="AZ7" s="174"/>
      <c r="BA7" s="177"/>
      <c r="BB7" s="176"/>
      <c r="BC7" s="174"/>
      <c r="BD7" s="174"/>
      <c r="BE7" s="174"/>
      <c r="BF7" s="177"/>
      <c r="BG7" s="176"/>
      <c r="BH7" s="174"/>
      <c r="BI7" s="174"/>
      <c r="BJ7" s="174"/>
      <c r="BK7" s="177"/>
      <c r="BL7" s="176"/>
      <c r="BM7" s="174"/>
      <c r="BN7" s="174"/>
      <c r="BO7" s="174"/>
      <c r="BP7" s="177"/>
      <c r="BQ7" s="176"/>
      <c r="BR7" s="174"/>
      <c r="BS7" s="174"/>
      <c r="BT7" s="174"/>
      <c r="BU7" s="177"/>
      <c r="BV7" s="176"/>
      <c r="BW7" s="174"/>
      <c r="BX7" s="174"/>
      <c r="BY7" s="174"/>
      <c r="BZ7" s="177"/>
      <c r="CA7" s="176"/>
      <c r="CB7" s="174"/>
      <c r="CC7" s="174"/>
      <c r="CD7" s="174"/>
      <c r="CE7" s="177"/>
      <c r="CF7" s="176"/>
      <c r="CG7" s="174"/>
      <c r="CH7" s="174"/>
      <c r="CI7" s="174"/>
      <c r="CJ7" s="177"/>
      <c r="CK7" s="176"/>
      <c r="CL7" s="174"/>
      <c r="CM7" s="174"/>
      <c r="CN7" s="174"/>
      <c r="CO7" s="177"/>
      <c r="CP7" s="176"/>
      <c r="CQ7" s="174"/>
      <c r="CR7" s="174"/>
      <c r="CS7" s="174"/>
      <c r="CT7" s="177"/>
      <c r="CU7" s="176"/>
      <c r="CV7" s="174"/>
      <c r="CW7" s="174"/>
      <c r="CX7" s="174"/>
      <c r="CY7" s="177"/>
      <c r="CZ7" s="176"/>
      <c r="DA7" s="174"/>
      <c r="DB7" s="174"/>
      <c r="DC7" s="174"/>
      <c r="DD7" s="177"/>
      <c r="DE7" s="176"/>
      <c r="DF7" s="174"/>
      <c r="DG7" s="174"/>
      <c r="DH7" s="174"/>
      <c r="DI7" s="177"/>
      <c r="DJ7" s="176"/>
      <c r="DK7" s="174"/>
      <c r="DL7" s="174"/>
      <c r="DM7" s="174"/>
      <c r="DN7" s="177"/>
      <c r="DO7" s="176"/>
      <c r="DP7" s="174"/>
      <c r="DQ7" s="174"/>
      <c r="DR7" s="174"/>
      <c r="DS7" s="177"/>
      <c r="DT7" s="176"/>
      <c r="DU7" s="174"/>
      <c r="DV7" s="174"/>
      <c r="DW7" s="174"/>
      <c r="DX7" s="177"/>
      <c r="DY7" s="176"/>
      <c r="DZ7" s="174"/>
      <c r="EA7" s="174"/>
      <c r="EB7" s="174"/>
      <c r="EC7" s="177"/>
      <c r="ED7" s="176"/>
      <c r="EE7" s="174"/>
      <c r="EF7" s="174"/>
      <c r="EG7" s="174"/>
      <c r="EH7" s="177"/>
      <c r="EI7" s="176"/>
      <c r="EJ7" s="174"/>
      <c r="EK7" s="174"/>
      <c r="EL7" s="174"/>
      <c r="EM7" s="177"/>
      <c r="EN7" s="176"/>
      <c r="EO7" s="174"/>
      <c r="EP7" s="174"/>
      <c r="EQ7" s="174"/>
      <c r="ER7" s="177"/>
      <c r="ES7" s="176"/>
      <c r="ET7" s="174"/>
      <c r="EU7" s="174"/>
      <c r="EV7" s="174"/>
      <c r="EW7" s="177"/>
    </row>
    <row r="8" spans="1:153" x14ac:dyDescent="0.25">
      <c r="A8" s="8" t="s">
        <v>10</v>
      </c>
      <c r="B8" s="8">
        <v>21.332418000000001</v>
      </c>
      <c r="C8" s="8">
        <v>23.000001999999999</v>
      </c>
      <c r="D8" s="9">
        <v>24.078258999999999</v>
      </c>
      <c r="E8" s="9">
        <v>23.670534</v>
      </c>
      <c r="F8" s="9">
        <v>23.914082000000001</v>
      </c>
      <c r="G8" s="9">
        <v>23.913602999999998</v>
      </c>
      <c r="H8" s="8">
        <v>23.914724</v>
      </c>
      <c r="I8" s="9">
        <v>24.496269000000002</v>
      </c>
      <c r="J8" s="9">
        <v>23.783577000000001</v>
      </c>
      <c r="K8" s="9">
        <v>24.155761999999999</v>
      </c>
      <c r="L8" s="9">
        <v>23.8978</v>
      </c>
      <c r="M8" s="8">
        <v>23.740711000000001</v>
      </c>
      <c r="N8" s="9">
        <v>25.310206999999998</v>
      </c>
      <c r="O8" s="9">
        <v>23.143543000000001</v>
      </c>
      <c r="P8" s="9">
        <v>23.984052999999999</v>
      </c>
      <c r="Q8" s="9">
        <v>23.684277999999999</v>
      </c>
      <c r="R8" s="8">
        <v>23.555876000000001</v>
      </c>
      <c r="S8" s="9">
        <v>26.25009</v>
      </c>
      <c r="T8" s="9">
        <v>23.028687999999999</v>
      </c>
      <c r="U8" s="9">
        <v>24.213314</v>
      </c>
      <c r="V8" s="9">
        <v>23.845860999999999</v>
      </c>
      <c r="W8" s="8">
        <v>23.680154999999999</v>
      </c>
      <c r="X8" s="9">
        <v>28.003637000000001</v>
      </c>
      <c r="Y8" s="9">
        <v>23.817278000000002</v>
      </c>
      <c r="Z8" s="9">
        <v>25.304102</v>
      </c>
      <c r="AA8" s="9">
        <v>24.883714999999999</v>
      </c>
      <c r="AB8" s="8">
        <v>24.734838</v>
      </c>
      <c r="AC8" s="9">
        <v>28.683153000000001</v>
      </c>
      <c r="AD8" s="9">
        <v>23.823264999999999</v>
      </c>
      <c r="AE8" s="9">
        <v>25.659196999999999</v>
      </c>
      <c r="AF8" s="9">
        <v>25.047495000000001</v>
      </c>
      <c r="AG8" s="8">
        <v>24.903138999999999</v>
      </c>
      <c r="AH8" s="9">
        <v>29.599606000000001</v>
      </c>
      <c r="AI8" s="9">
        <v>23.996718999999999</v>
      </c>
      <c r="AJ8" s="9">
        <v>26.231524</v>
      </c>
      <c r="AK8" s="9">
        <v>25.500260999999998</v>
      </c>
      <c r="AL8" s="8">
        <v>25.277543999999999</v>
      </c>
      <c r="AM8" s="9">
        <v>30.432262000000001</v>
      </c>
      <c r="AN8" s="9">
        <v>24.158954999999999</v>
      </c>
      <c r="AO8" s="9">
        <v>26.676103999999999</v>
      </c>
      <c r="AP8" s="9">
        <v>25.866913</v>
      </c>
      <c r="AQ8" s="8">
        <v>25.595682</v>
      </c>
      <c r="AR8" s="9">
        <v>31.065657000000002</v>
      </c>
      <c r="AS8" s="9">
        <v>24.244216999999999</v>
      </c>
      <c r="AT8" s="9">
        <v>27.078517999999999</v>
      </c>
      <c r="AU8" s="9">
        <v>26.083898999999999</v>
      </c>
      <c r="AV8" s="8">
        <v>25.849564000000001</v>
      </c>
      <c r="AW8" s="9">
        <v>31.672131</v>
      </c>
      <c r="AX8" s="9">
        <v>24.405687</v>
      </c>
      <c r="AY8" s="9">
        <v>27.527925</v>
      </c>
      <c r="AZ8" s="9">
        <v>26.324134999999998</v>
      </c>
      <c r="BA8" s="8">
        <v>26.071764000000002</v>
      </c>
      <c r="BB8" s="9">
        <v>32.514248000000002</v>
      </c>
      <c r="BC8" s="9">
        <v>24.535813999999998</v>
      </c>
      <c r="BD8" s="9">
        <v>28.086344</v>
      </c>
      <c r="BE8" s="9">
        <v>26.678508999999998</v>
      </c>
      <c r="BF8" s="8">
        <v>26.454758000000002</v>
      </c>
      <c r="BG8" s="9">
        <v>33.181232000000001</v>
      </c>
      <c r="BH8" s="9">
        <v>24.863945000000001</v>
      </c>
      <c r="BI8" s="9">
        <v>28.55518</v>
      </c>
      <c r="BJ8" s="9">
        <v>26.932542999999999</v>
      </c>
      <c r="BK8" s="8">
        <v>26.700512</v>
      </c>
      <c r="BL8" s="9">
        <v>33.834063999999998</v>
      </c>
      <c r="BM8" s="9">
        <v>25.156943999999999</v>
      </c>
      <c r="BN8" s="9">
        <v>29.068982999999999</v>
      </c>
      <c r="BO8" s="9">
        <v>27.206610000000001</v>
      </c>
      <c r="BP8" s="8">
        <v>26.950711999999999</v>
      </c>
      <c r="BQ8" s="9">
        <v>34.459499000000001</v>
      </c>
      <c r="BR8" s="9">
        <v>25.487287999999999</v>
      </c>
      <c r="BS8" s="9">
        <v>29.628412000000001</v>
      </c>
      <c r="BT8" s="9">
        <v>27.536439999999999</v>
      </c>
      <c r="BU8" s="8">
        <v>27.219163999999999</v>
      </c>
      <c r="BV8" s="9">
        <v>35.084324000000002</v>
      </c>
      <c r="BW8" s="9">
        <v>25.685338999999999</v>
      </c>
      <c r="BX8" s="9">
        <v>30.032990999999999</v>
      </c>
      <c r="BY8" s="9">
        <v>27.785145</v>
      </c>
      <c r="BZ8" s="8">
        <v>27.454197000000001</v>
      </c>
      <c r="CA8" s="9">
        <v>35.686084999999999</v>
      </c>
      <c r="CB8" s="9">
        <v>25.712918999999999</v>
      </c>
      <c r="CC8" s="9">
        <v>30.515194000000001</v>
      </c>
      <c r="CD8" s="9">
        <v>28.089559999999999</v>
      </c>
      <c r="CE8" s="8">
        <v>27.751633000000002</v>
      </c>
      <c r="CF8" s="9">
        <v>36.173611000000001</v>
      </c>
      <c r="CG8" s="9">
        <v>25.701074999999999</v>
      </c>
      <c r="CH8" s="9">
        <v>30.730951000000001</v>
      </c>
      <c r="CI8" s="9">
        <v>28.183453</v>
      </c>
      <c r="CJ8" s="8">
        <v>27.853197000000002</v>
      </c>
      <c r="CK8" s="9">
        <v>36.690434000000003</v>
      </c>
      <c r="CL8" s="9">
        <v>25.722073000000002</v>
      </c>
      <c r="CM8" s="9">
        <v>30.956607999999999</v>
      </c>
      <c r="CN8" s="9">
        <v>28.341622999999998</v>
      </c>
      <c r="CO8" s="8">
        <v>28.042180999999999</v>
      </c>
      <c r="CP8" s="9">
        <v>37.231678000000002</v>
      </c>
      <c r="CQ8" s="9">
        <v>25.869752999999999</v>
      </c>
      <c r="CR8" s="9">
        <v>31.263553999999999</v>
      </c>
      <c r="CS8" s="9">
        <v>28.490061000000001</v>
      </c>
      <c r="CT8" s="8">
        <v>28.326948000000002</v>
      </c>
      <c r="CU8" s="9">
        <v>37.797896999999999</v>
      </c>
      <c r="CV8" s="9">
        <v>25.977184000000001</v>
      </c>
      <c r="CW8" s="9">
        <v>31.617965999999999</v>
      </c>
      <c r="CX8" s="9">
        <v>28.600811</v>
      </c>
      <c r="CY8" s="8">
        <v>28.58502</v>
      </c>
      <c r="CZ8" s="9">
        <v>38.447474999999997</v>
      </c>
      <c r="DA8" s="9">
        <v>26.165641999999998</v>
      </c>
      <c r="DB8" s="9">
        <v>32.027180000000001</v>
      </c>
      <c r="DC8" s="9">
        <v>28.801833999999999</v>
      </c>
      <c r="DD8" s="8">
        <v>28.741797999999999</v>
      </c>
      <c r="DE8" s="9">
        <v>39.150658</v>
      </c>
      <c r="DF8" s="9">
        <v>26.259853</v>
      </c>
      <c r="DG8" s="9">
        <v>32.352428000000003</v>
      </c>
      <c r="DH8" s="9">
        <v>29.067577</v>
      </c>
      <c r="DI8" s="8">
        <v>28.949166999999999</v>
      </c>
      <c r="DJ8" s="9">
        <v>39.853214000000001</v>
      </c>
      <c r="DK8" s="9">
        <v>26.289293000000001</v>
      </c>
      <c r="DL8" s="9">
        <v>32.678131</v>
      </c>
      <c r="DM8" s="9">
        <v>29.299423000000001</v>
      </c>
      <c r="DN8" s="8">
        <v>29.235772999999998</v>
      </c>
      <c r="DO8" s="9">
        <v>40.586638999999998</v>
      </c>
      <c r="DP8" s="9">
        <v>26.406082000000001</v>
      </c>
      <c r="DQ8" s="9">
        <v>32.993504000000001</v>
      </c>
      <c r="DR8" s="9">
        <v>29.562024999999998</v>
      </c>
      <c r="DS8" s="8">
        <v>29.555861</v>
      </c>
      <c r="DT8" s="9">
        <v>41.462330000000001</v>
      </c>
      <c r="DU8" s="9">
        <v>26.605307</v>
      </c>
      <c r="DV8" s="9">
        <v>33.302689000000001</v>
      </c>
      <c r="DW8" s="9">
        <v>29.916035000000001</v>
      </c>
      <c r="DX8" s="8">
        <v>29.978062000000001</v>
      </c>
      <c r="DY8" s="9">
        <v>42.375689999999999</v>
      </c>
      <c r="DZ8" s="9">
        <v>26.805592000000001</v>
      </c>
      <c r="EA8" s="9">
        <v>33.672218000000001</v>
      </c>
      <c r="EB8" s="9">
        <v>30.237255000000001</v>
      </c>
      <c r="EC8" s="8">
        <v>30.343615</v>
      </c>
      <c r="ED8" s="9">
        <v>43.309787999999998</v>
      </c>
      <c r="EE8" s="9">
        <v>27.009426000000001</v>
      </c>
      <c r="EF8" s="9">
        <v>34.006596000000002</v>
      </c>
      <c r="EG8" s="9">
        <v>30.546543</v>
      </c>
      <c r="EH8" s="8">
        <v>30.662544</v>
      </c>
      <c r="EI8" s="9">
        <v>44.292853999999998</v>
      </c>
      <c r="EJ8" s="9">
        <v>27.173254</v>
      </c>
      <c r="EK8" s="9">
        <v>34.351005999999998</v>
      </c>
      <c r="EL8" s="9">
        <v>30.908218000000002</v>
      </c>
      <c r="EM8" s="8">
        <v>30.972538</v>
      </c>
      <c r="EN8" s="9">
        <v>45.117767000000001</v>
      </c>
      <c r="EO8" s="9">
        <v>27.285568000000001</v>
      </c>
      <c r="EP8" s="9">
        <v>34.815852999999997</v>
      </c>
      <c r="EQ8" s="9">
        <v>31.487290999999999</v>
      </c>
      <c r="ER8" s="8">
        <v>31.548909999999999</v>
      </c>
      <c r="ES8" s="10">
        <v>2.4E-2</v>
      </c>
      <c r="ET8" s="10">
        <v>6.0000000000000001E-3</v>
      </c>
      <c r="EU8" s="10">
        <v>1.4E-2</v>
      </c>
      <c r="EV8" s="10">
        <v>1.0999999999999999E-2</v>
      </c>
      <c r="EW8" s="11">
        <v>1.0999999999999999E-2</v>
      </c>
    </row>
    <row r="9" spans="1:153" x14ac:dyDescent="0.25">
      <c r="A9" s="8" t="s">
        <v>11</v>
      </c>
      <c r="B9" s="8">
        <v>6.4573000000000005E-2</v>
      </c>
      <c r="C9" s="8">
        <v>6.1344000000000003E-2</v>
      </c>
      <c r="D9" s="9">
        <v>6.2003000000000003E-2</v>
      </c>
      <c r="E9" s="9">
        <v>6.2003000000000003E-2</v>
      </c>
      <c r="F9" s="9">
        <v>6.2003000000000003E-2</v>
      </c>
      <c r="G9" s="9">
        <v>6.2003000000000003E-2</v>
      </c>
      <c r="H9" s="8">
        <v>6.2003000000000003E-2</v>
      </c>
      <c r="I9" s="9">
        <v>6.5999000000000002E-2</v>
      </c>
      <c r="J9" s="9">
        <v>6.5999000000000002E-2</v>
      </c>
      <c r="K9" s="9">
        <v>6.5999000000000002E-2</v>
      </c>
      <c r="L9" s="9">
        <v>6.5999000000000002E-2</v>
      </c>
      <c r="M9" s="8">
        <v>6.5999000000000002E-2</v>
      </c>
      <c r="N9" s="9">
        <v>6.4152000000000001E-2</v>
      </c>
      <c r="O9" s="9">
        <v>6.4152000000000001E-2</v>
      </c>
      <c r="P9" s="9">
        <v>6.4152000000000001E-2</v>
      </c>
      <c r="Q9" s="9">
        <v>6.4152000000000001E-2</v>
      </c>
      <c r="R9" s="8">
        <v>6.4152000000000001E-2</v>
      </c>
      <c r="S9" s="9">
        <v>6.4152000000000001E-2</v>
      </c>
      <c r="T9" s="9">
        <v>6.4152000000000001E-2</v>
      </c>
      <c r="U9" s="9">
        <v>6.4152000000000001E-2</v>
      </c>
      <c r="V9" s="9">
        <v>6.4152000000000001E-2</v>
      </c>
      <c r="W9" s="8">
        <v>6.4152000000000001E-2</v>
      </c>
      <c r="X9" s="9">
        <v>6.4152000000000001E-2</v>
      </c>
      <c r="Y9" s="9">
        <v>6.4152000000000001E-2</v>
      </c>
      <c r="Z9" s="9">
        <v>6.4152000000000001E-2</v>
      </c>
      <c r="AA9" s="9">
        <v>6.4152000000000001E-2</v>
      </c>
      <c r="AB9" s="8">
        <v>6.4152000000000001E-2</v>
      </c>
      <c r="AC9" s="9">
        <v>6.4152000000000001E-2</v>
      </c>
      <c r="AD9" s="9">
        <v>6.4152000000000001E-2</v>
      </c>
      <c r="AE9" s="9">
        <v>6.4152000000000001E-2</v>
      </c>
      <c r="AF9" s="9">
        <v>6.4152000000000001E-2</v>
      </c>
      <c r="AG9" s="8">
        <v>6.4152000000000001E-2</v>
      </c>
      <c r="AH9" s="9">
        <v>6.4152000000000001E-2</v>
      </c>
      <c r="AI9" s="9">
        <v>6.4152000000000001E-2</v>
      </c>
      <c r="AJ9" s="9">
        <v>6.4152000000000001E-2</v>
      </c>
      <c r="AK9" s="9">
        <v>6.4152000000000001E-2</v>
      </c>
      <c r="AL9" s="8">
        <v>6.4152000000000001E-2</v>
      </c>
      <c r="AM9" s="9">
        <v>6.4152000000000001E-2</v>
      </c>
      <c r="AN9" s="9">
        <v>6.4152000000000001E-2</v>
      </c>
      <c r="AO9" s="9">
        <v>6.4152000000000001E-2</v>
      </c>
      <c r="AP9" s="9">
        <v>6.4152000000000001E-2</v>
      </c>
      <c r="AQ9" s="8">
        <v>6.4152000000000001E-2</v>
      </c>
      <c r="AR9" s="9">
        <v>6.4152000000000001E-2</v>
      </c>
      <c r="AS9" s="9">
        <v>6.4152000000000001E-2</v>
      </c>
      <c r="AT9" s="9">
        <v>6.4152000000000001E-2</v>
      </c>
      <c r="AU9" s="9">
        <v>6.4152000000000001E-2</v>
      </c>
      <c r="AV9" s="8">
        <v>6.4152000000000001E-2</v>
      </c>
      <c r="AW9" s="9">
        <v>6.4152000000000001E-2</v>
      </c>
      <c r="AX9" s="9">
        <v>6.4152000000000001E-2</v>
      </c>
      <c r="AY9" s="9">
        <v>6.4152000000000001E-2</v>
      </c>
      <c r="AZ9" s="9">
        <v>6.4152000000000001E-2</v>
      </c>
      <c r="BA9" s="8">
        <v>6.4152000000000001E-2</v>
      </c>
      <c r="BB9" s="9">
        <v>6.4152000000000001E-2</v>
      </c>
      <c r="BC9" s="9">
        <v>6.4152000000000001E-2</v>
      </c>
      <c r="BD9" s="9">
        <v>6.4152000000000001E-2</v>
      </c>
      <c r="BE9" s="9">
        <v>6.4152000000000001E-2</v>
      </c>
      <c r="BF9" s="8">
        <v>6.4152000000000001E-2</v>
      </c>
      <c r="BG9" s="9">
        <v>6.4152000000000001E-2</v>
      </c>
      <c r="BH9" s="9">
        <v>6.4152000000000001E-2</v>
      </c>
      <c r="BI9" s="9">
        <v>6.4152000000000001E-2</v>
      </c>
      <c r="BJ9" s="9">
        <v>6.4152000000000001E-2</v>
      </c>
      <c r="BK9" s="8">
        <v>6.4152000000000001E-2</v>
      </c>
      <c r="BL9" s="9">
        <v>6.4152000000000001E-2</v>
      </c>
      <c r="BM9" s="9">
        <v>6.4152000000000001E-2</v>
      </c>
      <c r="BN9" s="9">
        <v>6.4152000000000001E-2</v>
      </c>
      <c r="BO9" s="9">
        <v>6.4152000000000001E-2</v>
      </c>
      <c r="BP9" s="8">
        <v>6.4152000000000001E-2</v>
      </c>
      <c r="BQ9" s="9">
        <v>6.4152000000000001E-2</v>
      </c>
      <c r="BR9" s="9">
        <v>6.4152000000000001E-2</v>
      </c>
      <c r="BS9" s="9">
        <v>6.4152000000000001E-2</v>
      </c>
      <c r="BT9" s="9">
        <v>6.4152000000000001E-2</v>
      </c>
      <c r="BU9" s="8">
        <v>6.4152000000000001E-2</v>
      </c>
      <c r="BV9" s="9">
        <v>6.4152000000000001E-2</v>
      </c>
      <c r="BW9" s="9">
        <v>6.4152000000000001E-2</v>
      </c>
      <c r="BX9" s="9">
        <v>6.4152000000000001E-2</v>
      </c>
      <c r="BY9" s="9">
        <v>6.4152000000000001E-2</v>
      </c>
      <c r="BZ9" s="8">
        <v>6.4152000000000001E-2</v>
      </c>
      <c r="CA9" s="9">
        <v>6.4152000000000001E-2</v>
      </c>
      <c r="CB9" s="9">
        <v>6.4152000000000001E-2</v>
      </c>
      <c r="CC9" s="9">
        <v>6.4152000000000001E-2</v>
      </c>
      <c r="CD9" s="9">
        <v>6.4152000000000001E-2</v>
      </c>
      <c r="CE9" s="8">
        <v>6.4152000000000001E-2</v>
      </c>
      <c r="CF9" s="9">
        <v>6.4152000000000001E-2</v>
      </c>
      <c r="CG9" s="9">
        <v>6.4152000000000001E-2</v>
      </c>
      <c r="CH9" s="9">
        <v>6.4152000000000001E-2</v>
      </c>
      <c r="CI9" s="9">
        <v>6.4152000000000001E-2</v>
      </c>
      <c r="CJ9" s="8">
        <v>6.4152000000000001E-2</v>
      </c>
      <c r="CK9" s="9">
        <v>6.4152000000000001E-2</v>
      </c>
      <c r="CL9" s="9">
        <v>6.4152000000000001E-2</v>
      </c>
      <c r="CM9" s="9">
        <v>6.4152000000000001E-2</v>
      </c>
      <c r="CN9" s="9">
        <v>6.4152000000000001E-2</v>
      </c>
      <c r="CO9" s="8">
        <v>6.4152000000000001E-2</v>
      </c>
      <c r="CP9" s="9">
        <v>6.4152000000000001E-2</v>
      </c>
      <c r="CQ9" s="9">
        <v>6.4152000000000001E-2</v>
      </c>
      <c r="CR9" s="9">
        <v>6.4152000000000001E-2</v>
      </c>
      <c r="CS9" s="9">
        <v>6.4152000000000001E-2</v>
      </c>
      <c r="CT9" s="8">
        <v>6.4152000000000001E-2</v>
      </c>
      <c r="CU9" s="9">
        <v>6.4152000000000001E-2</v>
      </c>
      <c r="CV9" s="9">
        <v>6.4152000000000001E-2</v>
      </c>
      <c r="CW9" s="9">
        <v>6.4152000000000001E-2</v>
      </c>
      <c r="CX9" s="9">
        <v>6.4152000000000001E-2</v>
      </c>
      <c r="CY9" s="8">
        <v>6.4152000000000001E-2</v>
      </c>
      <c r="CZ9" s="9">
        <v>6.4152000000000001E-2</v>
      </c>
      <c r="DA9" s="9">
        <v>6.4152000000000001E-2</v>
      </c>
      <c r="DB9" s="9">
        <v>6.4152000000000001E-2</v>
      </c>
      <c r="DC9" s="9">
        <v>6.4152000000000001E-2</v>
      </c>
      <c r="DD9" s="8">
        <v>6.4152000000000001E-2</v>
      </c>
      <c r="DE9" s="9">
        <v>6.4152000000000001E-2</v>
      </c>
      <c r="DF9" s="9">
        <v>6.4152000000000001E-2</v>
      </c>
      <c r="DG9" s="9">
        <v>6.4152000000000001E-2</v>
      </c>
      <c r="DH9" s="9">
        <v>6.4152000000000001E-2</v>
      </c>
      <c r="DI9" s="8">
        <v>6.4152000000000001E-2</v>
      </c>
      <c r="DJ9" s="9">
        <v>6.4152000000000001E-2</v>
      </c>
      <c r="DK9" s="9">
        <v>6.4152000000000001E-2</v>
      </c>
      <c r="DL9" s="9">
        <v>6.4152000000000001E-2</v>
      </c>
      <c r="DM9" s="9">
        <v>6.4152000000000001E-2</v>
      </c>
      <c r="DN9" s="8">
        <v>6.4152000000000001E-2</v>
      </c>
      <c r="DO9" s="9">
        <v>6.4152000000000001E-2</v>
      </c>
      <c r="DP9" s="9">
        <v>6.4152000000000001E-2</v>
      </c>
      <c r="DQ9" s="9">
        <v>6.4152000000000001E-2</v>
      </c>
      <c r="DR9" s="9">
        <v>6.4152000000000001E-2</v>
      </c>
      <c r="DS9" s="8">
        <v>6.4152000000000001E-2</v>
      </c>
      <c r="DT9" s="9">
        <v>6.4152000000000001E-2</v>
      </c>
      <c r="DU9" s="9">
        <v>6.4152000000000001E-2</v>
      </c>
      <c r="DV9" s="9">
        <v>6.4152000000000001E-2</v>
      </c>
      <c r="DW9" s="9">
        <v>6.4152000000000001E-2</v>
      </c>
      <c r="DX9" s="8">
        <v>6.4152000000000001E-2</v>
      </c>
      <c r="DY9" s="9">
        <v>6.4152000000000001E-2</v>
      </c>
      <c r="DZ9" s="9">
        <v>6.4152000000000001E-2</v>
      </c>
      <c r="EA9" s="9">
        <v>6.4152000000000001E-2</v>
      </c>
      <c r="EB9" s="9">
        <v>6.4152000000000001E-2</v>
      </c>
      <c r="EC9" s="8">
        <v>6.4152000000000001E-2</v>
      </c>
      <c r="ED9" s="9">
        <v>6.4152000000000001E-2</v>
      </c>
      <c r="EE9" s="9">
        <v>6.4152000000000001E-2</v>
      </c>
      <c r="EF9" s="9">
        <v>6.4152000000000001E-2</v>
      </c>
      <c r="EG9" s="9">
        <v>6.4152000000000001E-2</v>
      </c>
      <c r="EH9" s="8">
        <v>6.4152000000000001E-2</v>
      </c>
      <c r="EI9" s="9">
        <v>6.4152000000000001E-2</v>
      </c>
      <c r="EJ9" s="9">
        <v>6.4152000000000001E-2</v>
      </c>
      <c r="EK9" s="9">
        <v>6.4152000000000001E-2</v>
      </c>
      <c r="EL9" s="9">
        <v>6.4152000000000001E-2</v>
      </c>
      <c r="EM9" s="8">
        <v>6.4152000000000001E-2</v>
      </c>
      <c r="EN9" s="9">
        <v>6.4152000000000001E-2</v>
      </c>
      <c r="EO9" s="9">
        <v>6.4152000000000001E-2</v>
      </c>
      <c r="EP9" s="9">
        <v>6.4152000000000001E-2</v>
      </c>
      <c r="EQ9" s="9">
        <v>6.4152000000000001E-2</v>
      </c>
      <c r="ER9" s="8">
        <v>6.4152000000000001E-2</v>
      </c>
      <c r="ES9" s="10">
        <v>2E-3</v>
      </c>
      <c r="ET9" s="10">
        <v>2E-3</v>
      </c>
      <c r="EU9" s="10">
        <v>2E-3</v>
      </c>
      <c r="EV9" s="10">
        <v>2E-3</v>
      </c>
      <c r="EW9" s="11">
        <v>2E-3</v>
      </c>
    </row>
    <row r="10" spans="1:153" x14ac:dyDescent="0.25">
      <c r="A10" s="8"/>
      <c r="B10" s="8"/>
      <c r="C10" s="8"/>
      <c r="D10" s="176"/>
      <c r="E10" s="174"/>
      <c r="F10" s="174"/>
      <c r="G10" s="174"/>
      <c r="H10" s="177"/>
      <c r="I10" s="176"/>
      <c r="J10" s="174"/>
      <c r="K10" s="174"/>
      <c r="L10" s="174"/>
      <c r="M10" s="177"/>
      <c r="N10" s="176"/>
      <c r="O10" s="174"/>
      <c r="P10" s="174"/>
      <c r="Q10" s="174"/>
      <c r="R10" s="177"/>
      <c r="S10" s="176"/>
      <c r="T10" s="174"/>
      <c r="U10" s="174"/>
      <c r="V10" s="174"/>
      <c r="W10" s="177"/>
      <c r="X10" s="176"/>
      <c r="Y10" s="174"/>
      <c r="Z10" s="174"/>
      <c r="AA10" s="174"/>
      <c r="AB10" s="177"/>
      <c r="AC10" s="176"/>
      <c r="AD10" s="174"/>
      <c r="AE10" s="174"/>
      <c r="AF10" s="174"/>
      <c r="AG10" s="177"/>
      <c r="AH10" s="176"/>
      <c r="AI10" s="174"/>
      <c r="AJ10" s="174"/>
      <c r="AK10" s="174"/>
      <c r="AL10" s="177"/>
      <c r="AM10" s="176"/>
      <c r="AN10" s="174"/>
      <c r="AO10" s="174"/>
      <c r="AP10" s="174"/>
      <c r="AQ10" s="177"/>
      <c r="AR10" s="176"/>
      <c r="AS10" s="174"/>
      <c r="AT10" s="174"/>
      <c r="AU10" s="174"/>
      <c r="AV10" s="177"/>
      <c r="AW10" s="176"/>
      <c r="AX10" s="174"/>
      <c r="AY10" s="174"/>
      <c r="AZ10" s="174"/>
      <c r="BA10" s="177"/>
      <c r="BB10" s="176"/>
      <c r="BC10" s="174"/>
      <c r="BD10" s="174"/>
      <c r="BE10" s="174"/>
      <c r="BF10" s="177"/>
      <c r="BG10" s="176"/>
      <c r="BH10" s="174"/>
      <c r="BI10" s="174"/>
      <c r="BJ10" s="174"/>
      <c r="BK10" s="177"/>
      <c r="BL10" s="176"/>
      <c r="BM10" s="174"/>
      <c r="BN10" s="174"/>
      <c r="BO10" s="174"/>
      <c r="BP10" s="177"/>
      <c r="BQ10" s="176"/>
      <c r="BR10" s="174"/>
      <c r="BS10" s="174"/>
      <c r="BT10" s="174"/>
      <c r="BU10" s="177"/>
      <c r="BV10" s="176"/>
      <c r="BW10" s="174"/>
      <c r="BX10" s="174"/>
      <c r="BY10" s="174"/>
      <c r="BZ10" s="177"/>
      <c r="CA10" s="176"/>
      <c r="CB10" s="174"/>
      <c r="CC10" s="174"/>
      <c r="CD10" s="174"/>
      <c r="CE10" s="177"/>
      <c r="CF10" s="176"/>
      <c r="CG10" s="174"/>
      <c r="CH10" s="174"/>
      <c r="CI10" s="174"/>
      <c r="CJ10" s="177"/>
      <c r="CK10" s="176"/>
      <c r="CL10" s="174"/>
      <c r="CM10" s="174"/>
      <c r="CN10" s="174"/>
      <c r="CO10" s="177"/>
      <c r="CP10" s="176"/>
      <c r="CQ10" s="174"/>
      <c r="CR10" s="174"/>
      <c r="CS10" s="174"/>
      <c r="CT10" s="177"/>
      <c r="CU10" s="176"/>
      <c r="CV10" s="174"/>
      <c r="CW10" s="174"/>
      <c r="CX10" s="174"/>
      <c r="CY10" s="177"/>
      <c r="CZ10" s="176"/>
      <c r="DA10" s="174"/>
      <c r="DB10" s="174"/>
      <c r="DC10" s="174"/>
      <c r="DD10" s="177"/>
      <c r="DE10" s="176"/>
      <c r="DF10" s="174"/>
      <c r="DG10" s="174"/>
      <c r="DH10" s="174"/>
      <c r="DI10" s="177"/>
      <c r="DJ10" s="176"/>
      <c r="DK10" s="174"/>
      <c r="DL10" s="174"/>
      <c r="DM10" s="174"/>
      <c r="DN10" s="177"/>
      <c r="DO10" s="176"/>
      <c r="DP10" s="174"/>
      <c r="DQ10" s="174"/>
      <c r="DR10" s="174"/>
      <c r="DS10" s="177"/>
      <c r="DT10" s="176"/>
      <c r="DU10" s="174"/>
      <c r="DV10" s="174"/>
      <c r="DW10" s="174"/>
      <c r="DX10" s="177"/>
      <c r="DY10" s="176"/>
      <c r="DZ10" s="174"/>
      <c r="EA10" s="174"/>
      <c r="EB10" s="174"/>
      <c r="EC10" s="177"/>
      <c r="ED10" s="176"/>
      <c r="EE10" s="174"/>
      <c r="EF10" s="174"/>
      <c r="EG10" s="174"/>
      <c r="EH10" s="177"/>
      <c r="EI10" s="176"/>
      <c r="EJ10" s="174"/>
      <c r="EK10" s="174"/>
      <c r="EL10" s="174"/>
      <c r="EM10" s="177"/>
      <c r="EN10" s="176"/>
      <c r="EO10" s="174"/>
      <c r="EP10" s="174"/>
      <c r="EQ10" s="174"/>
      <c r="ER10" s="177"/>
      <c r="ES10" s="176"/>
      <c r="ET10" s="174"/>
      <c r="EU10" s="174"/>
      <c r="EV10" s="174"/>
      <c r="EW10" s="177"/>
    </row>
    <row r="11" spans="1:153" x14ac:dyDescent="0.25">
      <c r="A11" s="5" t="s">
        <v>12</v>
      </c>
      <c r="B11" s="5">
        <v>2.6040000000000001</v>
      </c>
      <c r="C11" s="5">
        <v>1.9488840000000001</v>
      </c>
      <c r="D11" s="12">
        <v>1.7860860000000001</v>
      </c>
      <c r="E11" s="12">
        <v>1.7695559999999999</v>
      </c>
      <c r="F11" s="12">
        <v>1.7172750000000001</v>
      </c>
      <c r="G11" s="12">
        <v>1.718065</v>
      </c>
      <c r="H11" s="5">
        <v>1.7177359999999999</v>
      </c>
      <c r="I11" s="12">
        <v>1.7602089999999999</v>
      </c>
      <c r="J11" s="12">
        <v>1.7610870000000001</v>
      </c>
      <c r="K11" s="12">
        <v>1.7290700000000001</v>
      </c>
      <c r="L11" s="12">
        <v>1.6615789999999999</v>
      </c>
      <c r="M11" s="5">
        <v>1.6281639999999999</v>
      </c>
      <c r="N11" s="12">
        <v>1.460226</v>
      </c>
      <c r="O11" s="12">
        <v>1.562762</v>
      </c>
      <c r="P11" s="12">
        <v>1.480715</v>
      </c>
      <c r="Q11" s="12">
        <v>1.4032309999999999</v>
      </c>
      <c r="R11" s="5">
        <v>1.370153</v>
      </c>
      <c r="S11" s="12">
        <v>1.3639570000000001</v>
      </c>
      <c r="T11" s="12">
        <v>1.5477510000000001</v>
      </c>
      <c r="U11" s="12">
        <v>1.4651719999999999</v>
      </c>
      <c r="V11" s="12">
        <v>1.3779220000000001</v>
      </c>
      <c r="W11" s="5">
        <v>1.331412</v>
      </c>
      <c r="X11" s="12">
        <v>1.179478</v>
      </c>
      <c r="Y11" s="12">
        <v>1.376782</v>
      </c>
      <c r="Z11" s="12">
        <v>1.292664</v>
      </c>
      <c r="AA11" s="12">
        <v>1.1904220000000001</v>
      </c>
      <c r="AB11" s="5">
        <v>1.1543030000000001</v>
      </c>
      <c r="AC11" s="12">
        <v>0.69146099999999999</v>
      </c>
      <c r="AD11" s="12">
        <v>0.98346599999999995</v>
      </c>
      <c r="AE11" s="12">
        <v>0.860846</v>
      </c>
      <c r="AF11" s="12">
        <v>0.74729000000000001</v>
      </c>
      <c r="AG11" s="5">
        <v>0.70538500000000004</v>
      </c>
      <c r="AH11" s="12">
        <v>0.28906199999999999</v>
      </c>
      <c r="AI11" s="12">
        <v>0.68768200000000002</v>
      </c>
      <c r="AJ11" s="12">
        <v>0.53812499999999996</v>
      </c>
      <c r="AK11" s="12">
        <v>0.39293299999999998</v>
      </c>
      <c r="AL11" s="5">
        <v>0.32120500000000002</v>
      </c>
      <c r="AM11" s="12">
        <v>-0.123557</v>
      </c>
      <c r="AN11" s="12">
        <v>0.42599999999999999</v>
      </c>
      <c r="AO11" s="12">
        <v>0.23677999999999999</v>
      </c>
      <c r="AP11" s="12">
        <v>2.4559000000000001E-2</v>
      </c>
      <c r="AQ11" s="5">
        <v>-6.5819000000000003E-2</v>
      </c>
      <c r="AR11" s="12">
        <v>-0.50337600000000005</v>
      </c>
      <c r="AS11" s="12">
        <v>0.244617</v>
      </c>
      <c r="AT11" s="12">
        <v>-3.4259999999999998E-3</v>
      </c>
      <c r="AU11" s="12">
        <v>-0.29229100000000002</v>
      </c>
      <c r="AV11" s="5">
        <v>-0.37852599999999997</v>
      </c>
      <c r="AW11" s="12">
        <v>-0.84024600000000005</v>
      </c>
      <c r="AX11" s="12">
        <v>1.9619999999999999E-2</v>
      </c>
      <c r="AY11" s="12">
        <v>-0.26452300000000001</v>
      </c>
      <c r="AZ11" s="12">
        <v>-0.58454600000000001</v>
      </c>
      <c r="BA11" s="5">
        <v>-0.68883899999999998</v>
      </c>
      <c r="BB11" s="12">
        <v>-1.229009</v>
      </c>
      <c r="BC11" s="12">
        <v>-4.3312000000000003E-2</v>
      </c>
      <c r="BD11" s="12">
        <v>-0.56487399999999999</v>
      </c>
      <c r="BE11" s="12">
        <v>-0.93832000000000004</v>
      </c>
      <c r="BF11" s="5">
        <v>-1.04461</v>
      </c>
      <c r="BG11" s="12">
        <v>-1.5806370000000001</v>
      </c>
      <c r="BH11" s="12">
        <v>-0.26344699999999999</v>
      </c>
      <c r="BI11" s="12">
        <v>-0.81679299999999999</v>
      </c>
      <c r="BJ11" s="12">
        <v>-1.2397720000000001</v>
      </c>
      <c r="BK11" s="5">
        <v>-1.3537840000000001</v>
      </c>
      <c r="BL11" s="12">
        <v>-1.9041189999999999</v>
      </c>
      <c r="BM11" s="12">
        <v>-0.47731499999999999</v>
      </c>
      <c r="BN11" s="12">
        <v>-1.0616129999999999</v>
      </c>
      <c r="BO11" s="12">
        <v>-1.53067</v>
      </c>
      <c r="BP11" s="5">
        <v>-1.6579839999999999</v>
      </c>
      <c r="BQ11" s="12">
        <v>-2.2493629999999998</v>
      </c>
      <c r="BR11" s="12">
        <v>-0.72464300000000004</v>
      </c>
      <c r="BS11" s="12">
        <v>-1.335186</v>
      </c>
      <c r="BT11" s="12">
        <v>-1.848821</v>
      </c>
      <c r="BU11" s="5">
        <v>-1.9800739999999999</v>
      </c>
      <c r="BV11" s="12">
        <v>-2.5344120000000001</v>
      </c>
      <c r="BW11" s="12">
        <v>-0.87444100000000002</v>
      </c>
      <c r="BX11" s="12">
        <v>-1.529828</v>
      </c>
      <c r="BY11" s="12">
        <v>-2.0927720000000001</v>
      </c>
      <c r="BZ11" s="5">
        <v>-2.2225169999999999</v>
      </c>
      <c r="CA11" s="12">
        <v>-2.8144870000000002</v>
      </c>
      <c r="CB11" s="12">
        <v>-0.84943900000000006</v>
      </c>
      <c r="CC11" s="12">
        <v>-1.730308</v>
      </c>
      <c r="CD11" s="12">
        <v>-2.3454739999999998</v>
      </c>
      <c r="CE11" s="5">
        <v>-2.4841220000000002</v>
      </c>
      <c r="CF11" s="12">
        <v>-3.0692710000000001</v>
      </c>
      <c r="CG11" s="12">
        <v>-0.79605599999999999</v>
      </c>
      <c r="CH11" s="12">
        <v>-1.7231080000000001</v>
      </c>
      <c r="CI11" s="12">
        <v>-2.5747949999999999</v>
      </c>
      <c r="CJ11" s="5">
        <v>-2.7151869999999998</v>
      </c>
      <c r="CK11" s="12">
        <v>-3.337618</v>
      </c>
      <c r="CL11" s="12">
        <v>-0.74879600000000002</v>
      </c>
      <c r="CM11" s="12">
        <v>-1.7324379999999999</v>
      </c>
      <c r="CN11" s="12">
        <v>-2.7965550000000001</v>
      </c>
      <c r="CO11" s="5">
        <v>-2.9428879999999999</v>
      </c>
      <c r="CP11" s="12">
        <v>-3.5959099999999999</v>
      </c>
      <c r="CQ11" s="12">
        <v>-0.77547900000000003</v>
      </c>
      <c r="CR11" s="12">
        <v>-1.7624230000000001</v>
      </c>
      <c r="CS11" s="12">
        <v>-2.838965</v>
      </c>
      <c r="CT11" s="5">
        <v>-3.1727449999999999</v>
      </c>
      <c r="CU11" s="12">
        <v>-3.8233640000000002</v>
      </c>
      <c r="CV11" s="12">
        <v>-0.785686</v>
      </c>
      <c r="CW11" s="12">
        <v>-1.7843929999999999</v>
      </c>
      <c r="CX11" s="12">
        <v>-2.852671</v>
      </c>
      <c r="CY11" s="5">
        <v>-3.36578</v>
      </c>
      <c r="CZ11" s="12">
        <v>-4.0777760000000001</v>
      </c>
      <c r="DA11" s="12">
        <v>-0.90164599999999995</v>
      </c>
      <c r="DB11" s="12">
        <v>-1.8796299999999999</v>
      </c>
      <c r="DC11" s="12">
        <v>-2.931432</v>
      </c>
      <c r="DD11" s="5">
        <v>-3.4265560000000002</v>
      </c>
      <c r="DE11" s="12">
        <v>-4.3485849999999999</v>
      </c>
      <c r="DF11" s="12">
        <v>-1.0262070000000001</v>
      </c>
      <c r="DG11" s="12">
        <v>-1.984275</v>
      </c>
      <c r="DH11" s="12">
        <v>-3.0058389999999999</v>
      </c>
      <c r="DI11" s="5">
        <v>-3.4889429999999999</v>
      </c>
      <c r="DJ11" s="12">
        <v>-4.6482559999999999</v>
      </c>
      <c r="DK11" s="12">
        <v>-1.1458790000000001</v>
      </c>
      <c r="DL11" s="12">
        <v>-2.1132379999999999</v>
      </c>
      <c r="DM11" s="12">
        <v>-3.1113590000000002</v>
      </c>
      <c r="DN11" s="5">
        <v>-3.595288</v>
      </c>
      <c r="DO11" s="12">
        <v>-4.978415</v>
      </c>
      <c r="DP11" s="12">
        <v>-1.3185500000000001</v>
      </c>
      <c r="DQ11" s="12">
        <v>-2.2498149999999999</v>
      </c>
      <c r="DR11" s="12">
        <v>-3.2640470000000001</v>
      </c>
      <c r="DS11" s="5">
        <v>-3.7340019999999998</v>
      </c>
      <c r="DT11" s="12">
        <v>-5.3206020000000001</v>
      </c>
      <c r="DU11" s="12">
        <v>-1.5098910000000001</v>
      </c>
      <c r="DV11" s="12">
        <v>-2.4110900000000002</v>
      </c>
      <c r="DW11" s="12">
        <v>-3.4265680000000001</v>
      </c>
      <c r="DX11" s="5">
        <v>-3.8909449999999999</v>
      </c>
      <c r="DY11" s="12">
        <v>-5.6863489999999999</v>
      </c>
      <c r="DZ11" s="12">
        <v>-1.7037279999999999</v>
      </c>
      <c r="EA11" s="12">
        <v>-2.6201140000000001</v>
      </c>
      <c r="EB11" s="12">
        <v>-3.5977640000000002</v>
      </c>
      <c r="EC11" s="5">
        <v>-4.0598340000000004</v>
      </c>
      <c r="ED11" s="12">
        <v>-6.0741889999999996</v>
      </c>
      <c r="EE11" s="12">
        <v>-1.864814</v>
      </c>
      <c r="EF11" s="12">
        <v>-2.8395769999999998</v>
      </c>
      <c r="EG11" s="12">
        <v>-3.78972</v>
      </c>
      <c r="EH11" s="5">
        <v>-4.2441040000000001</v>
      </c>
      <c r="EI11" s="12">
        <v>-6.4704370000000004</v>
      </c>
      <c r="EJ11" s="12">
        <v>-2.0701489999999998</v>
      </c>
      <c r="EK11" s="12">
        <v>-3.064416</v>
      </c>
      <c r="EL11" s="12">
        <v>-4.0001899999999999</v>
      </c>
      <c r="EM11" s="5">
        <v>-4.4604949999999999</v>
      </c>
      <c r="EN11" s="12">
        <v>-6.6816620000000002</v>
      </c>
      <c r="EO11" s="12">
        <v>-2.2409940000000002</v>
      </c>
      <c r="EP11" s="12">
        <v>-3.4832360000000002</v>
      </c>
      <c r="EQ11" s="12">
        <v>-4.4133180000000003</v>
      </c>
      <c r="ER11" s="5">
        <v>-4.8743309999999997</v>
      </c>
      <c r="ES11" s="12" t="s">
        <v>13</v>
      </c>
      <c r="ET11" s="12" t="s">
        <v>13</v>
      </c>
      <c r="EU11" s="12" t="s">
        <v>13</v>
      </c>
      <c r="EV11" s="12" t="s">
        <v>13</v>
      </c>
      <c r="EW11" s="5" t="s">
        <v>13</v>
      </c>
    </row>
    <row r="12" spans="1:153" x14ac:dyDescent="0.25">
      <c r="A12" s="8" t="s">
        <v>14</v>
      </c>
      <c r="B12" s="8">
        <v>2.2375759999999998</v>
      </c>
      <c r="C12" s="8">
        <v>1.6697109999999999</v>
      </c>
      <c r="D12" s="9">
        <v>1.6535759999999999</v>
      </c>
      <c r="E12" s="9">
        <v>1.637046</v>
      </c>
      <c r="F12" s="9">
        <v>1.584765</v>
      </c>
      <c r="G12" s="9">
        <v>1.585555</v>
      </c>
      <c r="H12" s="8">
        <v>1.5852269999999999</v>
      </c>
      <c r="I12" s="9">
        <v>1.6259680000000001</v>
      </c>
      <c r="J12" s="9">
        <v>1.6268469999999999</v>
      </c>
      <c r="K12" s="9">
        <v>1.59483</v>
      </c>
      <c r="L12" s="9">
        <v>1.527339</v>
      </c>
      <c r="M12" s="8">
        <v>1.493924</v>
      </c>
      <c r="N12" s="9">
        <v>1.3023119999999999</v>
      </c>
      <c r="O12" s="9">
        <v>1.389343</v>
      </c>
      <c r="P12" s="9">
        <v>1.3124560000000001</v>
      </c>
      <c r="Q12" s="9">
        <v>1.238483</v>
      </c>
      <c r="R12" s="8">
        <v>1.2070590000000001</v>
      </c>
      <c r="S12" s="9">
        <v>1.2164569999999999</v>
      </c>
      <c r="T12" s="9">
        <v>1.3863780000000001</v>
      </c>
      <c r="U12" s="9">
        <v>1.307288</v>
      </c>
      <c r="V12" s="9">
        <v>1.22343</v>
      </c>
      <c r="W12" s="8">
        <v>1.1783889999999999</v>
      </c>
      <c r="X12" s="9">
        <v>1.240227</v>
      </c>
      <c r="Y12" s="9">
        <v>1.437532</v>
      </c>
      <c r="Z12" s="9">
        <v>1.3534139999999999</v>
      </c>
      <c r="AA12" s="9">
        <v>1.251172</v>
      </c>
      <c r="AB12" s="8">
        <v>1.2150529999999999</v>
      </c>
      <c r="AC12" s="9">
        <v>0.95296099999999995</v>
      </c>
      <c r="AD12" s="9">
        <v>1.244966</v>
      </c>
      <c r="AE12" s="9">
        <v>1.1223449999999999</v>
      </c>
      <c r="AF12" s="9">
        <v>1.0087900000000001</v>
      </c>
      <c r="AG12" s="8">
        <v>0.96688499999999999</v>
      </c>
      <c r="AH12" s="9">
        <v>0.550562</v>
      </c>
      <c r="AI12" s="9">
        <v>0.94918199999999997</v>
      </c>
      <c r="AJ12" s="9">
        <v>0.79962500000000003</v>
      </c>
      <c r="AK12" s="9">
        <v>0.65443300000000004</v>
      </c>
      <c r="AL12" s="8">
        <v>0.58270500000000003</v>
      </c>
      <c r="AM12" s="9">
        <v>0.13794300000000001</v>
      </c>
      <c r="AN12" s="9">
        <v>0.687141</v>
      </c>
      <c r="AO12" s="9">
        <v>0.49828</v>
      </c>
      <c r="AP12" s="9">
        <v>0.28605900000000001</v>
      </c>
      <c r="AQ12" s="8">
        <v>0.19568099999999999</v>
      </c>
      <c r="AR12" s="9">
        <v>-0.24187600000000001</v>
      </c>
      <c r="AS12" s="9">
        <v>0.50611700000000004</v>
      </c>
      <c r="AT12" s="9">
        <v>0.25807400000000003</v>
      </c>
      <c r="AU12" s="9">
        <v>-3.0790999999999999E-2</v>
      </c>
      <c r="AV12" s="8">
        <v>-0.11702600000000001</v>
      </c>
      <c r="AW12" s="9">
        <v>-0.57874599999999998</v>
      </c>
      <c r="AX12" s="9">
        <v>0.28111999999999998</v>
      </c>
      <c r="AY12" s="9">
        <v>-3.0240000000000002E-3</v>
      </c>
      <c r="AZ12" s="9">
        <v>-0.323046</v>
      </c>
      <c r="BA12" s="8">
        <v>-0.42733900000000002</v>
      </c>
      <c r="BB12" s="9">
        <v>-0.767509</v>
      </c>
      <c r="BC12" s="9">
        <v>0.20116999999999999</v>
      </c>
      <c r="BD12" s="9">
        <v>-0.10337399999999999</v>
      </c>
      <c r="BE12" s="9">
        <v>-0.47682000000000002</v>
      </c>
      <c r="BF12" s="8">
        <v>-0.58311000000000002</v>
      </c>
      <c r="BG12" s="9">
        <v>-0.91913699999999998</v>
      </c>
      <c r="BH12" s="9">
        <v>0.14132700000000001</v>
      </c>
      <c r="BI12" s="9">
        <v>-0.16439300000000001</v>
      </c>
      <c r="BJ12" s="9">
        <v>-0.57827200000000001</v>
      </c>
      <c r="BK12" s="8">
        <v>-0.69228400000000001</v>
      </c>
      <c r="BL12" s="9">
        <v>-1.042619</v>
      </c>
      <c r="BM12" s="9">
        <v>0.118662</v>
      </c>
      <c r="BN12" s="9">
        <v>-0.21287800000000001</v>
      </c>
      <c r="BO12" s="9">
        <v>-0.66917000000000004</v>
      </c>
      <c r="BP12" s="8">
        <v>-0.79648399999999997</v>
      </c>
      <c r="BQ12" s="9">
        <v>-1.1878629999999999</v>
      </c>
      <c r="BR12" s="9">
        <v>6.7252999999999993E-2</v>
      </c>
      <c r="BS12" s="9">
        <v>-0.29015600000000003</v>
      </c>
      <c r="BT12" s="9">
        <v>-0.78732100000000005</v>
      </c>
      <c r="BU12" s="8">
        <v>-0.918574</v>
      </c>
      <c r="BV12" s="9">
        <v>-1.272912</v>
      </c>
      <c r="BW12" s="9">
        <v>9.8230999999999999E-2</v>
      </c>
      <c r="BX12" s="9">
        <v>-0.29668299999999997</v>
      </c>
      <c r="BY12" s="9">
        <v>-0.83127200000000001</v>
      </c>
      <c r="BZ12" s="8">
        <v>-0.96101700000000001</v>
      </c>
      <c r="CA12" s="9">
        <v>-1.3529880000000001</v>
      </c>
      <c r="CB12" s="9">
        <v>9.5265000000000002E-2</v>
      </c>
      <c r="CC12" s="9">
        <v>-0.32037100000000002</v>
      </c>
      <c r="CD12" s="9">
        <v>-0.88397300000000001</v>
      </c>
      <c r="CE12" s="8">
        <v>-1.0226219999999999</v>
      </c>
      <c r="CF12" s="9">
        <v>-1.4077710000000001</v>
      </c>
      <c r="CG12" s="9">
        <v>0.112082</v>
      </c>
      <c r="CH12" s="9">
        <v>-0.32673400000000002</v>
      </c>
      <c r="CI12" s="9">
        <v>-0.91329499999999997</v>
      </c>
      <c r="CJ12" s="8">
        <v>-1.053687</v>
      </c>
      <c r="CK12" s="9">
        <v>-1.476118</v>
      </c>
      <c r="CL12" s="9">
        <v>0.1115</v>
      </c>
      <c r="CM12" s="9">
        <v>-0.337812</v>
      </c>
      <c r="CN12" s="9">
        <v>-0.93505499999999997</v>
      </c>
      <c r="CO12" s="8">
        <v>-1.081388</v>
      </c>
      <c r="CP12" s="9">
        <v>-1.5344100000000001</v>
      </c>
      <c r="CQ12" s="9">
        <v>8.1615999999999994E-2</v>
      </c>
      <c r="CR12" s="9">
        <v>-0.37788699999999997</v>
      </c>
      <c r="CS12" s="9">
        <v>-0.97746500000000003</v>
      </c>
      <c r="CT12" s="8">
        <v>-1.1112439999999999</v>
      </c>
      <c r="CU12" s="9">
        <v>-1.5618639999999999</v>
      </c>
      <c r="CV12" s="9">
        <v>7.9330999999999999E-2</v>
      </c>
      <c r="CW12" s="9">
        <v>-0.39624500000000001</v>
      </c>
      <c r="CX12" s="9">
        <v>-0.99117100000000002</v>
      </c>
      <c r="CY12" s="8">
        <v>-1.1042799999999999</v>
      </c>
      <c r="CZ12" s="9">
        <v>-1.616276</v>
      </c>
      <c r="DA12" s="9">
        <v>2.0857000000000001E-2</v>
      </c>
      <c r="DB12" s="9">
        <v>-0.47354299999999999</v>
      </c>
      <c r="DC12" s="9">
        <v>-1.0699320000000001</v>
      </c>
      <c r="DD12" s="8">
        <v>-1.165055</v>
      </c>
      <c r="DE12" s="9">
        <v>-1.6870849999999999</v>
      </c>
      <c r="DF12" s="9">
        <v>-6.4784999999999995E-2</v>
      </c>
      <c r="DG12" s="9">
        <v>-0.54156199999999999</v>
      </c>
      <c r="DH12" s="9">
        <v>-1.144339</v>
      </c>
      <c r="DI12" s="8">
        <v>-1.2274430000000001</v>
      </c>
      <c r="DJ12" s="9">
        <v>-1.7867550000000001</v>
      </c>
      <c r="DK12" s="9">
        <v>-0.166796</v>
      </c>
      <c r="DL12" s="9">
        <v>-0.65173800000000004</v>
      </c>
      <c r="DM12" s="9">
        <v>-1.2498590000000001</v>
      </c>
      <c r="DN12" s="8">
        <v>-1.333788</v>
      </c>
      <c r="DO12" s="9">
        <v>-1.9169149999999999</v>
      </c>
      <c r="DP12" s="9">
        <v>-0.32115300000000002</v>
      </c>
      <c r="DQ12" s="9">
        <v>-0.78831499999999999</v>
      </c>
      <c r="DR12" s="9">
        <v>-1.4025460000000001</v>
      </c>
      <c r="DS12" s="8">
        <v>-1.472502</v>
      </c>
      <c r="DT12" s="9">
        <v>-2.0591020000000002</v>
      </c>
      <c r="DU12" s="9">
        <v>-0.49416900000000002</v>
      </c>
      <c r="DV12" s="9">
        <v>-0.94959000000000005</v>
      </c>
      <c r="DW12" s="9">
        <v>-1.5650679999999999</v>
      </c>
      <c r="DX12" s="8">
        <v>-1.629445</v>
      </c>
      <c r="DY12" s="9">
        <v>-2.2248489999999999</v>
      </c>
      <c r="DZ12" s="9">
        <v>-0.68629399999999996</v>
      </c>
      <c r="EA12" s="9">
        <v>-1.158614</v>
      </c>
      <c r="EB12" s="9">
        <v>-1.736264</v>
      </c>
      <c r="EC12" s="8">
        <v>-1.7983340000000001</v>
      </c>
      <c r="ED12" s="9">
        <v>-2.4126880000000002</v>
      </c>
      <c r="EE12" s="9">
        <v>-0.87049600000000005</v>
      </c>
      <c r="EF12" s="9">
        <v>-1.3780760000000001</v>
      </c>
      <c r="EG12" s="9">
        <v>-1.92822</v>
      </c>
      <c r="EH12" s="8">
        <v>-1.9826029999999999</v>
      </c>
      <c r="EI12" s="9">
        <v>-2.6089370000000001</v>
      </c>
      <c r="EJ12" s="9">
        <v>-1.090044</v>
      </c>
      <c r="EK12" s="9">
        <v>-1.602916</v>
      </c>
      <c r="EL12" s="9">
        <v>-2.13869</v>
      </c>
      <c r="EM12" s="8">
        <v>-2.198995</v>
      </c>
      <c r="EN12" s="9">
        <v>-2.820163</v>
      </c>
      <c r="EO12" s="9">
        <v>-1.0982670000000001</v>
      </c>
      <c r="EP12" s="9">
        <v>-1.829944</v>
      </c>
      <c r="EQ12" s="9">
        <v>-2.3518180000000002</v>
      </c>
      <c r="ER12" s="8">
        <v>-2.4128310000000002</v>
      </c>
      <c r="ES12" s="9" t="s">
        <v>15</v>
      </c>
      <c r="ET12" s="9" t="s">
        <v>15</v>
      </c>
      <c r="EU12" s="9" t="s">
        <v>15</v>
      </c>
      <c r="EV12" s="9" t="s">
        <v>15</v>
      </c>
      <c r="EW12" s="8" t="s">
        <v>15</v>
      </c>
    </row>
    <row r="13" spans="1:153" x14ac:dyDescent="0.25">
      <c r="A13" s="8" t="s">
        <v>16</v>
      </c>
      <c r="B13" s="8">
        <v>0.366423</v>
      </c>
      <c r="C13" s="8">
        <v>0.279173</v>
      </c>
      <c r="D13" s="9">
        <v>0.13250999999999999</v>
      </c>
      <c r="E13" s="9">
        <v>0.13250999999999999</v>
      </c>
      <c r="F13" s="9">
        <v>0.13250999999999999</v>
      </c>
      <c r="G13" s="9">
        <v>0.13250999999999999</v>
      </c>
      <c r="H13" s="8">
        <v>0.13250999999999999</v>
      </c>
      <c r="I13" s="9">
        <v>0.13424</v>
      </c>
      <c r="J13" s="9">
        <v>0.13424</v>
      </c>
      <c r="K13" s="9">
        <v>0.13424</v>
      </c>
      <c r="L13" s="9">
        <v>0.13424</v>
      </c>
      <c r="M13" s="8">
        <v>0.13424</v>
      </c>
      <c r="N13" s="9">
        <v>0.157915</v>
      </c>
      <c r="O13" s="9">
        <v>0.17341999999999999</v>
      </c>
      <c r="P13" s="9">
        <v>0.16825899999999999</v>
      </c>
      <c r="Q13" s="9">
        <v>0.164747</v>
      </c>
      <c r="R13" s="8">
        <v>0.16309399999999999</v>
      </c>
      <c r="S13" s="9">
        <v>0.14750099999999999</v>
      </c>
      <c r="T13" s="9">
        <v>0.16137299999999999</v>
      </c>
      <c r="U13" s="9">
        <v>0.157883</v>
      </c>
      <c r="V13" s="9">
        <v>0.15449199999999999</v>
      </c>
      <c r="W13" s="8">
        <v>0.15302299999999999</v>
      </c>
      <c r="X13" s="9">
        <v>-6.0749999999999998E-2</v>
      </c>
      <c r="Y13" s="9">
        <v>-6.0749999999999998E-2</v>
      </c>
      <c r="Z13" s="9">
        <v>-6.0749999999999998E-2</v>
      </c>
      <c r="AA13" s="9">
        <v>-6.0749999999999998E-2</v>
      </c>
      <c r="AB13" s="8">
        <v>-6.0749999999999998E-2</v>
      </c>
      <c r="AC13" s="9">
        <v>-0.26150000000000001</v>
      </c>
      <c r="AD13" s="9">
        <v>-0.26150000000000001</v>
      </c>
      <c r="AE13" s="9">
        <v>-0.26150000000000001</v>
      </c>
      <c r="AF13" s="9">
        <v>-0.26150000000000001</v>
      </c>
      <c r="AG13" s="8">
        <v>-0.26150000000000001</v>
      </c>
      <c r="AH13" s="9">
        <v>-0.26150000000000001</v>
      </c>
      <c r="AI13" s="9">
        <v>-0.26150000000000001</v>
      </c>
      <c r="AJ13" s="9">
        <v>-0.26150000000000001</v>
      </c>
      <c r="AK13" s="9">
        <v>-0.26150000000000001</v>
      </c>
      <c r="AL13" s="8">
        <v>-0.26150000000000001</v>
      </c>
      <c r="AM13" s="9">
        <v>-0.26150000000000001</v>
      </c>
      <c r="AN13" s="9">
        <v>-0.26114100000000001</v>
      </c>
      <c r="AO13" s="9">
        <v>-0.26150000000000001</v>
      </c>
      <c r="AP13" s="9">
        <v>-0.26150000000000001</v>
      </c>
      <c r="AQ13" s="8">
        <v>-0.26150000000000001</v>
      </c>
      <c r="AR13" s="9">
        <v>-0.26150000000000001</v>
      </c>
      <c r="AS13" s="9">
        <v>-0.26150000000000001</v>
      </c>
      <c r="AT13" s="9">
        <v>-0.26150000000000001</v>
      </c>
      <c r="AU13" s="9">
        <v>-0.26150000000000001</v>
      </c>
      <c r="AV13" s="8">
        <v>-0.26150000000000001</v>
      </c>
      <c r="AW13" s="9">
        <v>-0.26150000000000001</v>
      </c>
      <c r="AX13" s="9">
        <v>-0.26150000000000001</v>
      </c>
      <c r="AY13" s="9">
        <v>-0.26150000000000001</v>
      </c>
      <c r="AZ13" s="9">
        <v>-0.26150000000000001</v>
      </c>
      <c r="BA13" s="8">
        <v>-0.26150000000000001</v>
      </c>
      <c r="BB13" s="9">
        <v>-0.46150000000000002</v>
      </c>
      <c r="BC13" s="9">
        <v>-0.244482</v>
      </c>
      <c r="BD13" s="9">
        <v>-0.46150000000000002</v>
      </c>
      <c r="BE13" s="9">
        <v>-0.46150000000000002</v>
      </c>
      <c r="BF13" s="8">
        <v>-0.46150000000000002</v>
      </c>
      <c r="BG13" s="9">
        <v>-0.66149999999999998</v>
      </c>
      <c r="BH13" s="9">
        <v>-0.40477299999999999</v>
      </c>
      <c r="BI13" s="9">
        <v>-0.65239899999999995</v>
      </c>
      <c r="BJ13" s="9">
        <v>-0.66149999999999998</v>
      </c>
      <c r="BK13" s="8">
        <v>-0.66149999999999998</v>
      </c>
      <c r="BL13" s="9">
        <v>-0.86150000000000004</v>
      </c>
      <c r="BM13" s="9">
        <v>-0.59597699999999998</v>
      </c>
      <c r="BN13" s="9">
        <v>-0.84873399999999999</v>
      </c>
      <c r="BO13" s="9">
        <v>-0.86150000000000004</v>
      </c>
      <c r="BP13" s="8">
        <v>-0.86150000000000004</v>
      </c>
      <c r="BQ13" s="9">
        <v>-1.0615000000000001</v>
      </c>
      <c r="BR13" s="9">
        <v>-0.79189600000000004</v>
      </c>
      <c r="BS13" s="9">
        <v>-1.0450299999999999</v>
      </c>
      <c r="BT13" s="9">
        <v>-1.0615000000000001</v>
      </c>
      <c r="BU13" s="8">
        <v>-1.0615000000000001</v>
      </c>
      <c r="BV13" s="9">
        <v>-1.2615000000000001</v>
      </c>
      <c r="BW13" s="9">
        <v>-0.97267199999999998</v>
      </c>
      <c r="BX13" s="9">
        <v>-1.2331449999999999</v>
      </c>
      <c r="BY13" s="9">
        <v>-1.2615000000000001</v>
      </c>
      <c r="BZ13" s="8">
        <v>-1.2615000000000001</v>
      </c>
      <c r="CA13" s="9">
        <v>-1.4615</v>
      </c>
      <c r="CB13" s="9">
        <v>-0.94470399999999999</v>
      </c>
      <c r="CC13" s="9">
        <v>-1.409937</v>
      </c>
      <c r="CD13" s="9">
        <v>-1.4615</v>
      </c>
      <c r="CE13" s="8">
        <v>-1.4615</v>
      </c>
      <c r="CF13" s="9">
        <v>-1.6615</v>
      </c>
      <c r="CG13" s="9">
        <v>-0.90813900000000003</v>
      </c>
      <c r="CH13" s="9">
        <v>-1.396374</v>
      </c>
      <c r="CI13" s="9">
        <v>-1.6615</v>
      </c>
      <c r="CJ13" s="8">
        <v>-1.6615</v>
      </c>
      <c r="CK13" s="9">
        <v>-1.8614999999999999</v>
      </c>
      <c r="CL13" s="9">
        <v>-0.86029599999999995</v>
      </c>
      <c r="CM13" s="9">
        <v>-1.3946259999999999</v>
      </c>
      <c r="CN13" s="9">
        <v>-1.8614999999999999</v>
      </c>
      <c r="CO13" s="8">
        <v>-1.8614999999999999</v>
      </c>
      <c r="CP13" s="9">
        <v>-2.0615000000000001</v>
      </c>
      <c r="CQ13" s="9">
        <v>-0.85709400000000002</v>
      </c>
      <c r="CR13" s="9">
        <v>-1.3845350000000001</v>
      </c>
      <c r="CS13" s="9">
        <v>-1.8614999999999999</v>
      </c>
      <c r="CT13" s="8">
        <v>-2.0615000000000001</v>
      </c>
      <c r="CU13" s="9">
        <v>-2.2614999999999998</v>
      </c>
      <c r="CV13" s="9">
        <v>-0.86501600000000001</v>
      </c>
      <c r="CW13" s="9">
        <v>-1.3881479999999999</v>
      </c>
      <c r="CX13" s="9">
        <v>-1.8614999999999999</v>
      </c>
      <c r="CY13" s="8">
        <v>-2.2614999999999998</v>
      </c>
      <c r="CZ13" s="9">
        <v>-2.4615</v>
      </c>
      <c r="DA13" s="9">
        <v>-0.92250299999999996</v>
      </c>
      <c r="DB13" s="9">
        <v>-1.4060870000000001</v>
      </c>
      <c r="DC13" s="9">
        <v>-1.8614999999999999</v>
      </c>
      <c r="DD13" s="8">
        <v>-2.2614999999999998</v>
      </c>
      <c r="DE13" s="9">
        <v>-2.6615000000000002</v>
      </c>
      <c r="DF13" s="9">
        <v>-0.961422</v>
      </c>
      <c r="DG13" s="9">
        <v>-1.4427129999999999</v>
      </c>
      <c r="DH13" s="9">
        <v>-1.8614999999999999</v>
      </c>
      <c r="DI13" s="8">
        <v>-2.2614999999999998</v>
      </c>
      <c r="DJ13" s="9">
        <v>-2.8614999999999999</v>
      </c>
      <c r="DK13" s="9">
        <v>-0.97908399999999995</v>
      </c>
      <c r="DL13" s="9">
        <v>-1.4615</v>
      </c>
      <c r="DM13" s="9">
        <v>-1.8614999999999999</v>
      </c>
      <c r="DN13" s="8">
        <v>-2.2614999999999998</v>
      </c>
      <c r="DO13" s="9">
        <v>-3.0615000000000001</v>
      </c>
      <c r="DP13" s="9">
        <v>-0.99739699999999998</v>
      </c>
      <c r="DQ13" s="9">
        <v>-1.4615</v>
      </c>
      <c r="DR13" s="9">
        <v>-1.8614999999999999</v>
      </c>
      <c r="DS13" s="8">
        <v>-2.2614999999999998</v>
      </c>
      <c r="DT13" s="9">
        <v>-3.2614999999999998</v>
      </c>
      <c r="DU13" s="9">
        <v>-1.015722</v>
      </c>
      <c r="DV13" s="9">
        <v>-1.4615</v>
      </c>
      <c r="DW13" s="9">
        <v>-1.8614999999999999</v>
      </c>
      <c r="DX13" s="8">
        <v>-2.2614999999999998</v>
      </c>
      <c r="DY13" s="9">
        <v>-3.4615</v>
      </c>
      <c r="DZ13" s="9">
        <v>-1.0174339999999999</v>
      </c>
      <c r="EA13" s="9">
        <v>-1.4615</v>
      </c>
      <c r="EB13" s="9">
        <v>-1.8614999999999999</v>
      </c>
      <c r="EC13" s="8">
        <v>-2.2614999999999998</v>
      </c>
      <c r="ED13" s="9">
        <v>-3.6615000000000002</v>
      </c>
      <c r="EE13" s="9">
        <v>-0.99431800000000004</v>
      </c>
      <c r="EF13" s="9">
        <v>-1.4615</v>
      </c>
      <c r="EG13" s="9">
        <v>-1.8614999999999999</v>
      </c>
      <c r="EH13" s="8">
        <v>-2.2614999999999998</v>
      </c>
      <c r="EI13" s="9">
        <v>-3.8614999999999999</v>
      </c>
      <c r="EJ13" s="9">
        <v>-0.98010600000000003</v>
      </c>
      <c r="EK13" s="9">
        <v>-1.4615</v>
      </c>
      <c r="EL13" s="9">
        <v>-1.8614999999999999</v>
      </c>
      <c r="EM13" s="8">
        <v>-2.2614999999999998</v>
      </c>
      <c r="EN13" s="9">
        <v>-3.8614999999999999</v>
      </c>
      <c r="EO13" s="9">
        <v>-1.142727</v>
      </c>
      <c r="EP13" s="9">
        <v>-1.653292</v>
      </c>
      <c r="EQ13" s="9">
        <v>-2.0615000000000001</v>
      </c>
      <c r="ER13" s="8">
        <v>-2.4615</v>
      </c>
      <c r="ES13" s="9" t="s">
        <v>15</v>
      </c>
      <c r="ET13" s="9" t="s">
        <v>15</v>
      </c>
      <c r="EU13" s="9" t="s">
        <v>15</v>
      </c>
      <c r="EV13" s="9" t="s">
        <v>15</v>
      </c>
      <c r="EW13" s="8" t="s">
        <v>15</v>
      </c>
    </row>
    <row r="14" spans="1:153" x14ac:dyDescent="0.25">
      <c r="A14" s="8"/>
      <c r="B14" s="8"/>
      <c r="C14" s="8"/>
      <c r="D14" s="176"/>
      <c r="E14" s="174"/>
      <c r="F14" s="174"/>
      <c r="G14" s="174"/>
      <c r="H14" s="177"/>
      <c r="I14" s="176"/>
      <c r="J14" s="174"/>
      <c r="K14" s="174"/>
      <c r="L14" s="174"/>
      <c r="M14" s="177"/>
      <c r="N14" s="176"/>
      <c r="O14" s="174"/>
      <c r="P14" s="174"/>
      <c r="Q14" s="174"/>
      <c r="R14" s="177"/>
      <c r="S14" s="176"/>
      <c r="T14" s="174"/>
      <c r="U14" s="174"/>
      <c r="V14" s="174"/>
      <c r="W14" s="177"/>
      <c r="X14" s="176"/>
      <c r="Y14" s="174"/>
      <c r="Z14" s="174"/>
      <c r="AA14" s="174"/>
      <c r="AB14" s="177"/>
      <c r="AC14" s="176"/>
      <c r="AD14" s="174"/>
      <c r="AE14" s="174"/>
      <c r="AF14" s="174"/>
      <c r="AG14" s="177"/>
      <c r="AH14" s="176"/>
      <c r="AI14" s="174"/>
      <c r="AJ14" s="174"/>
      <c r="AK14" s="174"/>
      <c r="AL14" s="177"/>
      <c r="AM14" s="176"/>
      <c r="AN14" s="174"/>
      <c r="AO14" s="174"/>
      <c r="AP14" s="174"/>
      <c r="AQ14" s="177"/>
      <c r="AR14" s="176"/>
      <c r="AS14" s="174"/>
      <c r="AT14" s="174"/>
      <c r="AU14" s="174"/>
      <c r="AV14" s="177"/>
      <c r="AW14" s="176"/>
      <c r="AX14" s="174"/>
      <c r="AY14" s="174"/>
      <c r="AZ14" s="174"/>
      <c r="BA14" s="177"/>
      <c r="BB14" s="176"/>
      <c r="BC14" s="174"/>
      <c r="BD14" s="174"/>
      <c r="BE14" s="174"/>
      <c r="BF14" s="177"/>
      <c r="BG14" s="176"/>
      <c r="BH14" s="174"/>
      <c r="BI14" s="174"/>
      <c r="BJ14" s="174"/>
      <c r="BK14" s="177"/>
      <c r="BL14" s="176"/>
      <c r="BM14" s="174"/>
      <c r="BN14" s="174"/>
      <c r="BO14" s="174"/>
      <c r="BP14" s="177"/>
      <c r="BQ14" s="176"/>
      <c r="BR14" s="174"/>
      <c r="BS14" s="174"/>
      <c r="BT14" s="174"/>
      <c r="BU14" s="177"/>
      <c r="BV14" s="176"/>
      <c r="BW14" s="174"/>
      <c r="BX14" s="174"/>
      <c r="BY14" s="174"/>
      <c r="BZ14" s="177"/>
      <c r="CA14" s="176"/>
      <c r="CB14" s="174"/>
      <c r="CC14" s="174"/>
      <c r="CD14" s="174"/>
      <c r="CE14" s="177"/>
      <c r="CF14" s="176"/>
      <c r="CG14" s="174"/>
      <c r="CH14" s="174"/>
      <c r="CI14" s="174"/>
      <c r="CJ14" s="177"/>
      <c r="CK14" s="176"/>
      <c r="CL14" s="174"/>
      <c r="CM14" s="174"/>
      <c r="CN14" s="174"/>
      <c r="CO14" s="177"/>
      <c r="CP14" s="176"/>
      <c r="CQ14" s="174"/>
      <c r="CR14" s="174"/>
      <c r="CS14" s="174"/>
      <c r="CT14" s="177"/>
      <c r="CU14" s="176"/>
      <c r="CV14" s="174"/>
      <c r="CW14" s="174"/>
      <c r="CX14" s="174"/>
      <c r="CY14" s="177"/>
      <c r="CZ14" s="176"/>
      <c r="DA14" s="174"/>
      <c r="DB14" s="174"/>
      <c r="DC14" s="174"/>
      <c r="DD14" s="177"/>
      <c r="DE14" s="176"/>
      <c r="DF14" s="174"/>
      <c r="DG14" s="174"/>
      <c r="DH14" s="174"/>
      <c r="DI14" s="177"/>
      <c r="DJ14" s="176"/>
      <c r="DK14" s="174"/>
      <c r="DL14" s="174"/>
      <c r="DM14" s="174"/>
      <c r="DN14" s="177"/>
      <c r="DO14" s="176"/>
      <c r="DP14" s="174"/>
      <c r="DQ14" s="174"/>
      <c r="DR14" s="174"/>
      <c r="DS14" s="177"/>
      <c r="DT14" s="176"/>
      <c r="DU14" s="174"/>
      <c r="DV14" s="174"/>
      <c r="DW14" s="174"/>
      <c r="DX14" s="177"/>
      <c r="DY14" s="176"/>
      <c r="DZ14" s="174"/>
      <c r="EA14" s="174"/>
      <c r="EB14" s="174"/>
      <c r="EC14" s="177"/>
      <c r="ED14" s="176"/>
      <c r="EE14" s="174"/>
      <c r="EF14" s="174"/>
      <c r="EG14" s="174"/>
      <c r="EH14" s="177"/>
      <c r="EI14" s="176"/>
      <c r="EJ14" s="174"/>
      <c r="EK14" s="174"/>
      <c r="EL14" s="174"/>
      <c r="EM14" s="177"/>
      <c r="EN14" s="176"/>
      <c r="EO14" s="174"/>
      <c r="EP14" s="174"/>
      <c r="EQ14" s="174"/>
      <c r="ER14" s="177"/>
      <c r="ES14" s="176"/>
      <c r="ET14" s="174"/>
      <c r="EU14" s="174"/>
      <c r="EV14" s="174"/>
      <c r="EW14" s="177"/>
    </row>
    <row r="15" spans="1:153" x14ac:dyDescent="0.25">
      <c r="A15" s="5" t="s">
        <v>17</v>
      </c>
      <c r="B15" s="5">
        <v>24.000992</v>
      </c>
      <c r="C15" s="5">
        <v>25.010231000000001</v>
      </c>
      <c r="D15" s="12">
        <v>25.926345999999999</v>
      </c>
      <c r="E15" s="12">
        <v>25.502092000000001</v>
      </c>
      <c r="F15" s="12">
        <v>25.693359000000001</v>
      </c>
      <c r="G15" s="12">
        <v>25.693670000000001</v>
      </c>
      <c r="H15" s="5">
        <v>25.694464</v>
      </c>
      <c r="I15" s="12">
        <v>26.322476999999999</v>
      </c>
      <c r="J15" s="12">
        <v>25.610664</v>
      </c>
      <c r="K15" s="12">
        <v>25.950831999999998</v>
      </c>
      <c r="L15" s="12">
        <v>25.62538</v>
      </c>
      <c r="M15" s="5">
        <v>25.434875000000002</v>
      </c>
      <c r="N15" s="12">
        <v>26.834585000000001</v>
      </c>
      <c r="O15" s="12">
        <v>24.770458000000001</v>
      </c>
      <c r="P15" s="12">
        <v>25.528918999999998</v>
      </c>
      <c r="Q15" s="12">
        <v>25.151661000000001</v>
      </c>
      <c r="R15" s="5">
        <v>24.990181</v>
      </c>
      <c r="S15" s="12">
        <v>27.678197999999998</v>
      </c>
      <c r="T15" s="12">
        <v>24.640591000000001</v>
      </c>
      <c r="U15" s="12">
        <v>25.742637999999999</v>
      </c>
      <c r="V15" s="12">
        <v>25.287935000000001</v>
      </c>
      <c r="W15" s="5">
        <v>25.075717999999998</v>
      </c>
      <c r="X15" s="12">
        <v>29.247267000000001</v>
      </c>
      <c r="Y15" s="12">
        <v>25.258210999999999</v>
      </c>
      <c r="Z15" s="12">
        <v>26.660917000000001</v>
      </c>
      <c r="AA15" s="12">
        <v>26.138287999999999</v>
      </c>
      <c r="AB15" s="5">
        <v>25.953292999999999</v>
      </c>
      <c r="AC15" s="12">
        <v>29.438766000000001</v>
      </c>
      <c r="AD15" s="12">
        <v>24.870882000000002</v>
      </c>
      <c r="AE15" s="12">
        <v>26.584194</v>
      </c>
      <c r="AF15" s="12">
        <v>25.858936</v>
      </c>
      <c r="AG15" s="5">
        <v>25.672675999999999</v>
      </c>
      <c r="AH15" s="12">
        <v>29.952819999999999</v>
      </c>
      <c r="AI15" s="12">
        <v>24.748552</v>
      </c>
      <c r="AJ15" s="12">
        <v>26.833798999999999</v>
      </c>
      <c r="AK15" s="12">
        <v>25.957346000000001</v>
      </c>
      <c r="AL15" s="5">
        <v>25.662901000000002</v>
      </c>
      <c r="AM15" s="12">
        <v>30.372858000000001</v>
      </c>
      <c r="AN15" s="12">
        <v>24.649107000000001</v>
      </c>
      <c r="AO15" s="12">
        <v>26.977035999999998</v>
      </c>
      <c r="AP15" s="12">
        <v>25.955624</v>
      </c>
      <c r="AQ15" s="5">
        <v>25.594014999999999</v>
      </c>
      <c r="AR15" s="12">
        <v>30.626432000000001</v>
      </c>
      <c r="AS15" s="12">
        <v>24.552986000000001</v>
      </c>
      <c r="AT15" s="12">
        <v>27.139244000000001</v>
      </c>
      <c r="AU15" s="12">
        <v>25.855758999999999</v>
      </c>
      <c r="AV15" s="5">
        <v>25.535188999999999</v>
      </c>
      <c r="AW15" s="12">
        <v>30.896035999999999</v>
      </c>
      <c r="AX15" s="12">
        <v>24.489457999999999</v>
      </c>
      <c r="AY15" s="12">
        <v>27.327555</v>
      </c>
      <c r="AZ15" s="12">
        <v>25.803740999999999</v>
      </c>
      <c r="BA15" s="5">
        <v>25.447077</v>
      </c>
      <c r="BB15" s="12">
        <v>31.34939</v>
      </c>
      <c r="BC15" s="12">
        <v>24.556654000000002</v>
      </c>
      <c r="BD15" s="12">
        <v>27.585621</v>
      </c>
      <c r="BE15" s="12">
        <v>25.80434</v>
      </c>
      <c r="BF15" s="5">
        <v>25.474299999999999</v>
      </c>
      <c r="BG15" s="12">
        <v>31.664746999999998</v>
      </c>
      <c r="BH15" s="12">
        <v>24.664650000000002</v>
      </c>
      <c r="BI15" s="12">
        <v>27.802537999999998</v>
      </c>
      <c r="BJ15" s="12">
        <v>25.756921999999999</v>
      </c>
      <c r="BK15" s="5">
        <v>25.410879000000001</v>
      </c>
      <c r="BL15" s="12">
        <v>31.994097</v>
      </c>
      <c r="BM15" s="12">
        <v>24.743781999999999</v>
      </c>
      <c r="BN15" s="12">
        <v>28.071522000000002</v>
      </c>
      <c r="BO15" s="12">
        <v>25.740091</v>
      </c>
      <c r="BP15" s="5">
        <v>25.35688</v>
      </c>
      <c r="BQ15" s="12">
        <v>32.274287999999999</v>
      </c>
      <c r="BR15" s="12">
        <v>24.826796000000002</v>
      </c>
      <c r="BS15" s="12">
        <v>28.357378000000001</v>
      </c>
      <c r="BT15" s="12">
        <v>25.75177</v>
      </c>
      <c r="BU15" s="5">
        <v>25.303242000000001</v>
      </c>
      <c r="BV15" s="12">
        <v>32.614063000000002</v>
      </c>
      <c r="BW15" s="12">
        <v>24.875050000000002</v>
      </c>
      <c r="BX15" s="12">
        <v>28.567316000000002</v>
      </c>
      <c r="BY15" s="12">
        <v>25.756525</v>
      </c>
      <c r="BZ15" s="5">
        <v>25.295832000000001</v>
      </c>
      <c r="CA15" s="12">
        <v>32.935749000000001</v>
      </c>
      <c r="CB15" s="12">
        <v>24.927631000000002</v>
      </c>
      <c r="CC15" s="12">
        <v>28.849036999999999</v>
      </c>
      <c r="CD15" s="12">
        <v>25.808236999999998</v>
      </c>
      <c r="CE15" s="5">
        <v>25.331661</v>
      </c>
      <c r="CF15" s="12">
        <v>33.168491000000003</v>
      </c>
      <c r="CG15" s="12">
        <v>24.969169999999998</v>
      </c>
      <c r="CH15" s="12">
        <v>29.071995000000001</v>
      </c>
      <c r="CI15" s="12">
        <v>25.672809999999998</v>
      </c>
      <c r="CJ15" s="5">
        <v>25.202162000000001</v>
      </c>
      <c r="CK15" s="12">
        <v>33.416964999999998</v>
      </c>
      <c r="CL15" s="12">
        <v>25.037427999999998</v>
      </c>
      <c r="CM15" s="12">
        <v>29.288322000000001</v>
      </c>
      <c r="CN15" s="12">
        <v>25.609221000000002</v>
      </c>
      <c r="CO15" s="5">
        <v>25.163444999999999</v>
      </c>
      <c r="CP15" s="12">
        <v>33.699921000000003</v>
      </c>
      <c r="CQ15" s="12">
        <v>25.158425999999999</v>
      </c>
      <c r="CR15" s="12">
        <v>29.565283000000001</v>
      </c>
      <c r="CS15" s="12">
        <v>25.715247999999999</v>
      </c>
      <c r="CT15" s="5">
        <v>25.218354999999999</v>
      </c>
      <c r="CU15" s="12">
        <v>34.038685000000001</v>
      </c>
      <c r="CV15" s="12">
        <v>25.255649999999999</v>
      </c>
      <c r="CW15" s="12">
        <v>29.897724</v>
      </c>
      <c r="CX15" s="12">
        <v>25.812291999999999</v>
      </c>
      <c r="CY15" s="5">
        <v>25.283391999999999</v>
      </c>
      <c r="CZ15" s="12">
        <v>34.433852999999999</v>
      </c>
      <c r="DA15" s="12">
        <v>25.328147999999999</v>
      </c>
      <c r="DB15" s="12">
        <v>30.211701999999999</v>
      </c>
      <c r="DC15" s="12">
        <v>25.934553000000001</v>
      </c>
      <c r="DD15" s="5">
        <v>25.379394999999999</v>
      </c>
      <c r="DE15" s="12">
        <v>34.866225999999997</v>
      </c>
      <c r="DF15" s="12">
        <v>25.297798</v>
      </c>
      <c r="DG15" s="12">
        <v>30.432306000000001</v>
      </c>
      <c r="DH15" s="12">
        <v>26.125890999999999</v>
      </c>
      <c r="DI15" s="5">
        <v>25.524376</v>
      </c>
      <c r="DJ15" s="12">
        <v>35.269112</v>
      </c>
      <c r="DK15" s="12">
        <v>25.207564999999999</v>
      </c>
      <c r="DL15" s="12">
        <v>30.629045000000001</v>
      </c>
      <c r="DM15" s="12">
        <v>26.252216000000001</v>
      </c>
      <c r="DN15" s="5">
        <v>25.704636000000001</v>
      </c>
      <c r="DO15" s="12">
        <v>35.672375000000002</v>
      </c>
      <c r="DP15" s="12">
        <v>25.151683999999999</v>
      </c>
      <c r="DQ15" s="12">
        <v>30.807839999999999</v>
      </c>
      <c r="DR15" s="12">
        <v>26.362128999999999</v>
      </c>
      <c r="DS15" s="5">
        <v>25.886009000000001</v>
      </c>
      <c r="DT15" s="12">
        <v>36.205879000000003</v>
      </c>
      <c r="DU15" s="12">
        <v>25.159566999999999</v>
      </c>
      <c r="DV15" s="12">
        <v>30.955749999999998</v>
      </c>
      <c r="DW15" s="12">
        <v>26.553619000000001</v>
      </c>
      <c r="DX15" s="5">
        <v>26.151268000000002</v>
      </c>
      <c r="DY15" s="12">
        <v>36.753494000000003</v>
      </c>
      <c r="DZ15" s="12">
        <v>25.166015999999999</v>
      </c>
      <c r="EA15" s="12">
        <v>31.116257000000001</v>
      </c>
      <c r="EB15" s="12">
        <v>26.703644000000001</v>
      </c>
      <c r="EC15" s="5">
        <v>26.347933000000001</v>
      </c>
      <c r="ED15" s="12">
        <v>37.299751000000001</v>
      </c>
      <c r="EE15" s="12">
        <v>25.208763000000001</v>
      </c>
      <c r="EF15" s="12">
        <v>31.231171</v>
      </c>
      <c r="EG15" s="12">
        <v>26.820974</v>
      </c>
      <c r="EH15" s="5">
        <v>26.482592</v>
      </c>
      <c r="EI15" s="12">
        <v>37.886569999999999</v>
      </c>
      <c r="EJ15" s="12">
        <v>25.167255000000001</v>
      </c>
      <c r="EK15" s="12">
        <v>31.350739999999998</v>
      </c>
      <c r="EL15" s="12">
        <v>26.972179000000001</v>
      </c>
      <c r="EM15" s="5">
        <v>26.576194999999998</v>
      </c>
      <c r="EN15" s="12">
        <v>38.500256</v>
      </c>
      <c r="EO15" s="12">
        <v>25.108726999999998</v>
      </c>
      <c r="EP15" s="12">
        <v>31.396768999999999</v>
      </c>
      <c r="EQ15" s="12">
        <v>27.138126</v>
      </c>
      <c r="ER15" s="5">
        <v>26.738731000000001</v>
      </c>
      <c r="ES15" s="13">
        <v>1.4999999999999999E-2</v>
      </c>
      <c r="ET15" s="13">
        <v>0</v>
      </c>
      <c r="EU15" s="13">
        <v>8.0000000000000002E-3</v>
      </c>
      <c r="EV15" s="13">
        <v>3.0000000000000001E-3</v>
      </c>
      <c r="EW15" s="14">
        <v>2E-3</v>
      </c>
    </row>
    <row r="16" spans="1:153" x14ac:dyDescent="0.25">
      <c r="A16" s="8"/>
      <c r="B16" s="8"/>
      <c r="C16" s="8"/>
      <c r="D16" s="176"/>
      <c r="E16" s="174"/>
      <c r="F16" s="174"/>
      <c r="G16" s="174"/>
      <c r="H16" s="177"/>
      <c r="I16" s="176"/>
      <c r="J16" s="174"/>
      <c r="K16" s="174"/>
      <c r="L16" s="174"/>
      <c r="M16" s="177"/>
      <c r="N16" s="176"/>
      <c r="O16" s="174"/>
      <c r="P16" s="174"/>
      <c r="Q16" s="174"/>
      <c r="R16" s="177"/>
      <c r="S16" s="176"/>
      <c r="T16" s="174"/>
      <c r="U16" s="174"/>
      <c r="V16" s="174"/>
      <c r="W16" s="177"/>
      <c r="X16" s="176"/>
      <c r="Y16" s="174"/>
      <c r="Z16" s="174"/>
      <c r="AA16" s="174"/>
      <c r="AB16" s="177"/>
      <c r="AC16" s="176"/>
      <c r="AD16" s="174"/>
      <c r="AE16" s="174"/>
      <c r="AF16" s="174"/>
      <c r="AG16" s="177"/>
      <c r="AH16" s="176"/>
      <c r="AI16" s="174"/>
      <c r="AJ16" s="174"/>
      <c r="AK16" s="174"/>
      <c r="AL16" s="177"/>
      <c r="AM16" s="176"/>
      <c r="AN16" s="174"/>
      <c r="AO16" s="174"/>
      <c r="AP16" s="174"/>
      <c r="AQ16" s="177"/>
      <c r="AR16" s="176"/>
      <c r="AS16" s="174"/>
      <c r="AT16" s="174"/>
      <c r="AU16" s="174"/>
      <c r="AV16" s="177"/>
      <c r="AW16" s="176"/>
      <c r="AX16" s="174"/>
      <c r="AY16" s="174"/>
      <c r="AZ16" s="174"/>
      <c r="BA16" s="177"/>
      <c r="BB16" s="176"/>
      <c r="BC16" s="174"/>
      <c r="BD16" s="174"/>
      <c r="BE16" s="174"/>
      <c r="BF16" s="177"/>
      <c r="BG16" s="176"/>
      <c r="BH16" s="174"/>
      <c r="BI16" s="174"/>
      <c r="BJ16" s="174"/>
      <c r="BK16" s="177"/>
      <c r="BL16" s="176"/>
      <c r="BM16" s="174"/>
      <c r="BN16" s="174"/>
      <c r="BO16" s="174"/>
      <c r="BP16" s="177"/>
      <c r="BQ16" s="176"/>
      <c r="BR16" s="174"/>
      <c r="BS16" s="174"/>
      <c r="BT16" s="174"/>
      <c r="BU16" s="177"/>
      <c r="BV16" s="176"/>
      <c r="BW16" s="174"/>
      <c r="BX16" s="174"/>
      <c r="BY16" s="174"/>
      <c r="BZ16" s="177"/>
      <c r="CA16" s="176"/>
      <c r="CB16" s="174"/>
      <c r="CC16" s="174"/>
      <c r="CD16" s="174"/>
      <c r="CE16" s="177"/>
      <c r="CF16" s="176"/>
      <c r="CG16" s="174"/>
      <c r="CH16" s="174"/>
      <c r="CI16" s="174"/>
      <c r="CJ16" s="177"/>
      <c r="CK16" s="176"/>
      <c r="CL16" s="174"/>
      <c r="CM16" s="174"/>
      <c r="CN16" s="174"/>
      <c r="CO16" s="177"/>
      <c r="CP16" s="176"/>
      <c r="CQ16" s="174"/>
      <c r="CR16" s="174"/>
      <c r="CS16" s="174"/>
      <c r="CT16" s="177"/>
      <c r="CU16" s="176"/>
      <c r="CV16" s="174"/>
      <c r="CW16" s="174"/>
      <c r="CX16" s="174"/>
      <c r="CY16" s="177"/>
      <c r="CZ16" s="176"/>
      <c r="DA16" s="174"/>
      <c r="DB16" s="174"/>
      <c r="DC16" s="174"/>
      <c r="DD16" s="177"/>
      <c r="DE16" s="176"/>
      <c r="DF16" s="174"/>
      <c r="DG16" s="174"/>
      <c r="DH16" s="174"/>
      <c r="DI16" s="177"/>
      <c r="DJ16" s="176"/>
      <c r="DK16" s="174"/>
      <c r="DL16" s="174"/>
      <c r="DM16" s="174"/>
      <c r="DN16" s="177"/>
      <c r="DO16" s="176"/>
      <c r="DP16" s="174"/>
      <c r="DQ16" s="174"/>
      <c r="DR16" s="174"/>
      <c r="DS16" s="177"/>
      <c r="DT16" s="176"/>
      <c r="DU16" s="174"/>
      <c r="DV16" s="174"/>
      <c r="DW16" s="174"/>
      <c r="DX16" s="177"/>
      <c r="DY16" s="176"/>
      <c r="DZ16" s="174"/>
      <c r="EA16" s="174"/>
      <c r="EB16" s="174"/>
      <c r="EC16" s="177"/>
      <c r="ED16" s="176"/>
      <c r="EE16" s="174"/>
      <c r="EF16" s="174"/>
      <c r="EG16" s="174"/>
      <c r="EH16" s="177"/>
      <c r="EI16" s="176"/>
      <c r="EJ16" s="174"/>
      <c r="EK16" s="174"/>
      <c r="EL16" s="174"/>
      <c r="EM16" s="177"/>
      <c r="EN16" s="176"/>
      <c r="EO16" s="174"/>
      <c r="EP16" s="174"/>
      <c r="EQ16" s="174"/>
      <c r="ER16" s="177"/>
      <c r="ES16" s="176"/>
      <c r="ET16" s="174"/>
      <c r="EU16" s="174"/>
      <c r="EV16" s="174"/>
      <c r="EW16" s="177"/>
    </row>
    <row r="17" spans="1:153" x14ac:dyDescent="0.25">
      <c r="A17" s="5" t="s">
        <v>18</v>
      </c>
      <c r="B17" s="8"/>
      <c r="C17" s="8"/>
      <c r="D17" s="176"/>
      <c r="E17" s="174"/>
      <c r="F17" s="174"/>
      <c r="G17" s="174"/>
      <c r="H17" s="177"/>
      <c r="I17" s="176"/>
      <c r="J17" s="174"/>
      <c r="K17" s="174"/>
      <c r="L17" s="174"/>
      <c r="M17" s="177"/>
      <c r="N17" s="176"/>
      <c r="O17" s="174"/>
      <c r="P17" s="174"/>
      <c r="Q17" s="174"/>
      <c r="R17" s="177"/>
      <c r="S17" s="176"/>
      <c r="T17" s="174"/>
      <c r="U17" s="174"/>
      <c r="V17" s="174"/>
      <c r="W17" s="177"/>
      <c r="X17" s="176"/>
      <c r="Y17" s="174"/>
      <c r="Z17" s="174"/>
      <c r="AA17" s="174"/>
      <c r="AB17" s="177"/>
      <c r="AC17" s="176"/>
      <c r="AD17" s="174"/>
      <c r="AE17" s="174"/>
      <c r="AF17" s="174"/>
      <c r="AG17" s="177"/>
      <c r="AH17" s="176"/>
      <c r="AI17" s="174"/>
      <c r="AJ17" s="174"/>
      <c r="AK17" s="174"/>
      <c r="AL17" s="177"/>
      <c r="AM17" s="176"/>
      <c r="AN17" s="174"/>
      <c r="AO17" s="174"/>
      <c r="AP17" s="174"/>
      <c r="AQ17" s="177"/>
      <c r="AR17" s="176"/>
      <c r="AS17" s="174"/>
      <c r="AT17" s="174"/>
      <c r="AU17" s="174"/>
      <c r="AV17" s="177"/>
      <c r="AW17" s="176"/>
      <c r="AX17" s="174"/>
      <c r="AY17" s="174"/>
      <c r="AZ17" s="174"/>
      <c r="BA17" s="177"/>
      <c r="BB17" s="176"/>
      <c r="BC17" s="174"/>
      <c r="BD17" s="174"/>
      <c r="BE17" s="174"/>
      <c r="BF17" s="177"/>
      <c r="BG17" s="176"/>
      <c r="BH17" s="174"/>
      <c r="BI17" s="174"/>
      <c r="BJ17" s="174"/>
      <c r="BK17" s="177"/>
      <c r="BL17" s="176"/>
      <c r="BM17" s="174"/>
      <c r="BN17" s="174"/>
      <c r="BO17" s="174"/>
      <c r="BP17" s="177"/>
      <c r="BQ17" s="176"/>
      <c r="BR17" s="174"/>
      <c r="BS17" s="174"/>
      <c r="BT17" s="174"/>
      <c r="BU17" s="177"/>
      <c r="BV17" s="176"/>
      <c r="BW17" s="174"/>
      <c r="BX17" s="174"/>
      <c r="BY17" s="174"/>
      <c r="BZ17" s="177"/>
      <c r="CA17" s="176"/>
      <c r="CB17" s="174"/>
      <c r="CC17" s="174"/>
      <c r="CD17" s="174"/>
      <c r="CE17" s="177"/>
      <c r="CF17" s="176"/>
      <c r="CG17" s="174"/>
      <c r="CH17" s="174"/>
      <c r="CI17" s="174"/>
      <c r="CJ17" s="177"/>
      <c r="CK17" s="176"/>
      <c r="CL17" s="174"/>
      <c r="CM17" s="174"/>
      <c r="CN17" s="174"/>
      <c r="CO17" s="177"/>
      <c r="CP17" s="176"/>
      <c r="CQ17" s="174"/>
      <c r="CR17" s="174"/>
      <c r="CS17" s="174"/>
      <c r="CT17" s="177"/>
      <c r="CU17" s="176"/>
      <c r="CV17" s="174"/>
      <c r="CW17" s="174"/>
      <c r="CX17" s="174"/>
      <c r="CY17" s="177"/>
      <c r="CZ17" s="176"/>
      <c r="DA17" s="174"/>
      <c r="DB17" s="174"/>
      <c r="DC17" s="174"/>
      <c r="DD17" s="177"/>
      <c r="DE17" s="176"/>
      <c r="DF17" s="174"/>
      <c r="DG17" s="174"/>
      <c r="DH17" s="174"/>
      <c r="DI17" s="177"/>
      <c r="DJ17" s="176"/>
      <c r="DK17" s="174"/>
      <c r="DL17" s="174"/>
      <c r="DM17" s="174"/>
      <c r="DN17" s="177"/>
      <c r="DO17" s="176"/>
      <c r="DP17" s="174"/>
      <c r="DQ17" s="174"/>
      <c r="DR17" s="174"/>
      <c r="DS17" s="177"/>
      <c r="DT17" s="176"/>
      <c r="DU17" s="174"/>
      <c r="DV17" s="174"/>
      <c r="DW17" s="174"/>
      <c r="DX17" s="177"/>
      <c r="DY17" s="176"/>
      <c r="DZ17" s="174"/>
      <c r="EA17" s="174"/>
      <c r="EB17" s="174"/>
      <c r="EC17" s="177"/>
      <c r="ED17" s="176"/>
      <c r="EE17" s="174"/>
      <c r="EF17" s="174"/>
      <c r="EG17" s="174"/>
      <c r="EH17" s="177"/>
      <c r="EI17" s="176"/>
      <c r="EJ17" s="174"/>
      <c r="EK17" s="174"/>
      <c r="EL17" s="174"/>
      <c r="EM17" s="177"/>
      <c r="EN17" s="176"/>
      <c r="EO17" s="174"/>
      <c r="EP17" s="174"/>
      <c r="EQ17" s="174"/>
      <c r="ER17" s="177"/>
      <c r="ES17" s="176"/>
      <c r="ET17" s="174"/>
      <c r="EU17" s="174"/>
      <c r="EV17" s="174"/>
      <c r="EW17" s="177"/>
    </row>
    <row r="18" spans="1:153" x14ac:dyDescent="0.25">
      <c r="A18" s="8" t="s">
        <v>19</v>
      </c>
      <c r="B18" s="8">
        <v>4.7825220000000002</v>
      </c>
      <c r="C18" s="8">
        <v>4.7215600000000002</v>
      </c>
      <c r="D18" s="9">
        <v>4.3928589999999996</v>
      </c>
      <c r="E18" s="9">
        <v>4.3928589999999996</v>
      </c>
      <c r="F18" s="9">
        <v>4.3928589999999996</v>
      </c>
      <c r="G18" s="9">
        <v>4.3928589999999996</v>
      </c>
      <c r="H18" s="8">
        <v>4.3928589999999996</v>
      </c>
      <c r="I18" s="9">
        <v>4.8259610000000004</v>
      </c>
      <c r="J18" s="9">
        <v>4.8079140000000002</v>
      </c>
      <c r="K18" s="9">
        <v>4.8153889999999997</v>
      </c>
      <c r="L18" s="9">
        <v>4.7652390000000002</v>
      </c>
      <c r="M18" s="8">
        <v>4.701708</v>
      </c>
      <c r="N18" s="9">
        <v>4.6942899999999996</v>
      </c>
      <c r="O18" s="9">
        <v>4.6492630000000004</v>
      </c>
      <c r="P18" s="9">
        <v>4.6784049999999997</v>
      </c>
      <c r="Q18" s="9">
        <v>4.5778119999999998</v>
      </c>
      <c r="R18" s="8">
        <v>4.4740140000000004</v>
      </c>
      <c r="S18" s="9">
        <v>4.6969219999999998</v>
      </c>
      <c r="T18" s="9">
        <v>4.6227330000000002</v>
      </c>
      <c r="U18" s="9">
        <v>4.6725009999999996</v>
      </c>
      <c r="V18" s="9">
        <v>4.5409480000000002</v>
      </c>
      <c r="W18" s="8">
        <v>4.3933369999999998</v>
      </c>
      <c r="X18" s="9">
        <v>4.6910740000000004</v>
      </c>
      <c r="Y18" s="9">
        <v>4.587218</v>
      </c>
      <c r="Z18" s="9">
        <v>4.6624040000000004</v>
      </c>
      <c r="AA18" s="9">
        <v>4.487419</v>
      </c>
      <c r="AB18" s="8">
        <v>4.2951430000000004</v>
      </c>
      <c r="AC18" s="9">
        <v>4.6785399999999999</v>
      </c>
      <c r="AD18" s="9">
        <v>4.5446390000000001</v>
      </c>
      <c r="AE18" s="9">
        <v>4.648352</v>
      </c>
      <c r="AF18" s="9">
        <v>4.4221940000000002</v>
      </c>
      <c r="AG18" s="8">
        <v>4.1940239999999998</v>
      </c>
      <c r="AH18" s="9">
        <v>4.6612169999999997</v>
      </c>
      <c r="AI18" s="9">
        <v>4.5008990000000004</v>
      </c>
      <c r="AJ18" s="9">
        <v>4.6318929999999998</v>
      </c>
      <c r="AK18" s="9">
        <v>4.3581849999999998</v>
      </c>
      <c r="AL18" s="8">
        <v>4.095847</v>
      </c>
      <c r="AM18" s="9">
        <v>4.6495519999999999</v>
      </c>
      <c r="AN18" s="9">
        <v>4.4666499999999996</v>
      </c>
      <c r="AO18" s="9">
        <v>4.6238419999999998</v>
      </c>
      <c r="AP18" s="9">
        <v>4.305053</v>
      </c>
      <c r="AQ18" s="8">
        <v>4.0110289999999997</v>
      </c>
      <c r="AR18" s="9">
        <v>4.6415249999999997</v>
      </c>
      <c r="AS18" s="9">
        <v>4.4407750000000004</v>
      </c>
      <c r="AT18" s="9">
        <v>4.6221769999999998</v>
      </c>
      <c r="AU18" s="9">
        <v>4.2615610000000004</v>
      </c>
      <c r="AV18" s="8">
        <v>3.938177</v>
      </c>
      <c r="AW18" s="9">
        <v>4.6323340000000002</v>
      </c>
      <c r="AX18" s="9">
        <v>4.4163249999999996</v>
      </c>
      <c r="AY18" s="9">
        <v>4.6195690000000003</v>
      </c>
      <c r="AZ18" s="9">
        <v>4.2202210000000004</v>
      </c>
      <c r="BA18" s="8">
        <v>3.8692679999999999</v>
      </c>
      <c r="BB18" s="9">
        <v>4.6188659999999997</v>
      </c>
      <c r="BC18" s="9">
        <v>4.3938750000000004</v>
      </c>
      <c r="BD18" s="9">
        <v>4.6142399999999997</v>
      </c>
      <c r="BE18" s="9">
        <v>4.1779500000000001</v>
      </c>
      <c r="BF18" s="8">
        <v>3.8026360000000001</v>
      </c>
      <c r="BG18" s="9">
        <v>4.6058960000000004</v>
      </c>
      <c r="BH18" s="9">
        <v>4.3750099999999996</v>
      </c>
      <c r="BI18" s="9">
        <v>4.6084459999999998</v>
      </c>
      <c r="BJ18" s="9">
        <v>4.1360330000000003</v>
      </c>
      <c r="BK18" s="8">
        <v>3.7398639999999999</v>
      </c>
      <c r="BL18" s="9">
        <v>4.5958119999999996</v>
      </c>
      <c r="BM18" s="9">
        <v>4.3591230000000003</v>
      </c>
      <c r="BN18" s="9">
        <v>4.6060650000000001</v>
      </c>
      <c r="BO18" s="9">
        <v>4.0994999999999999</v>
      </c>
      <c r="BP18" s="8">
        <v>3.6839119999999999</v>
      </c>
      <c r="BQ18" s="9">
        <v>4.5879570000000003</v>
      </c>
      <c r="BR18" s="9">
        <v>4.3436180000000002</v>
      </c>
      <c r="BS18" s="9">
        <v>4.6056090000000003</v>
      </c>
      <c r="BT18" s="9">
        <v>4.0679030000000003</v>
      </c>
      <c r="BU18" s="8">
        <v>3.634026</v>
      </c>
      <c r="BV18" s="9">
        <v>4.579021</v>
      </c>
      <c r="BW18" s="9">
        <v>4.3252280000000001</v>
      </c>
      <c r="BX18" s="9">
        <v>4.6049850000000001</v>
      </c>
      <c r="BY18" s="9">
        <v>4.0371350000000001</v>
      </c>
      <c r="BZ18" s="8">
        <v>3.5860669999999999</v>
      </c>
      <c r="CA18" s="9">
        <v>4.5682580000000002</v>
      </c>
      <c r="CB18" s="9">
        <v>4.3070500000000003</v>
      </c>
      <c r="CC18" s="9">
        <v>4.6040960000000002</v>
      </c>
      <c r="CD18" s="9">
        <v>4.0062170000000004</v>
      </c>
      <c r="CE18" s="8">
        <v>3.540133</v>
      </c>
      <c r="CF18" s="9">
        <v>4.5521229999999999</v>
      </c>
      <c r="CG18" s="9">
        <v>4.2872209999999997</v>
      </c>
      <c r="CH18" s="9">
        <v>4.6008430000000002</v>
      </c>
      <c r="CI18" s="9">
        <v>3.971946</v>
      </c>
      <c r="CJ18" s="8">
        <v>3.4927899999999998</v>
      </c>
      <c r="CK18" s="9">
        <v>4.5340090000000002</v>
      </c>
      <c r="CL18" s="9">
        <v>4.268313</v>
      </c>
      <c r="CM18" s="9">
        <v>4.595745</v>
      </c>
      <c r="CN18" s="9">
        <v>3.9370690000000002</v>
      </c>
      <c r="CO18" s="8">
        <v>3.4488279999999998</v>
      </c>
      <c r="CP18" s="9">
        <v>4.513585</v>
      </c>
      <c r="CQ18" s="9">
        <v>4.2503070000000003</v>
      </c>
      <c r="CR18" s="9">
        <v>4.5913769999999996</v>
      </c>
      <c r="CS18" s="9">
        <v>3.905224</v>
      </c>
      <c r="CT18" s="8">
        <v>3.405246</v>
      </c>
      <c r="CU18" s="9">
        <v>4.4926709999999996</v>
      </c>
      <c r="CV18" s="9">
        <v>4.230772</v>
      </c>
      <c r="CW18" s="9">
        <v>4.5869980000000004</v>
      </c>
      <c r="CX18" s="9">
        <v>3.8762560000000001</v>
      </c>
      <c r="CY18" s="8">
        <v>3.3630800000000001</v>
      </c>
      <c r="CZ18" s="9">
        <v>4.4707860000000004</v>
      </c>
      <c r="DA18" s="9">
        <v>4.2063040000000003</v>
      </c>
      <c r="DB18" s="9">
        <v>4.5808869999999997</v>
      </c>
      <c r="DC18" s="9">
        <v>3.847588</v>
      </c>
      <c r="DD18" s="8">
        <v>3.3225189999999998</v>
      </c>
      <c r="DE18" s="9">
        <v>4.4498179999999996</v>
      </c>
      <c r="DF18" s="9">
        <v>4.1789620000000003</v>
      </c>
      <c r="DG18" s="9">
        <v>4.5705619999999998</v>
      </c>
      <c r="DH18" s="9">
        <v>3.8182010000000002</v>
      </c>
      <c r="DI18" s="8">
        <v>3.2846489999999999</v>
      </c>
      <c r="DJ18" s="9">
        <v>4.4303999999999997</v>
      </c>
      <c r="DK18" s="9">
        <v>4.1491889999999998</v>
      </c>
      <c r="DL18" s="9">
        <v>4.559183</v>
      </c>
      <c r="DM18" s="9">
        <v>3.7895699999999999</v>
      </c>
      <c r="DN18" s="8">
        <v>3.2481390000000001</v>
      </c>
      <c r="DO18" s="9">
        <v>4.4108840000000002</v>
      </c>
      <c r="DP18" s="9">
        <v>4.1215960000000003</v>
      </c>
      <c r="DQ18" s="9">
        <v>4.5457190000000001</v>
      </c>
      <c r="DR18" s="9">
        <v>3.7606809999999999</v>
      </c>
      <c r="DS18" s="8">
        <v>3.211856</v>
      </c>
      <c r="DT18" s="9">
        <v>4.393141</v>
      </c>
      <c r="DU18" s="9">
        <v>4.0969629999999997</v>
      </c>
      <c r="DV18" s="9">
        <v>4.5336369999999997</v>
      </c>
      <c r="DW18" s="9">
        <v>3.732586</v>
      </c>
      <c r="DX18" s="8">
        <v>3.1766670000000001</v>
      </c>
      <c r="DY18" s="9">
        <v>4.3781330000000001</v>
      </c>
      <c r="DZ18" s="9">
        <v>4.0726610000000001</v>
      </c>
      <c r="EA18" s="9">
        <v>4.5253800000000002</v>
      </c>
      <c r="EB18" s="9">
        <v>3.7027000000000001</v>
      </c>
      <c r="EC18" s="8">
        <v>3.1412200000000001</v>
      </c>
      <c r="ED18" s="9">
        <v>4.3635229999999998</v>
      </c>
      <c r="EE18" s="9">
        <v>4.0471349999999999</v>
      </c>
      <c r="EF18" s="9">
        <v>4.5197019999999997</v>
      </c>
      <c r="EG18" s="9">
        <v>3.67171</v>
      </c>
      <c r="EH18" s="8">
        <v>3.1051829999999998</v>
      </c>
      <c r="EI18" s="9">
        <v>4.3509080000000004</v>
      </c>
      <c r="EJ18" s="9">
        <v>4.0241930000000004</v>
      </c>
      <c r="EK18" s="9">
        <v>4.5145390000000001</v>
      </c>
      <c r="EL18" s="9">
        <v>3.6432790000000002</v>
      </c>
      <c r="EM18" s="8">
        <v>3.0721639999999999</v>
      </c>
      <c r="EN18" s="9">
        <v>4.3396600000000003</v>
      </c>
      <c r="EO18" s="9">
        <v>4.0011320000000001</v>
      </c>
      <c r="EP18" s="9">
        <v>4.5082240000000002</v>
      </c>
      <c r="EQ18" s="9">
        <v>3.6168</v>
      </c>
      <c r="ER18" s="8">
        <v>3.0459740000000002</v>
      </c>
      <c r="ES18" s="10">
        <v>-3.0000000000000001E-3</v>
      </c>
      <c r="ET18" s="10">
        <v>-6.0000000000000001E-3</v>
      </c>
      <c r="EU18" s="10">
        <v>-2E-3</v>
      </c>
      <c r="EV18" s="10">
        <v>-8.9999999999999993E-3</v>
      </c>
      <c r="EW18" s="11">
        <v>-1.4999999999999999E-2</v>
      </c>
    </row>
    <row r="19" spans="1:153" x14ac:dyDescent="0.25">
      <c r="A19" s="8" t="s">
        <v>20</v>
      </c>
      <c r="B19" s="8">
        <v>3.1004689999999999</v>
      </c>
      <c r="C19" s="8">
        <v>3.1614080000000002</v>
      </c>
      <c r="D19" s="9">
        <v>2.9551219999999998</v>
      </c>
      <c r="E19" s="9">
        <v>2.9551219999999998</v>
      </c>
      <c r="F19" s="9">
        <v>2.9551219999999998</v>
      </c>
      <c r="G19" s="9">
        <v>2.9551219999999998</v>
      </c>
      <c r="H19" s="8">
        <v>2.9551219999999998</v>
      </c>
      <c r="I19" s="9">
        <v>3.281701</v>
      </c>
      <c r="J19" s="9">
        <v>3.2526000000000002</v>
      </c>
      <c r="K19" s="9">
        <v>3.263668</v>
      </c>
      <c r="L19" s="9">
        <v>3.2600250000000002</v>
      </c>
      <c r="M19" s="8">
        <v>3.263916</v>
      </c>
      <c r="N19" s="9">
        <v>3.2937940000000001</v>
      </c>
      <c r="O19" s="9">
        <v>3.224405</v>
      </c>
      <c r="P19" s="9">
        <v>3.2488760000000001</v>
      </c>
      <c r="Q19" s="9">
        <v>3.2428940000000002</v>
      </c>
      <c r="R19" s="8">
        <v>3.2501419999999999</v>
      </c>
      <c r="S19" s="9">
        <v>3.3891429999999998</v>
      </c>
      <c r="T19" s="9">
        <v>3.2747190000000002</v>
      </c>
      <c r="U19" s="9">
        <v>3.3110339999999998</v>
      </c>
      <c r="V19" s="9">
        <v>3.3041</v>
      </c>
      <c r="W19" s="8">
        <v>3.315544</v>
      </c>
      <c r="X19" s="9">
        <v>3.4252210000000001</v>
      </c>
      <c r="Y19" s="9">
        <v>3.267347</v>
      </c>
      <c r="Z19" s="9">
        <v>3.3149649999999999</v>
      </c>
      <c r="AA19" s="9">
        <v>3.308773</v>
      </c>
      <c r="AB19" s="8">
        <v>3.3222420000000001</v>
      </c>
      <c r="AC19" s="9">
        <v>3.4493390000000002</v>
      </c>
      <c r="AD19" s="9">
        <v>3.2479529999999999</v>
      </c>
      <c r="AE19" s="9">
        <v>3.307855</v>
      </c>
      <c r="AF19" s="9">
        <v>3.303258</v>
      </c>
      <c r="AG19" s="8">
        <v>3.3181579999999999</v>
      </c>
      <c r="AH19" s="9">
        <v>3.46652</v>
      </c>
      <c r="AI19" s="9">
        <v>3.2251840000000001</v>
      </c>
      <c r="AJ19" s="9">
        <v>3.2956850000000002</v>
      </c>
      <c r="AK19" s="9">
        <v>3.2914059999999998</v>
      </c>
      <c r="AL19" s="8">
        <v>3.3095180000000002</v>
      </c>
      <c r="AM19" s="9">
        <v>3.4875210000000001</v>
      </c>
      <c r="AN19" s="9">
        <v>3.2112449999999999</v>
      </c>
      <c r="AO19" s="9">
        <v>3.2929490000000001</v>
      </c>
      <c r="AP19" s="9">
        <v>3.2887149999999998</v>
      </c>
      <c r="AQ19" s="8">
        <v>3.3100520000000002</v>
      </c>
      <c r="AR19" s="9">
        <v>3.505531</v>
      </c>
      <c r="AS19" s="9">
        <v>3.197279</v>
      </c>
      <c r="AT19" s="9">
        <v>3.296818</v>
      </c>
      <c r="AU19" s="9">
        <v>3.2918769999999999</v>
      </c>
      <c r="AV19" s="8">
        <v>3.3139479999999999</v>
      </c>
      <c r="AW19" s="9">
        <v>3.526017</v>
      </c>
      <c r="AX19" s="9">
        <v>3.1895850000000001</v>
      </c>
      <c r="AY19" s="9">
        <v>3.3032729999999999</v>
      </c>
      <c r="AZ19" s="9">
        <v>3.3002359999999999</v>
      </c>
      <c r="BA19" s="8">
        <v>3.3218869999999998</v>
      </c>
      <c r="BB19" s="9">
        <v>3.5409009999999999</v>
      </c>
      <c r="BC19" s="9">
        <v>3.1868539999999999</v>
      </c>
      <c r="BD19" s="9">
        <v>3.3069229999999998</v>
      </c>
      <c r="BE19" s="9">
        <v>3.306076</v>
      </c>
      <c r="BF19" s="8">
        <v>3.328376</v>
      </c>
      <c r="BG19" s="9">
        <v>3.5559639999999999</v>
      </c>
      <c r="BH19" s="9">
        <v>3.1897679999999999</v>
      </c>
      <c r="BI19" s="9">
        <v>3.309704</v>
      </c>
      <c r="BJ19" s="9">
        <v>3.3098350000000001</v>
      </c>
      <c r="BK19" s="8">
        <v>3.3349489999999999</v>
      </c>
      <c r="BL19" s="9">
        <v>3.5748920000000002</v>
      </c>
      <c r="BM19" s="9">
        <v>3.1962090000000001</v>
      </c>
      <c r="BN19" s="9">
        <v>3.3166129999999998</v>
      </c>
      <c r="BO19" s="9">
        <v>3.3182610000000001</v>
      </c>
      <c r="BP19" s="8">
        <v>3.34646</v>
      </c>
      <c r="BQ19" s="9">
        <v>3.5973540000000002</v>
      </c>
      <c r="BR19" s="9">
        <v>3.2030609999999999</v>
      </c>
      <c r="BS19" s="9">
        <v>3.325806</v>
      </c>
      <c r="BT19" s="9">
        <v>3.3313090000000001</v>
      </c>
      <c r="BU19" s="8">
        <v>3.362984</v>
      </c>
      <c r="BV19" s="9">
        <v>3.6191369999999998</v>
      </c>
      <c r="BW19" s="9">
        <v>3.2067040000000002</v>
      </c>
      <c r="BX19" s="9">
        <v>3.3353920000000001</v>
      </c>
      <c r="BY19" s="9">
        <v>3.34259</v>
      </c>
      <c r="BZ19" s="8">
        <v>3.3776440000000001</v>
      </c>
      <c r="CA19" s="9">
        <v>3.6413669999999998</v>
      </c>
      <c r="CB19" s="9">
        <v>3.2132329999999998</v>
      </c>
      <c r="CC19" s="9">
        <v>3.3472780000000002</v>
      </c>
      <c r="CD19" s="9">
        <v>3.3535599999999999</v>
      </c>
      <c r="CE19" s="8">
        <v>3.3926829999999999</v>
      </c>
      <c r="CF19" s="9">
        <v>3.6595430000000002</v>
      </c>
      <c r="CG19" s="9">
        <v>3.2209629999999998</v>
      </c>
      <c r="CH19" s="9">
        <v>3.358857</v>
      </c>
      <c r="CI19" s="9">
        <v>3.360735</v>
      </c>
      <c r="CJ19" s="8">
        <v>3.4018679999999999</v>
      </c>
      <c r="CK19" s="9">
        <v>3.6778270000000002</v>
      </c>
      <c r="CL19" s="9">
        <v>3.2328190000000001</v>
      </c>
      <c r="CM19" s="9">
        <v>3.3702719999999999</v>
      </c>
      <c r="CN19" s="9">
        <v>3.3680219999999998</v>
      </c>
      <c r="CO19" s="8">
        <v>3.4097420000000001</v>
      </c>
      <c r="CP19" s="9">
        <v>3.6944249999999998</v>
      </c>
      <c r="CQ19" s="9">
        <v>3.2482099999999998</v>
      </c>
      <c r="CR19" s="9">
        <v>3.3852150000000001</v>
      </c>
      <c r="CS19" s="9">
        <v>3.3794620000000002</v>
      </c>
      <c r="CT19" s="8">
        <v>3.4166449999999999</v>
      </c>
      <c r="CU19" s="9">
        <v>3.7129919999999998</v>
      </c>
      <c r="CV19" s="9">
        <v>3.2641939999999998</v>
      </c>
      <c r="CW19" s="9">
        <v>3.4020549999999998</v>
      </c>
      <c r="CX19" s="9">
        <v>3.3964949999999998</v>
      </c>
      <c r="CY19" s="8">
        <v>3.4255149999999999</v>
      </c>
      <c r="CZ19" s="9">
        <v>3.7357550000000002</v>
      </c>
      <c r="DA19" s="9">
        <v>3.2786379999999999</v>
      </c>
      <c r="DB19" s="9">
        <v>3.4197860000000002</v>
      </c>
      <c r="DC19" s="9">
        <v>3.4185449999999999</v>
      </c>
      <c r="DD19" s="8">
        <v>3.4415179999999999</v>
      </c>
      <c r="DE19" s="9">
        <v>3.7615850000000002</v>
      </c>
      <c r="DF19" s="9">
        <v>3.290241</v>
      </c>
      <c r="DG19" s="9">
        <v>3.43181</v>
      </c>
      <c r="DH19" s="9">
        <v>3.440699</v>
      </c>
      <c r="DI19" s="8">
        <v>3.4630869999999998</v>
      </c>
      <c r="DJ19" s="9">
        <v>3.7887409999999999</v>
      </c>
      <c r="DK19" s="9">
        <v>3.296751</v>
      </c>
      <c r="DL19" s="9">
        <v>3.4404530000000002</v>
      </c>
      <c r="DM19" s="9">
        <v>3.4610759999999998</v>
      </c>
      <c r="DN19" s="8">
        <v>3.4843799999999998</v>
      </c>
      <c r="DO19" s="9">
        <v>3.814057</v>
      </c>
      <c r="DP19" s="9">
        <v>3.3055240000000001</v>
      </c>
      <c r="DQ19" s="9">
        <v>3.4442370000000002</v>
      </c>
      <c r="DR19" s="9">
        <v>3.478199</v>
      </c>
      <c r="DS19" s="8">
        <v>3.5030760000000001</v>
      </c>
      <c r="DT19" s="9">
        <v>3.8404929999999999</v>
      </c>
      <c r="DU19" s="9">
        <v>3.3179020000000001</v>
      </c>
      <c r="DV19" s="9">
        <v>3.4495490000000002</v>
      </c>
      <c r="DW19" s="9">
        <v>3.4962979999999999</v>
      </c>
      <c r="DX19" s="8">
        <v>3.5219480000000001</v>
      </c>
      <c r="DY19" s="9">
        <v>3.8705270000000001</v>
      </c>
      <c r="DZ19" s="9">
        <v>3.3300920000000001</v>
      </c>
      <c r="EA19" s="9">
        <v>3.4607009999999998</v>
      </c>
      <c r="EB19" s="9">
        <v>3.5111669999999999</v>
      </c>
      <c r="EC19" s="8">
        <v>3.5386829999999998</v>
      </c>
      <c r="ED19" s="9">
        <v>3.9009900000000002</v>
      </c>
      <c r="EE19" s="9">
        <v>3.3401130000000001</v>
      </c>
      <c r="EF19" s="9">
        <v>3.4768690000000002</v>
      </c>
      <c r="EG19" s="9">
        <v>3.5256609999999999</v>
      </c>
      <c r="EH19" s="8">
        <v>3.5542410000000002</v>
      </c>
      <c r="EI19" s="9">
        <v>3.9355389999999999</v>
      </c>
      <c r="EJ19" s="9">
        <v>3.3544930000000002</v>
      </c>
      <c r="EK19" s="9">
        <v>3.4939689999999999</v>
      </c>
      <c r="EL19" s="9">
        <v>3.5459700000000001</v>
      </c>
      <c r="EM19" s="8">
        <v>3.5755849999999998</v>
      </c>
      <c r="EN19" s="9">
        <v>3.9735830000000001</v>
      </c>
      <c r="EO19" s="9">
        <v>3.369348</v>
      </c>
      <c r="EP19" s="9">
        <v>3.5115219999999998</v>
      </c>
      <c r="EQ19" s="9">
        <v>3.5721449999999999</v>
      </c>
      <c r="ER19" s="8">
        <v>3.6018490000000001</v>
      </c>
      <c r="ES19" s="10">
        <v>8.0000000000000002E-3</v>
      </c>
      <c r="ET19" s="10">
        <v>2E-3</v>
      </c>
      <c r="EU19" s="10">
        <v>4.0000000000000001E-3</v>
      </c>
      <c r="EV19" s="10">
        <v>4.0000000000000001E-3</v>
      </c>
      <c r="EW19" s="11">
        <v>5.0000000000000001E-3</v>
      </c>
    </row>
    <row r="20" spans="1:153" x14ac:dyDescent="0.25">
      <c r="A20" s="8" t="s">
        <v>21</v>
      </c>
      <c r="B20" s="8">
        <v>6.5195119999999998</v>
      </c>
      <c r="C20" s="8">
        <v>6.7694039999999998</v>
      </c>
      <c r="D20" s="9">
        <v>6.8315219999999997</v>
      </c>
      <c r="E20" s="9">
        <v>6.8314769999999996</v>
      </c>
      <c r="F20" s="9">
        <v>6.8309810000000004</v>
      </c>
      <c r="G20" s="9">
        <v>6.8312489999999997</v>
      </c>
      <c r="H20" s="8">
        <v>6.8319720000000004</v>
      </c>
      <c r="I20" s="9">
        <v>6.8187559999999996</v>
      </c>
      <c r="J20" s="9">
        <v>6.7935230000000004</v>
      </c>
      <c r="K20" s="9">
        <v>6.7889910000000002</v>
      </c>
      <c r="L20" s="9">
        <v>6.8146570000000004</v>
      </c>
      <c r="M20" s="8">
        <v>6.8122999999999996</v>
      </c>
      <c r="N20" s="9">
        <v>6.8547019999999996</v>
      </c>
      <c r="O20" s="9">
        <v>6.7782730000000004</v>
      </c>
      <c r="P20" s="9">
        <v>6.8360440000000002</v>
      </c>
      <c r="Q20" s="9">
        <v>6.8311000000000002</v>
      </c>
      <c r="R20" s="8">
        <v>6.8204929999999999</v>
      </c>
      <c r="S20" s="9">
        <v>7.1965700000000004</v>
      </c>
      <c r="T20" s="9">
        <v>7.0501649999999998</v>
      </c>
      <c r="U20" s="9">
        <v>7.1640730000000001</v>
      </c>
      <c r="V20" s="9">
        <v>7.1257700000000002</v>
      </c>
      <c r="W20" s="8">
        <v>7.1137699999999997</v>
      </c>
      <c r="X20" s="9">
        <v>7.4156890000000004</v>
      </c>
      <c r="Y20" s="9">
        <v>7.2128829999999997</v>
      </c>
      <c r="Z20" s="9">
        <v>7.403003</v>
      </c>
      <c r="AA20" s="9">
        <v>7.3192329999999997</v>
      </c>
      <c r="AB20" s="8">
        <v>7.2969689999999998</v>
      </c>
      <c r="AC20" s="9">
        <v>7.5953780000000002</v>
      </c>
      <c r="AD20" s="9">
        <v>7.3772190000000002</v>
      </c>
      <c r="AE20" s="9">
        <v>7.6376980000000003</v>
      </c>
      <c r="AF20" s="9">
        <v>7.51417</v>
      </c>
      <c r="AG20" s="8">
        <v>7.486853</v>
      </c>
      <c r="AH20" s="9">
        <v>7.6987269999999999</v>
      </c>
      <c r="AI20" s="9">
        <v>7.4680150000000003</v>
      </c>
      <c r="AJ20" s="9">
        <v>7.76389</v>
      </c>
      <c r="AK20" s="9">
        <v>7.6114269999999999</v>
      </c>
      <c r="AL20" s="8">
        <v>7.5953609999999996</v>
      </c>
      <c r="AM20" s="9">
        <v>7.8041150000000004</v>
      </c>
      <c r="AN20" s="9">
        <v>7.5205549999999999</v>
      </c>
      <c r="AO20" s="9">
        <v>7.8985919999999998</v>
      </c>
      <c r="AP20" s="9">
        <v>7.6932280000000004</v>
      </c>
      <c r="AQ20" s="8">
        <v>7.6859679999999999</v>
      </c>
      <c r="AR20" s="9">
        <v>7.8755050000000004</v>
      </c>
      <c r="AS20" s="9">
        <v>7.565232</v>
      </c>
      <c r="AT20" s="9">
        <v>8.0004679999999997</v>
      </c>
      <c r="AU20" s="9">
        <v>7.7600720000000001</v>
      </c>
      <c r="AV20" s="8">
        <v>7.7541070000000003</v>
      </c>
      <c r="AW20" s="9">
        <v>7.935168</v>
      </c>
      <c r="AX20" s="9">
        <v>7.595364</v>
      </c>
      <c r="AY20" s="9">
        <v>8.0878779999999999</v>
      </c>
      <c r="AZ20" s="9">
        <v>7.8185289999999998</v>
      </c>
      <c r="BA20" s="8">
        <v>7.8128650000000004</v>
      </c>
      <c r="BB20" s="9">
        <v>8.0135819999999995</v>
      </c>
      <c r="BC20" s="9">
        <v>7.6430790000000002</v>
      </c>
      <c r="BD20" s="9">
        <v>8.1930870000000002</v>
      </c>
      <c r="BE20" s="9">
        <v>7.8818650000000003</v>
      </c>
      <c r="BF20" s="8">
        <v>7.8802019999999997</v>
      </c>
      <c r="BG20" s="9">
        <v>8.0061719999999994</v>
      </c>
      <c r="BH20" s="9">
        <v>7.6677270000000002</v>
      </c>
      <c r="BI20" s="9">
        <v>8.2607389999999992</v>
      </c>
      <c r="BJ20" s="9">
        <v>7.9094220000000002</v>
      </c>
      <c r="BK20" s="8">
        <v>7.9117540000000002</v>
      </c>
      <c r="BL20" s="9">
        <v>8.0161929999999995</v>
      </c>
      <c r="BM20" s="9">
        <v>7.6937300000000004</v>
      </c>
      <c r="BN20" s="9">
        <v>8.3225560000000005</v>
      </c>
      <c r="BO20" s="9">
        <v>7.9271310000000001</v>
      </c>
      <c r="BP20" s="8">
        <v>7.9273030000000002</v>
      </c>
      <c r="BQ20" s="9">
        <v>8.0206549999999996</v>
      </c>
      <c r="BR20" s="9">
        <v>7.7031039999999997</v>
      </c>
      <c r="BS20" s="9">
        <v>8.3640139999999992</v>
      </c>
      <c r="BT20" s="9">
        <v>7.9283200000000003</v>
      </c>
      <c r="BU20" s="8">
        <v>7.9286219999999998</v>
      </c>
      <c r="BV20" s="9">
        <v>8.0039169999999995</v>
      </c>
      <c r="BW20" s="9">
        <v>7.689921</v>
      </c>
      <c r="BX20" s="9">
        <v>8.4046649999999996</v>
      </c>
      <c r="BY20" s="9">
        <v>7.9168909999999997</v>
      </c>
      <c r="BZ20" s="8">
        <v>7.9143739999999996</v>
      </c>
      <c r="CA20" s="9">
        <v>7.9783819999999999</v>
      </c>
      <c r="CB20" s="9">
        <v>7.6688609999999997</v>
      </c>
      <c r="CC20" s="9">
        <v>8.4304050000000004</v>
      </c>
      <c r="CD20" s="9">
        <v>7.8878069999999996</v>
      </c>
      <c r="CE20" s="8">
        <v>7.8927430000000003</v>
      </c>
      <c r="CF20" s="9">
        <v>7.9619989999999996</v>
      </c>
      <c r="CG20" s="9">
        <v>7.6521499999999998</v>
      </c>
      <c r="CH20" s="9">
        <v>8.4640869999999993</v>
      </c>
      <c r="CI20" s="9">
        <v>7.8661190000000003</v>
      </c>
      <c r="CJ20" s="8">
        <v>7.8704590000000003</v>
      </c>
      <c r="CK20" s="9">
        <v>7.9371999999999998</v>
      </c>
      <c r="CL20" s="9">
        <v>7.645308</v>
      </c>
      <c r="CM20" s="9">
        <v>8.501455</v>
      </c>
      <c r="CN20" s="9">
        <v>7.846819</v>
      </c>
      <c r="CO20" s="8">
        <v>7.8484600000000002</v>
      </c>
      <c r="CP20" s="9">
        <v>7.9443950000000001</v>
      </c>
      <c r="CQ20" s="9">
        <v>7.6631109999999998</v>
      </c>
      <c r="CR20" s="9">
        <v>8.5534009999999991</v>
      </c>
      <c r="CS20" s="9">
        <v>7.8378310000000004</v>
      </c>
      <c r="CT20" s="8">
        <v>7.8275800000000002</v>
      </c>
      <c r="CU20" s="9">
        <v>7.9502189999999997</v>
      </c>
      <c r="CV20" s="9">
        <v>7.6786700000000003</v>
      </c>
      <c r="CW20" s="9">
        <v>8.6104190000000003</v>
      </c>
      <c r="CX20" s="9">
        <v>7.8321389999999997</v>
      </c>
      <c r="CY20" s="8">
        <v>7.8107410000000002</v>
      </c>
      <c r="CZ20" s="9">
        <v>7.94686</v>
      </c>
      <c r="DA20" s="9">
        <v>7.6844219999999996</v>
      </c>
      <c r="DB20" s="9">
        <v>8.6661000000000001</v>
      </c>
      <c r="DC20" s="9">
        <v>7.8257669999999999</v>
      </c>
      <c r="DD20" s="8">
        <v>7.7947949999999997</v>
      </c>
      <c r="DE20" s="9">
        <v>7.9509860000000003</v>
      </c>
      <c r="DF20" s="9">
        <v>7.6852530000000003</v>
      </c>
      <c r="DG20" s="9">
        <v>8.7052069999999997</v>
      </c>
      <c r="DH20" s="9">
        <v>7.8155489999999999</v>
      </c>
      <c r="DI20" s="8">
        <v>7.7791189999999997</v>
      </c>
      <c r="DJ20" s="9">
        <v>7.9740859999999998</v>
      </c>
      <c r="DK20" s="9">
        <v>7.6775500000000001</v>
      </c>
      <c r="DL20" s="9">
        <v>8.7508180000000007</v>
      </c>
      <c r="DM20" s="9">
        <v>7.8206740000000003</v>
      </c>
      <c r="DN20" s="8">
        <v>7.7756400000000001</v>
      </c>
      <c r="DO20" s="9">
        <v>8.0050790000000003</v>
      </c>
      <c r="DP20" s="9">
        <v>7.682131</v>
      </c>
      <c r="DQ20" s="9">
        <v>8.8263040000000004</v>
      </c>
      <c r="DR20" s="9">
        <v>7.8185960000000003</v>
      </c>
      <c r="DS20" s="8">
        <v>7.7726490000000004</v>
      </c>
      <c r="DT20" s="9">
        <v>8.0435359999999996</v>
      </c>
      <c r="DU20" s="9">
        <v>7.7007989999999999</v>
      </c>
      <c r="DV20" s="9">
        <v>8.8637440000000005</v>
      </c>
      <c r="DW20" s="9">
        <v>7.8080540000000003</v>
      </c>
      <c r="DX20" s="8">
        <v>7.7660030000000004</v>
      </c>
      <c r="DY20" s="9">
        <v>8.0874210000000009</v>
      </c>
      <c r="DZ20" s="9">
        <v>7.7239190000000004</v>
      </c>
      <c r="EA20" s="9">
        <v>8.9381109999999993</v>
      </c>
      <c r="EB20" s="9">
        <v>7.8050430000000004</v>
      </c>
      <c r="EC20" s="8">
        <v>7.769279</v>
      </c>
      <c r="ED20" s="9">
        <v>8.1139010000000003</v>
      </c>
      <c r="EE20" s="9">
        <v>7.733371</v>
      </c>
      <c r="EF20" s="9">
        <v>8.9971990000000002</v>
      </c>
      <c r="EG20" s="9">
        <v>7.7876000000000003</v>
      </c>
      <c r="EH20" s="8">
        <v>7.7517209999999999</v>
      </c>
      <c r="EI20" s="9">
        <v>8.139837</v>
      </c>
      <c r="EJ20" s="9">
        <v>7.7438130000000003</v>
      </c>
      <c r="EK20" s="9">
        <v>9.0323770000000003</v>
      </c>
      <c r="EL20" s="9">
        <v>7.7643950000000004</v>
      </c>
      <c r="EM20" s="8">
        <v>7.7300880000000003</v>
      </c>
      <c r="EN20" s="9">
        <v>8.1635360000000006</v>
      </c>
      <c r="EO20" s="9">
        <v>7.7425459999999999</v>
      </c>
      <c r="EP20" s="9">
        <v>9.0716210000000004</v>
      </c>
      <c r="EQ20" s="9">
        <v>7.759741</v>
      </c>
      <c r="ER20" s="8">
        <v>7.7260299999999997</v>
      </c>
      <c r="ES20" s="10">
        <v>6.0000000000000001E-3</v>
      </c>
      <c r="ET20" s="10">
        <v>5.0000000000000001E-3</v>
      </c>
      <c r="EU20" s="10">
        <v>0.01</v>
      </c>
      <c r="EV20" s="10">
        <v>5.0000000000000001E-3</v>
      </c>
      <c r="EW20" s="11">
        <v>5.0000000000000001E-3</v>
      </c>
    </row>
    <row r="21" spans="1:153" ht="30" x14ac:dyDescent="0.25">
      <c r="A21" s="8" t="s">
        <v>22</v>
      </c>
      <c r="B21" s="8">
        <v>0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8">
        <v>0</v>
      </c>
      <c r="I21" s="9">
        <v>0</v>
      </c>
      <c r="J21" s="9">
        <v>0</v>
      </c>
      <c r="K21" s="9">
        <v>0</v>
      </c>
      <c r="L21" s="9">
        <v>0</v>
      </c>
      <c r="M21" s="8">
        <v>0</v>
      </c>
      <c r="N21" s="9">
        <v>0</v>
      </c>
      <c r="O21" s="9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9">
        <v>0</v>
      </c>
      <c r="V21" s="9">
        <v>0</v>
      </c>
      <c r="W21" s="8">
        <v>0</v>
      </c>
      <c r="X21" s="9">
        <v>0</v>
      </c>
      <c r="Y21" s="9">
        <v>0</v>
      </c>
      <c r="Z21" s="9">
        <v>0</v>
      </c>
      <c r="AA21" s="9">
        <v>0</v>
      </c>
      <c r="AB21" s="8">
        <v>0</v>
      </c>
      <c r="AC21" s="9">
        <v>0</v>
      </c>
      <c r="AD21" s="9">
        <v>0</v>
      </c>
      <c r="AE21" s="9">
        <v>0</v>
      </c>
      <c r="AF21" s="9">
        <v>0</v>
      </c>
      <c r="AG21" s="8">
        <v>0</v>
      </c>
      <c r="AH21" s="9">
        <v>0.114435</v>
      </c>
      <c r="AI21" s="9">
        <v>6.6986000000000004E-2</v>
      </c>
      <c r="AJ21" s="9">
        <v>0.114435</v>
      </c>
      <c r="AK21" s="9">
        <v>0.114435</v>
      </c>
      <c r="AL21" s="8">
        <v>0.114435</v>
      </c>
      <c r="AM21" s="9">
        <v>0.12587799999999999</v>
      </c>
      <c r="AN21" s="9">
        <v>6.6986000000000004E-2</v>
      </c>
      <c r="AO21" s="9">
        <v>0.114435</v>
      </c>
      <c r="AP21" s="9">
        <v>0.120156</v>
      </c>
      <c r="AQ21" s="8">
        <v>0.120156</v>
      </c>
      <c r="AR21" s="9">
        <v>0.13846600000000001</v>
      </c>
      <c r="AS21" s="9">
        <v>6.6986000000000004E-2</v>
      </c>
      <c r="AT21" s="9">
        <v>0.114435</v>
      </c>
      <c r="AU21" s="9">
        <v>0.126164</v>
      </c>
      <c r="AV21" s="8">
        <v>0.126164</v>
      </c>
      <c r="AW21" s="9">
        <v>0.152313</v>
      </c>
      <c r="AX21" s="9">
        <v>6.6986000000000004E-2</v>
      </c>
      <c r="AY21" s="9">
        <v>0.120156</v>
      </c>
      <c r="AZ21" s="9">
        <v>0.13247200000000001</v>
      </c>
      <c r="BA21" s="8">
        <v>0.13247200000000001</v>
      </c>
      <c r="BB21" s="9">
        <v>0.167544</v>
      </c>
      <c r="BC21" s="9">
        <v>6.6986000000000004E-2</v>
      </c>
      <c r="BD21" s="9">
        <v>0.126164</v>
      </c>
      <c r="BE21" s="9">
        <v>0.139096</v>
      </c>
      <c r="BF21" s="8">
        <v>0.139096</v>
      </c>
      <c r="BG21" s="9">
        <v>0.18429799999999999</v>
      </c>
      <c r="BH21" s="9">
        <v>6.6986000000000004E-2</v>
      </c>
      <c r="BI21" s="9">
        <v>0.13247200000000001</v>
      </c>
      <c r="BJ21" s="9">
        <v>0.14605099999999999</v>
      </c>
      <c r="BK21" s="8">
        <v>0.14605099999999999</v>
      </c>
      <c r="BL21" s="9">
        <v>0.20272799999999999</v>
      </c>
      <c r="BM21" s="9">
        <v>6.6986000000000004E-2</v>
      </c>
      <c r="BN21" s="9">
        <v>0.139096</v>
      </c>
      <c r="BO21" s="9">
        <v>0.15335299999999999</v>
      </c>
      <c r="BP21" s="8">
        <v>0.15335299999999999</v>
      </c>
      <c r="BQ21" s="9">
        <v>0.223001</v>
      </c>
      <c r="BR21" s="9">
        <v>7.0334999999999995E-2</v>
      </c>
      <c r="BS21" s="9">
        <v>0.14605099999999999</v>
      </c>
      <c r="BT21" s="9">
        <v>0.161021</v>
      </c>
      <c r="BU21" s="8">
        <v>0.161021</v>
      </c>
      <c r="BV21" s="9">
        <v>0.24530099999999999</v>
      </c>
      <c r="BW21" s="9">
        <v>7.3852000000000001E-2</v>
      </c>
      <c r="BX21" s="9">
        <v>0.15335299999999999</v>
      </c>
      <c r="BY21" s="9">
        <v>0.169072</v>
      </c>
      <c r="BZ21" s="8">
        <v>0.169072</v>
      </c>
      <c r="CA21" s="9">
        <v>0.26983099999999999</v>
      </c>
      <c r="CB21" s="9">
        <v>7.7545000000000003E-2</v>
      </c>
      <c r="CC21" s="9">
        <v>0.161021</v>
      </c>
      <c r="CD21" s="9">
        <v>0.17752599999999999</v>
      </c>
      <c r="CE21" s="8">
        <v>0.17752599999999999</v>
      </c>
      <c r="CF21" s="9">
        <v>0.29681400000000002</v>
      </c>
      <c r="CG21" s="9">
        <v>8.1421999999999994E-2</v>
      </c>
      <c r="CH21" s="9">
        <v>0.169072</v>
      </c>
      <c r="CI21" s="9">
        <v>0.18640200000000001</v>
      </c>
      <c r="CJ21" s="8">
        <v>0.18640200000000001</v>
      </c>
      <c r="CK21" s="9">
        <v>0.32649499999999998</v>
      </c>
      <c r="CL21" s="9">
        <v>8.5493E-2</v>
      </c>
      <c r="CM21" s="9">
        <v>0.17752599999999999</v>
      </c>
      <c r="CN21" s="9">
        <v>0.19572200000000001</v>
      </c>
      <c r="CO21" s="8">
        <v>0.19572200000000001</v>
      </c>
      <c r="CP21" s="9">
        <v>0.35914499999999999</v>
      </c>
      <c r="CQ21" s="9">
        <v>8.9768000000000001E-2</v>
      </c>
      <c r="CR21" s="9">
        <v>0.18640200000000001</v>
      </c>
      <c r="CS21" s="9">
        <v>0.205508</v>
      </c>
      <c r="CT21" s="8">
        <v>0.205508</v>
      </c>
      <c r="CU21" s="9">
        <v>0.39505899999999999</v>
      </c>
      <c r="CV21" s="9">
        <v>9.4256000000000006E-2</v>
      </c>
      <c r="CW21" s="9">
        <v>0.19572200000000001</v>
      </c>
      <c r="CX21" s="9">
        <v>0.215784</v>
      </c>
      <c r="CY21" s="8">
        <v>0.215784</v>
      </c>
      <c r="CZ21" s="9">
        <v>0.43456499999999998</v>
      </c>
      <c r="DA21" s="9">
        <v>9.8969000000000001E-2</v>
      </c>
      <c r="DB21" s="9">
        <v>0.205508</v>
      </c>
      <c r="DC21" s="9">
        <v>0.226573</v>
      </c>
      <c r="DD21" s="8">
        <v>0.226573</v>
      </c>
      <c r="DE21" s="9">
        <v>0.478022</v>
      </c>
      <c r="DF21" s="9">
        <v>0.103917</v>
      </c>
      <c r="DG21" s="9">
        <v>0.215784</v>
      </c>
      <c r="DH21" s="9">
        <v>0.237901</v>
      </c>
      <c r="DI21" s="8">
        <v>0.237901</v>
      </c>
      <c r="DJ21" s="9">
        <v>0.52582399999999996</v>
      </c>
      <c r="DK21" s="9">
        <v>0.109113</v>
      </c>
      <c r="DL21" s="9">
        <v>0.226573</v>
      </c>
      <c r="DM21" s="9">
        <v>0.25336500000000001</v>
      </c>
      <c r="DN21" s="8">
        <v>0.24979599999999999</v>
      </c>
      <c r="DO21" s="9">
        <v>0.57840599999999998</v>
      </c>
      <c r="DP21" s="9">
        <v>0.114569</v>
      </c>
      <c r="DQ21" s="9">
        <v>0.237901</v>
      </c>
      <c r="DR21" s="9">
        <v>0.26983400000000002</v>
      </c>
      <c r="DS21" s="8">
        <v>0.26603300000000002</v>
      </c>
      <c r="DT21" s="9">
        <v>0.63624700000000001</v>
      </c>
      <c r="DU21" s="9">
        <v>0.114569</v>
      </c>
      <c r="DV21" s="9">
        <v>0.24979599999999999</v>
      </c>
      <c r="DW21" s="9">
        <v>0.28737299999999999</v>
      </c>
      <c r="DX21" s="8">
        <v>0.28332499999999999</v>
      </c>
      <c r="DY21" s="9">
        <v>0.69987200000000005</v>
      </c>
      <c r="DZ21" s="9">
        <v>0.114569</v>
      </c>
      <c r="EA21" s="9">
        <v>0.26228600000000002</v>
      </c>
      <c r="EB21" s="9">
        <v>0.30174200000000001</v>
      </c>
      <c r="EC21" s="8">
        <v>0.29749199999999998</v>
      </c>
      <c r="ED21" s="9">
        <v>0.76985899999999996</v>
      </c>
      <c r="EE21" s="9">
        <v>0.114569</v>
      </c>
      <c r="EF21" s="9">
        <v>0.27540100000000001</v>
      </c>
      <c r="EG21" s="9">
        <v>0.31682900000000003</v>
      </c>
      <c r="EH21" s="8">
        <v>0.31236599999999998</v>
      </c>
      <c r="EI21" s="9">
        <v>0.84684499999999996</v>
      </c>
      <c r="EJ21" s="9">
        <v>0.114569</v>
      </c>
      <c r="EK21" s="9">
        <v>0.28917100000000001</v>
      </c>
      <c r="EL21" s="9">
        <v>0.33267000000000002</v>
      </c>
      <c r="EM21" s="8">
        <v>0.327984</v>
      </c>
      <c r="EN21" s="9">
        <v>0.93152900000000005</v>
      </c>
      <c r="EO21" s="9">
        <v>0.114569</v>
      </c>
      <c r="EP21" s="9">
        <v>0.30362899999999998</v>
      </c>
      <c r="EQ21" s="9">
        <v>0.349304</v>
      </c>
      <c r="ER21" s="8">
        <v>0.34438400000000002</v>
      </c>
      <c r="ES21" s="9" t="s">
        <v>15</v>
      </c>
      <c r="ET21" s="9" t="s">
        <v>15</v>
      </c>
      <c r="EU21" s="9" t="s">
        <v>15</v>
      </c>
      <c r="EV21" s="9" t="s">
        <v>15</v>
      </c>
      <c r="EW21" s="8" t="s">
        <v>15</v>
      </c>
    </row>
    <row r="22" spans="1:153" x14ac:dyDescent="0.25">
      <c r="A22" s="8" t="s">
        <v>23</v>
      </c>
      <c r="B22" s="8">
        <v>0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8">
        <v>0</v>
      </c>
      <c r="I22" s="9">
        <v>0</v>
      </c>
      <c r="J22" s="9">
        <v>0</v>
      </c>
      <c r="K22" s="9">
        <v>0</v>
      </c>
      <c r="L22" s="9">
        <v>0</v>
      </c>
      <c r="M22" s="8">
        <v>0</v>
      </c>
      <c r="N22" s="9">
        <v>0</v>
      </c>
      <c r="O22" s="9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9">
        <v>0</v>
      </c>
      <c r="V22" s="9">
        <v>0</v>
      </c>
      <c r="W22" s="8">
        <v>0</v>
      </c>
      <c r="X22" s="9">
        <v>0</v>
      </c>
      <c r="Y22" s="9">
        <v>0</v>
      </c>
      <c r="Z22" s="9">
        <v>0</v>
      </c>
      <c r="AA22" s="9">
        <v>0</v>
      </c>
      <c r="AB22" s="8">
        <v>0</v>
      </c>
      <c r="AC22" s="9">
        <v>0</v>
      </c>
      <c r="AD22" s="9">
        <v>0</v>
      </c>
      <c r="AE22" s="9">
        <v>0</v>
      </c>
      <c r="AF22" s="9">
        <v>0</v>
      </c>
      <c r="AG22" s="8">
        <v>0</v>
      </c>
      <c r="AH22" s="9">
        <v>0.12413200000000001</v>
      </c>
      <c r="AI22" s="9">
        <v>7.2663000000000005E-2</v>
      </c>
      <c r="AJ22" s="9">
        <v>0.12413200000000001</v>
      </c>
      <c r="AK22" s="9">
        <v>0.12413200000000001</v>
      </c>
      <c r="AL22" s="8">
        <v>0.12413200000000001</v>
      </c>
      <c r="AM22" s="9">
        <v>0.136545</v>
      </c>
      <c r="AN22" s="9">
        <v>7.2663000000000005E-2</v>
      </c>
      <c r="AO22" s="9">
        <v>0.12413200000000001</v>
      </c>
      <c r="AP22" s="9">
        <v>0.13033800000000001</v>
      </c>
      <c r="AQ22" s="8">
        <v>0.13033800000000001</v>
      </c>
      <c r="AR22" s="9">
        <v>0.150199</v>
      </c>
      <c r="AS22" s="9">
        <v>7.2663000000000005E-2</v>
      </c>
      <c r="AT22" s="9">
        <v>0.12413200000000001</v>
      </c>
      <c r="AU22" s="9">
        <v>0.136855</v>
      </c>
      <c r="AV22" s="8">
        <v>0.136855</v>
      </c>
      <c r="AW22" s="9">
        <v>0.165219</v>
      </c>
      <c r="AX22" s="9">
        <v>7.2663000000000005E-2</v>
      </c>
      <c r="AY22" s="9">
        <v>0.13033800000000001</v>
      </c>
      <c r="AZ22" s="9">
        <v>0.14369799999999999</v>
      </c>
      <c r="BA22" s="8">
        <v>0.14369799999999999</v>
      </c>
      <c r="BB22" s="9">
        <v>0.18174100000000001</v>
      </c>
      <c r="BC22" s="9">
        <v>7.2663000000000005E-2</v>
      </c>
      <c r="BD22" s="9">
        <v>0.136855</v>
      </c>
      <c r="BE22" s="9">
        <v>0.15088299999999999</v>
      </c>
      <c r="BF22" s="8">
        <v>0.15088299999999999</v>
      </c>
      <c r="BG22" s="9">
        <v>0.19991500000000001</v>
      </c>
      <c r="BH22" s="9">
        <v>7.2663000000000005E-2</v>
      </c>
      <c r="BI22" s="9">
        <v>0.14369799999999999</v>
      </c>
      <c r="BJ22" s="9">
        <v>0.15842700000000001</v>
      </c>
      <c r="BK22" s="8">
        <v>0.15842700000000001</v>
      </c>
      <c r="BL22" s="9">
        <v>0.21990699999999999</v>
      </c>
      <c r="BM22" s="9">
        <v>7.2663000000000005E-2</v>
      </c>
      <c r="BN22" s="9">
        <v>0.15088299999999999</v>
      </c>
      <c r="BO22" s="9">
        <v>0.166348</v>
      </c>
      <c r="BP22" s="8">
        <v>0.166348</v>
      </c>
      <c r="BQ22" s="9">
        <v>0.241898</v>
      </c>
      <c r="BR22" s="9">
        <v>7.6296000000000003E-2</v>
      </c>
      <c r="BS22" s="9">
        <v>0.15842700000000001</v>
      </c>
      <c r="BT22" s="9">
        <v>0.17466599999999999</v>
      </c>
      <c r="BU22" s="8">
        <v>0.17466599999999999</v>
      </c>
      <c r="BV22" s="9">
        <v>0.26608799999999999</v>
      </c>
      <c r="BW22" s="9">
        <v>8.0110000000000001E-2</v>
      </c>
      <c r="BX22" s="9">
        <v>0.166348</v>
      </c>
      <c r="BY22" s="9">
        <v>0.18339900000000001</v>
      </c>
      <c r="BZ22" s="8">
        <v>0.18339900000000001</v>
      </c>
      <c r="CA22" s="9">
        <v>0.29269600000000001</v>
      </c>
      <c r="CB22" s="9">
        <v>8.4115999999999996E-2</v>
      </c>
      <c r="CC22" s="9">
        <v>0.17466599999999999</v>
      </c>
      <c r="CD22" s="9">
        <v>0.19256899999999999</v>
      </c>
      <c r="CE22" s="8">
        <v>0.19256899999999999</v>
      </c>
      <c r="CF22" s="9">
        <v>0.32196599999999997</v>
      </c>
      <c r="CG22" s="9">
        <v>8.8321999999999998E-2</v>
      </c>
      <c r="CH22" s="9">
        <v>0.18339900000000001</v>
      </c>
      <c r="CI22" s="9">
        <v>0.20219799999999999</v>
      </c>
      <c r="CJ22" s="8">
        <v>0.20219799999999999</v>
      </c>
      <c r="CK22" s="9">
        <v>0.35416199999999998</v>
      </c>
      <c r="CL22" s="9">
        <v>9.2738000000000001E-2</v>
      </c>
      <c r="CM22" s="9">
        <v>0.19256899999999999</v>
      </c>
      <c r="CN22" s="9">
        <v>0.212307</v>
      </c>
      <c r="CO22" s="8">
        <v>0.212307</v>
      </c>
      <c r="CP22" s="9">
        <v>0.38957900000000001</v>
      </c>
      <c r="CQ22" s="9">
        <v>9.7375000000000003E-2</v>
      </c>
      <c r="CR22" s="9">
        <v>0.20219799999999999</v>
      </c>
      <c r="CS22" s="9">
        <v>0.22292300000000001</v>
      </c>
      <c r="CT22" s="8">
        <v>0.22292300000000001</v>
      </c>
      <c r="CU22" s="9">
        <v>0.428537</v>
      </c>
      <c r="CV22" s="9">
        <v>0.102243</v>
      </c>
      <c r="CW22" s="9">
        <v>0.212307</v>
      </c>
      <c r="CX22" s="9">
        <v>0.234069</v>
      </c>
      <c r="CY22" s="8">
        <v>0.234069</v>
      </c>
      <c r="CZ22" s="9">
        <v>0.47138999999999998</v>
      </c>
      <c r="DA22" s="9">
        <v>0.10735599999999999</v>
      </c>
      <c r="DB22" s="9">
        <v>0.22292300000000001</v>
      </c>
      <c r="DC22" s="9">
        <v>0.24577199999999999</v>
      </c>
      <c r="DD22" s="8">
        <v>0.24577199999999999</v>
      </c>
      <c r="DE22" s="9">
        <v>0.51852900000000002</v>
      </c>
      <c r="DF22" s="9">
        <v>0.112723</v>
      </c>
      <c r="DG22" s="9">
        <v>0.234069</v>
      </c>
      <c r="DH22" s="9">
        <v>0.25806099999999998</v>
      </c>
      <c r="DI22" s="8">
        <v>0.25806099999999998</v>
      </c>
      <c r="DJ22" s="9">
        <v>0.57038199999999994</v>
      </c>
      <c r="DK22" s="9">
        <v>0.11836000000000001</v>
      </c>
      <c r="DL22" s="9">
        <v>0.24577199999999999</v>
      </c>
      <c r="DM22" s="9">
        <v>0.274835</v>
      </c>
      <c r="DN22" s="8">
        <v>0.27096399999999998</v>
      </c>
      <c r="DO22" s="9">
        <v>0.62741999999999998</v>
      </c>
      <c r="DP22" s="9">
        <v>0.124278</v>
      </c>
      <c r="DQ22" s="9">
        <v>0.25806099999999998</v>
      </c>
      <c r="DR22" s="9">
        <v>0.29269899999999999</v>
      </c>
      <c r="DS22" s="8">
        <v>0.28857699999999997</v>
      </c>
      <c r="DT22" s="9">
        <v>0.69016200000000005</v>
      </c>
      <c r="DU22" s="9">
        <v>0.124278</v>
      </c>
      <c r="DV22" s="9">
        <v>0.27096399999999998</v>
      </c>
      <c r="DW22" s="9">
        <v>0.31172499999999997</v>
      </c>
      <c r="DX22" s="8">
        <v>0.307334</v>
      </c>
      <c r="DY22" s="9">
        <v>0.75917900000000005</v>
      </c>
      <c r="DZ22" s="9">
        <v>0.124278</v>
      </c>
      <c r="EA22" s="9">
        <v>0.28451199999999999</v>
      </c>
      <c r="EB22" s="9">
        <v>0.32731100000000002</v>
      </c>
      <c r="EC22" s="8">
        <v>0.32270100000000002</v>
      </c>
      <c r="ED22" s="9">
        <v>0.83509699999999998</v>
      </c>
      <c r="EE22" s="9">
        <v>0.124278</v>
      </c>
      <c r="EF22" s="9">
        <v>0.298738</v>
      </c>
      <c r="EG22" s="9">
        <v>0.34367700000000001</v>
      </c>
      <c r="EH22" s="8">
        <v>0.33883600000000003</v>
      </c>
      <c r="EI22" s="9">
        <v>0.91860600000000003</v>
      </c>
      <c r="EJ22" s="9">
        <v>0.124278</v>
      </c>
      <c r="EK22" s="9">
        <v>0.31367499999999998</v>
      </c>
      <c r="EL22" s="9">
        <v>0.36086000000000001</v>
      </c>
      <c r="EM22" s="8">
        <v>0.35577799999999998</v>
      </c>
      <c r="EN22" s="9">
        <v>1.010467</v>
      </c>
      <c r="EO22" s="9">
        <v>0.124278</v>
      </c>
      <c r="EP22" s="9">
        <v>0.32935900000000001</v>
      </c>
      <c r="EQ22" s="9">
        <v>0.37890299999999999</v>
      </c>
      <c r="ER22" s="8">
        <v>0.37356699999999998</v>
      </c>
      <c r="ES22" s="9" t="s">
        <v>15</v>
      </c>
      <c r="ET22" s="9" t="s">
        <v>15</v>
      </c>
      <c r="EU22" s="9" t="s">
        <v>15</v>
      </c>
      <c r="EV22" s="9" t="s">
        <v>15</v>
      </c>
      <c r="EW22" s="8" t="s">
        <v>15</v>
      </c>
    </row>
    <row r="23" spans="1:153" x14ac:dyDescent="0.25">
      <c r="A23" s="8" t="s">
        <v>24</v>
      </c>
      <c r="B23" s="8">
        <v>7.3877600000000001</v>
      </c>
      <c r="C23" s="8">
        <v>7.6035360000000001</v>
      </c>
      <c r="D23" s="9">
        <v>9.4761170000000003</v>
      </c>
      <c r="E23" s="9">
        <v>9.0946499999999997</v>
      </c>
      <c r="F23" s="9">
        <v>9.2665559999999996</v>
      </c>
      <c r="G23" s="9">
        <v>9.2665579999999999</v>
      </c>
      <c r="H23" s="8">
        <v>9.2665550000000003</v>
      </c>
      <c r="I23" s="9">
        <v>8.6667100000000001</v>
      </c>
      <c r="J23" s="9">
        <v>8.1161919999999999</v>
      </c>
      <c r="K23" s="9">
        <v>8.4106579999999997</v>
      </c>
      <c r="L23" s="9">
        <v>8.1348400000000005</v>
      </c>
      <c r="M23" s="8">
        <v>8.0178019999999997</v>
      </c>
      <c r="N23" s="9">
        <v>9.3079990000000006</v>
      </c>
      <c r="O23" s="9">
        <v>7.6549250000000004</v>
      </c>
      <c r="P23" s="9">
        <v>8.2372809999999994</v>
      </c>
      <c r="Q23" s="9">
        <v>7.9947020000000002</v>
      </c>
      <c r="R23" s="8">
        <v>7.9485970000000004</v>
      </c>
      <c r="S23" s="9">
        <v>9.7723080000000007</v>
      </c>
      <c r="T23" s="9">
        <v>7.3982869999999998</v>
      </c>
      <c r="U23" s="9">
        <v>8.2139819999999997</v>
      </c>
      <c r="V23" s="9">
        <v>7.9637729999999998</v>
      </c>
      <c r="W23" s="8">
        <v>7.9121569999999997</v>
      </c>
      <c r="X23" s="9">
        <v>10.914961</v>
      </c>
      <c r="Y23" s="9">
        <v>7.8262669999999996</v>
      </c>
      <c r="Z23" s="9">
        <v>8.8124839999999995</v>
      </c>
      <c r="AA23" s="9">
        <v>8.5904439999999997</v>
      </c>
      <c r="AB23" s="8">
        <v>8.6161790000000007</v>
      </c>
      <c r="AC23" s="9">
        <v>10.815789000000001</v>
      </c>
      <c r="AD23" s="9">
        <v>7.3296669999999997</v>
      </c>
      <c r="AE23" s="9">
        <v>8.4931520000000003</v>
      </c>
      <c r="AF23" s="9">
        <v>8.1712769999999999</v>
      </c>
      <c r="AG23" s="8">
        <v>8.2341049999999996</v>
      </c>
      <c r="AH23" s="9">
        <v>10.890237000000001</v>
      </c>
      <c r="AI23" s="9">
        <v>7.0451769999999998</v>
      </c>
      <c r="AJ23" s="9">
        <v>8.3823729999999994</v>
      </c>
      <c r="AK23" s="9">
        <v>7.9960880000000003</v>
      </c>
      <c r="AL23" s="8">
        <v>7.9766870000000001</v>
      </c>
      <c r="AM23" s="9">
        <v>11.073945</v>
      </c>
      <c r="AN23" s="9">
        <v>6.940321</v>
      </c>
      <c r="AO23" s="9">
        <v>8.3825369999999992</v>
      </c>
      <c r="AP23" s="9">
        <v>7.9446349999999999</v>
      </c>
      <c r="AQ23" s="8">
        <v>7.880071</v>
      </c>
      <c r="AR23" s="9">
        <v>11.137883</v>
      </c>
      <c r="AS23" s="9">
        <v>6.8416709999999998</v>
      </c>
      <c r="AT23" s="9">
        <v>8.4232840000000007</v>
      </c>
      <c r="AU23" s="9">
        <v>7.8018239999999999</v>
      </c>
      <c r="AV23" s="8">
        <v>7.8020209999999999</v>
      </c>
      <c r="AW23" s="9">
        <v>11.228465999999999</v>
      </c>
      <c r="AX23" s="9">
        <v>6.7730350000000001</v>
      </c>
      <c r="AY23" s="9">
        <v>8.4868729999999992</v>
      </c>
      <c r="AZ23" s="9">
        <v>7.7053279999999997</v>
      </c>
      <c r="BA23" s="8">
        <v>7.6959850000000003</v>
      </c>
      <c r="BB23" s="9">
        <v>11.462672</v>
      </c>
      <c r="BC23" s="9">
        <v>6.8112190000000004</v>
      </c>
      <c r="BD23" s="9">
        <v>8.5779080000000008</v>
      </c>
      <c r="BE23" s="9">
        <v>7.6295979999999997</v>
      </c>
      <c r="BF23" s="8">
        <v>7.6618339999999998</v>
      </c>
      <c r="BG23" s="9">
        <v>11.654275</v>
      </c>
      <c r="BH23" s="9">
        <v>6.8873179999999996</v>
      </c>
      <c r="BI23" s="9">
        <v>8.6709230000000002</v>
      </c>
      <c r="BJ23" s="9">
        <v>7.5490589999999997</v>
      </c>
      <c r="BK23" s="8">
        <v>7.5758179999999999</v>
      </c>
      <c r="BL23" s="9">
        <v>11.854139</v>
      </c>
      <c r="BM23" s="9">
        <v>6.9191060000000002</v>
      </c>
      <c r="BN23" s="9">
        <v>8.8269260000000003</v>
      </c>
      <c r="BO23" s="9">
        <v>7.5125570000000002</v>
      </c>
      <c r="BP23" s="8">
        <v>7.5113000000000003</v>
      </c>
      <c r="BQ23" s="9">
        <v>12.00042</v>
      </c>
      <c r="BR23" s="9">
        <v>6.960242</v>
      </c>
      <c r="BS23" s="9">
        <v>9.0091640000000002</v>
      </c>
      <c r="BT23" s="9">
        <v>7.5048089999999998</v>
      </c>
      <c r="BU23" s="8">
        <v>7.4422319999999997</v>
      </c>
      <c r="BV23" s="9">
        <v>12.229526999999999</v>
      </c>
      <c r="BW23" s="9">
        <v>6.9974550000000004</v>
      </c>
      <c r="BX23" s="9">
        <v>9.1201799999999995</v>
      </c>
      <c r="BY23" s="9">
        <v>7.5038900000000002</v>
      </c>
      <c r="BZ23" s="8">
        <v>7.4336130000000002</v>
      </c>
      <c r="CA23" s="9">
        <v>12.452209</v>
      </c>
      <c r="CB23" s="9">
        <v>7.0484010000000001</v>
      </c>
      <c r="CC23" s="9">
        <v>9.3065250000000006</v>
      </c>
      <c r="CD23" s="9">
        <v>7.5593029999999999</v>
      </c>
      <c r="CE23" s="8">
        <v>7.4621279999999999</v>
      </c>
      <c r="CF23" s="9">
        <v>12.567869999999999</v>
      </c>
      <c r="CG23" s="9">
        <v>7.07796</v>
      </c>
      <c r="CH23" s="9">
        <v>9.4408060000000003</v>
      </c>
      <c r="CI23" s="9">
        <v>7.4202120000000003</v>
      </c>
      <c r="CJ23" s="8">
        <v>7.3235520000000003</v>
      </c>
      <c r="CK23" s="9">
        <v>12.697971000000001</v>
      </c>
      <c r="CL23" s="9">
        <v>7.0889769999999999</v>
      </c>
      <c r="CM23" s="9">
        <v>9.5626470000000001</v>
      </c>
      <c r="CN23" s="9">
        <v>7.3411559999999998</v>
      </c>
      <c r="CO23" s="8">
        <v>7.2532230000000002</v>
      </c>
      <c r="CP23" s="9">
        <v>12.825635</v>
      </c>
      <c r="CQ23" s="9">
        <v>7.1123519999999996</v>
      </c>
      <c r="CR23" s="9">
        <v>9.7100080000000002</v>
      </c>
      <c r="CS23" s="9">
        <v>7.4269170000000004</v>
      </c>
      <c r="CT23" s="8">
        <v>7.2539999999999996</v>
      </c>
      <c r="CU23" s="9">
        <v>12.991935</v>
      </c>
      <c r="CV23" s="9">
        <v>7.0998580000000002</v>
      </c>
      <c r="CW23" s="9">
        <v>9.8940199999999994</v>
      </c>
      <c r="CX23" s="9">
        <v>7.4863819999999999</v>
      </c>
      <c r="CY23" s="8">
        <v>7.255935</v>
      </c>
      <c r="CZ23" s="9">
        <v>13.211344</v>
      </c>
      <c r="DA23" s="9">
        <v>7.0703769999999997</v>
      </c>
      <c r="DB23" s="9">
        <v>10.041921</v>
      </c>
      <c r="DC23" s="9">
        <v>7.5537010000000002</v>
      </c>
      <c r="DD23" s="8">
        <v>7.289714</v>
      </c>
      <c r="DE23" s="9">
        <v>13.436529999999999</v>
      </c>
      <c r="DF23" s="9">
        <v>6.9484120000000003</v>
      </c>
      <c r="DG23" s="9">
        <v>10.121225000000001</v>
      </c>
      <c r="DH23" s="9">
        <v>7.676698</v>
      </c>
      <c r="DI23" s="8">
        <v>7.3521150000000004</v>
      </c>
      <c r="DJ23" s="9">
        <v>13.595179</v>
      </c>
      <c r="DK23" s="9">
        <v>6.7812700000000001</v>
      </c>
      <c r="DL23" s="9">
        <v>10.171623</v>
      </c>
      <c r="DM23" s="9">
        <v>7.7013090000000002</v>
      </c>
      <c r="DN23" s="8">
        <v>7.4227959999999999</v>
      </c>
      <c r="DO23" s="9">
        <v>13.71874</v>
      </c>
      <c r="DP23" s="9">
        <v>6.6361160000000003</v>
      </c>
      <c r="DQ23" s="9">
        <v>10.170913000000001</v>
      </c>
      <c r="DR23" s="9">
        <v>7.7172010000000002</v>
      </c>
      <c r="DS23" s="8">
        <v>7.479298</v>
      </c>
      <c r="DT23" s="9">
        <v>13.944005000000001</v>
      </c>
      <c r="DU23" s="9">
        <v>6.5265079999999998</v>
      </c>
      <c r="DV23" s="9">
        <v>10.163855</v>
      </c>
      <c r="DW23" s="9">
        <v>7.8047339999999998</v>
      </c>
      <c r="DX23" s="8">
        <v>7.6113280000000003</v>
      </c>
      <c r="DY23" s="9">
        <v>14.138919</v>
      </c>
      <c r="DZ23" s="9">
        <v>6.4133990000000001</v>
      </c>
      <c r="EA23" s="9">
        <v>10.114976</v>
      </c>
      <c r="EB23" s="9">
        <v>7.8596789999999999</v>
      </c>
      <c r="EC23" s="8">
        <v>7.6841650000000001</v>
      </c>
      <c r="ED23" s="9">
        <v>14.345939</v>
      </c>
      <c r="EE23" s="9">
        <v>6.351737</v>
      </c>
      <c r="EF23" s="9">
        <v>10.028905999999999</v>
      </c>
      <c r="EG23" s="9">
        <v>7.887772</v>
      </c>
      <c r="EH23" s="8">
        <v>7.7180169999999997</v>
      </c>
      <c r="EI23" s="9">
        <v>14.543153999999999</v>
      </c>
      <c r="EJ23" s="9">
        <v>6.1937090000000001</v>
      </c>
      <c r="EK23" s="9">
        <v>9.95913</v>
      </c>
      <c r="EL23" s="9">
        <v>7.9409700000000001</v>
      </c>
      <c r="EM23" s="8">
        <v>7.7143689999999996</v>
      </c>
      <c r="EN23" s="9">
        <v>14.783415</v>
      </c>
      <c r="EO23" s="9">
        <v>6.0247229999999998</v>
      </c>
      <c r="EP23" s="9">
        <v>9.7888380000000002</v>
      </c>
      <c r="EQ23" s="9">
        <v>7.9582369999999996</v>
      </c>
      <c r="ER23" s="8">
        <v>7.6989460000000003</v>
      </c>
      <c r="ES23" s="10">
        <v>2.3E-2</v>
      </c>
      <c r="ET23" s="10">
        <v>-8.0000000000000002E-3</v>
      </c>
      <c r="EU23" s="10">
        <v>8.9999999999999993E-3</v>
      </c>
      <c r="EV23" s="10">
        <v>2E-3</v>
      </c>
      <c r="EW23" s="11">
        <v>0</v>
      </c>
    </row>
    <row r="24" spans="1:153" x14ac:dyDescent="0.25">
      <c r="A24" s="8" t="s">
        <v>25</v>
      </c>
      <c r="B24" s="8">
        <v>3.6920000000000001E-2</v>
      </c>
      <c r="C24" s="8">
        <v>4.0289999999999999E-2</v>
      </c>
      <c r="D24" s="9">
        <v>4.3159000000000003E-2</v>
      </c>
      <c r="E24" s="9">
        <v>4.3117999999999997E-2</v>
      </c>
      <c r="F24" s="9">
        <v>4.2832000000000002E-2</v>
      </c>
      <c r="G24" s="9">
        <v>4.2828999999999999E-2</v>
      </c>
      <c r="H24" s="8">
        <v>4.2831000000000001E-2</v>
      </c>
      <c r="I24" s="9">
        <v>6.9027000000000005E-2</v>
      </c>
      <c r="J24" s="9">
        <v>5.0583999999999997E-2</v>
      </c>
      <c r="K24" s="9">
        <v>5.0007000000000003E-2</v>
      </c>
      <c r="L24" s="9">
        <v>5.0028000000000003E-2</v>
      </c>
      <c r="M24" s="8">
        <v>5.0555000000000003E-2</v>
      </c>
      <c r="N24" s="9">
        <v>9.9346000000000004E-2</v>
      </c>
      <c r="O24" s="9">
        <v>5.4094999999999997E-2</v>
      </c>
      <c r="P24" s="9">
        <v>5.3474000000000001E-2</v>
      </c>
      <c r="Q24" s="9">
        <v>5.3454000000000002E-2</v>
      </c>
      <c r="R24" s="8">
        <v>5.4096999999999999E-2</v>
      </c>
      <c r="S24" s="9">
        <v>0.13789699999999999</v>
      </c>
      <c r="T24" s="9">
        <v>5.7921E-2</v>
      </c>
      <c r="U24" s="9">
        <v>5.6563000000000002E-2</v>
      </c>
      <c r="V24" s="9">
        <v>5.6513000000000001E-2</v>
      </c>
      <c r="W24" s="8">
        <v>5.7389999999999997E-2</v>
      </c>
      <c r="X24" s="9">
        <v>0.18087800000000001</v>
      </c>
      <c r="Y24" s="9">
        <v>6.1450999999999999E-2</v>
      </c>
      <c r="Z24" s="9">
        <v>5.9172000000000002E-2</v>
      </c>
      <c r="AA24" s="9">
        <v>5.9119999999999999E-2</v>
      </c>
      <c r="AB24" s="8">
        <v>6.0911E-2</v>
      </c>
      <c r="AC24" s="9">
        <v>0.22864100000000001</v>
      </c>
      <c r="AD24" s="9">
        <v>6.4926999999999999E-2</v>
      </c>
      <c r="AE24" s="9">
        <v>6.1817999999999998E-2</v>
      </c>
      <c r="AF24" s="9">
        <v>6.1539000000000003E-2</v>
      </c>
      <c r="AG24" s="8">
        <v>6.4393000000000006E-2</v>
      </c>
      <c r="AH24" s="9">
        <v>0.27895199999999998</v>
      </c>
      <c r="AI24" s="9">
        <v>6.9030999999999995E-2</v>
      </c>
      <c r="AJ24" s="9">
        <v>6.5506999999999996E-2</v>
      </c>
      <c r="AK24" s="9">
        <v>6.4134999999999998E-2</v>
      </c>
      <c r="AL24" s="8">
        <v>6.8238999999999994E-2</v>
      </c>
      <c r="AM24" s="9">
        <v>0.330592</v>
      </c>
      <c r="AN24" s="9">
        <v>7.3289000000000007E-2</v>
      </c>
      <c r="AO24" s="9">
        <v>6.9348000000000007E-2</v>
      </c>
      <c r="AP24" s="9">
        <v>6.7954000000000001E-2</v>
      </c>
      <c r="AQ24" s="8">
        <v>7.2572999999999999E-2</v>
      </c>
      <c r="AR24" s="9">
        <v>0.38184800000000002</v>
      </c>
      <c r="AS24" s="9">
        <v>7.7534000000000006E-2</v>
      </c>
      <c r="AT24" s="9">
        <v>7.3504E-2</v>
      </c>
      <c r="AU24" s="9">
        <v>7.1917999999999996E-2</v>
      </c>
      <c r="AV24" s="8">
        <v>7.7255000000000004E-2</v>
      </c>
      <c r="AW24" s="9">
        <v>0.42922300000000002</v>
      </c>
      <c r="AX24" s="9">
        <v>8.4434999999999996E-2</v>
      </c>
      <c r="AY24" s="9">
        <v>7.8086000000000003E-2</v>
      </c>
      <c r="AZ24" s="9">
        <v>7.6328999999999994E-2</v>
      </c>
      <c r="BA24" s="8">
        <v>8.4620000000000001E-2</v>
      </c>
      <c r="BB24" s="9">
        <v>0.46622200000000003</v>
      </c>
      <c r="BC24" s="9">
        <v>9.1522999999999993E-2</v>
      </c>
      <c r="BD24" s="9">
        <v>8.3587999999999996E-2</v>
      </c>
      <c r="BE24" s="9">
        <v>8.1327999999999998E-2</v>
      </c>
      <c r="BF24" s="8">
        <v>9.2251E-2</v>
      </c>
      <c r="BG24" s="9">
        <v>0.50501799999999997</v>
      </c>
      <c r="BH24" s="9">
        <v>9.9832000000000004E-2</v>
      </c>
      <c r="BI24" s="9">
        <v>9.0775999999999996E-2</v>
      </c>
      <c r="BJ24" s="9">
        <v>8.8813000000000003E-2</v>
      </c>
      <c r="BK24" s="8">
        <v>0.10322199999999999</v>
      </c>
      <c r="BL24" s="9">
        <v>0.53819899999999998</v>
      </c>
      <c r="BM24" s="9">
        <v>0.117989</v>
      </c>
      <c r="BN24" s="9">
        <v>9.8102999999999996E-2</v>
      </c>
      <c r="BO24" s="9">
        <v>9.6531000000000006E-2</v>
      </c>
      <c r="BP24" s="8">
        <v>0.12195499999999999</v>
      </c>
      <c r="BQ24" s="9">
        <v>0.57035899999999995</v>
      </c>
      <c r="BR24" s="9">
        <v>0.13796800000000001</v>
      </c>
      <c r="BS24" s="9">
        <v>0.107238</v>
      </c>
      <c r="BT24" s="9">
        <v>0.10525</v>
      </c>
      <c r="BU24" s="8">
        <v>0.145676</v>
      </c>
      <c r="BV24" s="9">
        <v>0.59588700000000006</v>
      </c>
      <c r="BW24" s="9">
        <v>0.161471</v>
      </c>
      <c r="BX24" s="9">
        <v>0.122198</v>
      </c>
      <c r="BY24" s="9">
        <v>0.116356</v>
      </c>
      <c r="BZ24" s="8">
        <v>0.16933799999999999</v>
      </c>
      <c r="CA24" s="9">
        <v>0.61746999999999996</v>
      </c>
      <c r="CB24" s="9">
        <v>0.193519</v>
      </c>
      <c r="CC24" s="9">
        <v>0.140763</v>
      </c>
      <c r="CD24" s="9">
        <v>0.13494500000000001</v>
      </c>
      <c r="CE24" s="8">
        <v>0.20121600000000001</v>
      </c>
      <c r="CF24" s="9">
        <v>0.63913399999999998</v>
      </c>
      <c r="CG24" s="9">
        <v>0.23142399999999999</v>
      </c>
      <c r="CH24" s="9">
        <v>0.16448099999999999</v>
      </c>
      <c r="CI24" s="9">
        <v>0.15489600000000001</v>
      </c>
      <c r="CJ24" s="8">
        <v>0.23672199999999999</v>
      </c>
      <c r="CK24" s="9">
        <v>0.66841200000000001</v>
      </c>
      <c r="CL24" s="9">
        <v>0.29368499999999997</v>
      </c>
      <c r="CM24" s="9">
        <v>0.19203100000000001</v>
      </c>
      <c r="CN24" s="9">
        <v>0.17822299999999999</v>
      </c>
      <c r="CO24" s="8">
        <v>0.284192</v>
      </c>
      <c r="CP24" s="9">
        <v>0.69781099999999996</v>
      </c>
      <c r="CQ24" s="9">
        <v>0.356215</v>
      </c>
      <c r="CR24" s="9">
        <v>0.224388</v>
      </c>
      <c r="CS24" s="9">
        <v>0.205124</v>
      </c>
      <c r="CT24" s="8">
        <v>0.34498499999999999</v>
      </c>
      <c r="CU24" s="9">
        <v>0.735985</v>
      </c>
      <c r="CV24" s="9">
        <v>0.43165300000000001</v>
      </c>
      <c r="CW24" s="9">
        <v>0.26088</v>
      </c>
      <c r="CX24" s="9">
        <v>0.23627300000000001</v>
      </c>
      <c r="CY24" s="8">
        <v>0.404281</v>
      </c>
      <c r="CZ24" s="9">
        <v>0.77055799999999997</v>
      </c>
      <c r="DA24" s="9">
        <v>0.51735200000000003</v>
      </c>
      <c r="DB24" s="9">
        <v>0.30922500000000003</v>
      </c>
      <c r="DC24" s="9">
        <v>0.27087299999999997</v>
      </c>
      <c r="DD24" s="8">
        <v>0.47531299999999999</v>
      </c>
      <c r="DE24" s="9">
        <v>0.81112799999999996</v>
      </c>
      <c r="DF24" s="9">
        <v>0.60659799999999997</v>
      </c>
      <c r="DG24" s="9">
        <v>0.371091</v>
      </c>
      <c r="DH24" s="9">
        <v>0.31516100000000002</v>
      </c>
      <c r="DI24" s="8">
        <v>0.55678799999999995</v>
      </c>
      <c r="DJ24" s="9">
        <v>0.85858900000000005</v>
      </c>
      <c r="DK24" s="9">
        <v>0.70310899999999998</v>
      </c>
      <c r="DL24" s="9">
        <v>0.43130299999999999</v>
      </c>
      <c r="DM24" s="9">
        <v>0.37530799999999997</v>
      </c>
      <c r="DN24" s="8">
        <v>0.63700100000000004</v>
      </c>
      <c r="DO24" s="9">
        <v>0.91458600000000001</v>
      </c>
      <c r="DP24" s="9">
        <v>0.79456700000000002</v>
      </c>
      <c r="DQ24" s="9">
        <v>0.50405599999999995</v>
      </c>
      <c r="DR24" s="9">
        <v>0.43402099999999999</v>
      </c>
      <c r="DS24" s="8">
        <v>0.73069799999999996</v>
      </c>
      <c r="DT24" s="9">
        <v>0.96953100000000003</v>
      </c>
      <c r="DU24" s="9">
        <v>0.89461299999999999</v>
      </c>
      <c r="DV24" s="9">
        <v>0.58855299999999999</v>
      </c>
      <c r="DW24" s="9">
        <v>0.50118200000000002</v>
      </c>
      <c r="DX24" s="8">
        <v>0.82205899999999998</v>
      </c>
      <c r="DY24" s="9">
        <v>1.0336529999999999</v>
      </c>
      <c r="DZ24" s="9">
        <v>0.98906000000000005</v>
      </c>
      <c r="EA24" s="9">
        <v>0.67240999999999995</v>
      </c>
      <c r="EB24" s="9">
        <v>0.56937099999999996</v>
      </c>
      <c r="EC24" s="8">
        <v>0.90994299999999995</v>
      </c>
      <c r="ED24" s="9">
        <v>1.0959559999999999</v>
      </c>
      <c r="EE24" s="9">
        <v>1.0874729999999999</v>
      </c>
      <c r="EF24" s="9">
        <v>0.75693100000000002</v>
      </c>
      <c r="EG24" s="9">
        <v>0.64746999999999999</v>
      </c>
      <c r="EH24" s="8">
        <v>1.001625</v>
      </c>
      <c r="EI24" s="9">
        <v>1.1803859999999999</v>
      </c>
      <c r="EJ24" s="9">
        <v>1.1924429999999999</v>
      </c>
      <c r="EK24" s="9">
        <v>0.85099999999999998</v>
      </c>
      <c r="EL24" s="9">
        <v>0.72073299999999996</v>
      </c>
      <c r="EM24" s="8">
        <v>1.086435</v>
      </c>
      <c r="EN24" s="9">
        <v>1.2622800000000001</v>
      </c>
      <c r="EO24" s="9">
        <v>1.2901339999999999</v>
      </c>
      <c r="EP24" s="9">
        <v>0.94173799999999996</v>
      </c>
      <c r="EQ24" s="9">
        <v>0.79113199999999995</v>
      </c>
      <c r="ER24" s="8">
        <v>1.178731</v>
      </c>
      <c r="ES24" s="10">
        <v>0.126</v>
      </c>
      <c r="ET24" s="10">
        <v>0.127</v>
      </c>
      <c r="EU24" s="10">
        <v>0.115</v>
      </c>
      <c r="EV24" s="10">
        <v>0.108</v>
      </c>
      <c r="EW24" s="11">
        <v>0.124</v>
      </c>
    </row>
    <row r="25" spans="1:153" x14ac:dyDescent="0.25">
      <c r="A25" s="8" t="s">
        <v>26</v>
      </c>
      <c r="B25" s="8">
        <v>0.66884500000000002</v>
      </c>
      <c r="C25" s="8">
        <v>0.68433999999999995</v>
      </c>
      <c r="D25" s="9">
        <v>0.70839399999999997</v>
      </c>
      <c r="E25" s="9">
        <v>0.69544099999999998</v>
      </c>
      <c r="F25" s="9">
        <v>0.70000300000000004</v>
      </c>
      <c r="G25" s="9">
        <v>0.70005799999999996</v>
      </c>
      <c r="H25" s="8">
        <v>0.70005700000000004</v>
      </c>
      <c r="I25" s="9">
        <v>0.72572099999999995</v>
      </c>
      <c r="J25" s="9">
        <v>0.70553600000000005</v>
      </c>
      <c r="K25" s="9">
        <v>0.71445400000000003</v>
      </c>
      <c r="L25" s="9">
        <v>0.705708</v>
      </c>
      <c r="M25" s="8">
        <v>0.701685</v>
      </c>
      <c r="N25" s="9">
        <v>0.72341900000000003</v>
      </c>
      <c r="O25" s="9">
        <v>0.672122</v>
      </c>
      <c r="P25" s="9">
        <v>0.69089500000000004</v>
      </c>
      <c r="Q25" s="9">
        <v>0.68213800000000002</v>
      </c>
      <c r="R25" s="8">
        <v>0.67951799999999996</v>
      </c>
      <c r="S25" s="9">
        <v>0.72832200000000002</v>
      </c>
      <c r="T25" s="9">
        <v>0.65700700000000001</v>
      </c>
      <c r="U25" s="9">
        <v>0.68276599999999998</v>
      </c>
      <c r="V25" s="9">
        <v>0.67260600000000004</v>
      </c>
      <c r="W25" s="8">
        <v>0.66764199999999996</v>
      </c>
      <c r="X25" s="9">
        <v>0.75854500000000002</v>
      </c>
      <c r="Y25" s="9">
        <v>0.66976899999999995</v>
      </c>
      <c r="Z25" s="9">
        <v>0.69979499999999994</v>
      </c>
      <c r="AA25" s="9">
        <v>0.68484900000000004</v>
      </c>
      <c r="AB25" s="8">
        <v>0.68054800000000004</v>
      </c>
      <c r="AC25" s="9">
        <v>0.76242900000000002</v>
      </c>
      <c r="AD25" s="9">
        <v>0.66365200000000002</v>
      </c>
      <c r="AE25" s="9">
        <v>0.69991899999999996</v>
      </c>
      <c r="AF25" s="9">
        <v>0.68050500000000003</v>
      </c>
      <c r="AG25" s="8">
        <v>0.67585399999999995</v>
      </c>
      <c r="AH25" s="9">
        <v>0.76985400000000004</v>
      </c>
      <c r="AI25" s="9">
        <v>0.65988500000000005</v>
      </c>
      <c r="AJ25" s="9">
        <v>0.70363100000000001</v>
      </c>
      <c r="AK25" s="9">
        <v>0.67996199999999996</v>
      </c>
      <c r="AL25" s="8">
        <v>0.67183999999999999</v>
      </c>
      <c r="AM25" s="9">
        <v>0.77878599999999998</v>
      </c>
      <c r="AN25" s="9">
        <v>0.65803299999999998</v>
      </c>
      <c r="AO25" s="9">
        <v>0.70717699999999994</v>
      </c>
      <c r="AP25" s="9">
        <v>0.68004600000000004</v>
      </c>
      <c r="AQ25" s="8">
        <v>0.67129000000000005</v>
      </c>
      <c r="AR25" s="9">
        <v>0.78024000000000004</v>
      </c>
      <c r="AS25" s="9">
        <v>0.65576500000000004</v>
      </c>
      <c r="AT25" s="9">
        <v>0.71018199999999998</v>
      </c>
      <c r="AU25" s="9">
        <v>0.67802399999999996</v>
      </c>
      <c r="AV25" s="8">
        <v>0.67036300000000004</v>
      </c>
      <c r="AW25" s="9">
        <v>0.78414700000000004</v>
      </c>
      <c r="AX25" s="9">
        <v>0.65492099999999998</v>
      </c>
      <c r="AY25" s="9">
        <v>0.71359300000000003</v>
      </c>
      <c r="AZ25" s="9">
        <v>0.67664899999999994</v>
      </c>
      <c r="BA25" s="8">
        <v>0.66758200000000001</v>
      </c>
      <c r="BB25" s="9">
        <v>0.79676800000000003</v>
      </c>
      <c r="BC25" s="9">
        <v>0.65607700000000002</v>
      </c>
      <c r="BD25" s="9">
        <v>0.72081099999999998</v>
      </c>
      <c r="BE25" s="9">
        <v>0.67922899999999997</v>
      </c>
      <c r="BF25" s="8">
        <v>0.67091699999999999</v>
      </c>
      <c r="BG25" s="9">
        <v>0.80245500000000003</v>
      </c>
      <c r="BH25" s="9">
        <v>0.662134</v>
      </c>
      <c r="BI25" s="9">
        <v>0.72608300000000003</v>
      </c>
      <c r="BJ25" s="9">
        <v>0.67866099999999996</v>
      </c>
      <c r="BK25" s="8">
        <v>0.67074699999999998</v>
      </c>
      <c r="BL25" s="9">
        <v>0.81105799999999995</v>
      </c>
      <c r="BM25" s="9">
        <v>0.667404</v>
      </c>
      <c r="BN25" s="9">
        <v>0.73431800000000003</v>
      </c>
      <c r="BO25" s="9">
        <v>0.68038100000000001</v>
      </c>
      <c r="BP25" s="8">
        <v>0.67207399999999995</v>
      </c>
      <c r="BQ25" s="9">
        <v>0.81923199999999996</v>
      </c>
      <c r="BR25" s="9">
        <v>0.67200899999999997</v>
      </c>
      <c r="BS25" s="9">
        <v>0.743309</v>
      </c>
      <c r="BT25" s="9">
        <v>0.68398300000000001</v>
      </c>
      <c r="BU25" s="8">
        <v>0.67406200000000005</v>
      </c>
      <c r="BV25" s="9">
        <v>0.82982400000000001</v>
      </c>
      <c r="BW25" s="9">
        <v>0.67523100000000003</v>
      </c>
      <c r="BX25" s="9">
        <v>0.74904099999999996</v>
      </c>
      <c r="BY25" s="9">
        <v>0.68697399999999997</v>
      </c>
      <c r="BZ25" s="8">
        <v>0.67618199999999995</v>
      </c>
      <c r="CA25" s="9">
        <v>0.839812</v>
      </c>
      <c r="CB25" s="9">
        <v>0.67502099999999998</v>
      </c>
      <c r="CC25" s="9">
        <v>0.75574300000000005</v>
      </c>
      <c r="CD25" s="9">
        <v>0.68835299999999999</v>
      </c>
      <c r="CE25" s="8">
        <v>0.67819399999999996</v>
      </c>
      <c r="CF25" s="9">
        <v>0.84407500000000002</v>
      </c>
      <c r="CG25" s="9">
        <v>0.67498199999999997</v>
      </c>
      <c r="CH25" s="9">
        <v>0.75825299999999995</v>
      </c>
      <c r="CI25" s="9">
        <v>0.68475299999999995</v>
      </c>
      <c r="CJ25" s="8">
        <v>0.67529700000000004</v>
      </c>
      <c r="CK25" s="9">
        <v>0.84891399999999995</v>
      </c>
      <c r="CL25" s="9">
        <v>0.67518699999999998</v>
      </c>
      <c r="CM25" s="9">
        <v>0.76033499999999998</v>
      </c>
      <c r="CN25" s="9">
        <v>0.68379800000000002</v>
      </c>
      <c r="CO25" s="8">
        <v>0.67481100000000005</v>
      </c>
      <c r="CP25" s="9">
        <v>0.85434699999999997</v>
      </c>
      <c r="CQ25" s="9">
        <v>0.67700199999999999</v>
      </c>
      <c r="CR25" s="9">
        <v>0.76487899999999998</v>
      </c>
      <c r="CS25" s="9">
        <v>0.68515499999999996</v>
      </c>
      <c r="CT25" s="8">
        <v>0.67703999999999998</v>
      </c>
      <c r="CU25" s="9">
        <v>0.86110900000000001</v>
      </c>
      <c r="CV25" s="9">
        <v>0.67781899999999995</v>
      </c>
      <c r="CW25" s="9">
        <v>0.77105500000000005</v>
      </c>
      <c r="CX25" s="9">
        <v>0.68514200000000003</v>
      </c>
      <c r="CY25" s="8">
        <v>0.67800099999999996</v>
      </c>
      <c r="CZ25" s="9">
        <v>0.86840700000000004</v>
      </c>
      <c r="DA25" s="9">
        <v>0.67937000000000003</v>
      </c>
      <c r="DB25" s="9">
        <v>0.77696799999999999</v>
      </c>
      <c r="DC25" s="9">
        <v>0.68648600000000004</v>
      </c>
      <c r="DD25" s="8">
        <v>0.67802200000000001</v>
      </c>
      <c r="DE25" s="9">
        <v>0.87764299999999995</v>
      </c>
      <c r="DF25" s="9">
        <v>0.67840500000000004</v>
      </c>
      <c r="DG25" s="9">
        <v>0.78127100000000005</v>
      </c>
      <c r="DH25" s="9">
        <v>0.68944399999999995</v>
      </c>
      <c r="DI25" s="8">
        <v>0.67964199999999997</v>
      </c>
      <c r="DJ25" s="9">
        <v>0.88678000000000001</v>
      </c>
      <c r="DK25" s="9">
        <v>0.67498000000000002</v>
      </c>
      <c r="DL25" s="9">
        <v>0.78518699999999997</v>
      </c>
      <c r="DM25" s="9">
        <v>0.69091499999999995</v>
      </c>
      <c r="DN25" s="8">
        <v>0.68209799999999998</v>
      </c>
      <c r="DO25" s="9">
        <v>0.89553499999999997</v>
      </c>
      <c r="DP25" s="9">
        <v>0.67190700000000003</v>
      </c>
      <c r="DQ25" s="9">
        <v>0.78826799999999997</v>
      </c>
      <c r="DR25" s="9">
        <v>0.69210400000000005</v>
      </c>
      <c r="DS25" s="8">
        <v>0.68534399999999995</v>
      </c>
      <c r="DT25" s="9">
        <v>0.909524</v>
      </c>
      <c r="DU25" s="9">
        <v>0.67013299999999998</v>
      </c>
      <c r="DV25" s="9">
        <v>0.79051899999999997</v>
      </c>
      <c r="DW25" s="9">
        <v>0.69488399999999995</v>
      </c>
      <c r="DX25" s="8">
        <v>0.68988400000000005</v>
      </c>
      <c r="DY25" s="9">
        <v>0.92396299999999998</v>
      </c>
      <c r="DZ25" s="9">
        <v>0.66981400000000002</v>
      </c>
      <c r="EA25" s="9">
        <v>0.79237299999999999</v>
      </c>
      <c r="EB25" s="9">
        <v>0.69714799999999999</v>
      </c>
      <c r="EC25" s="8">
        <v>0.69329300000000005</v>
      </c>
      <c r="ED25" s="9">
        <v>0.94057800000000003</v>
      </c>
      <c r="EE25" s="9">
        <v>0.66997399999999996</v>
      </c>
      <c r="EF25" s="9">
        <v>0.79331399999999996</v>
      </c>
      <c r="EG25" s="9">
        <v>0.69843299999999997</v>
      </c>
      <c r="EH25" s="8">
        <v>0.69516699999999998</v>
      </c>
      <c r="EI25" s="9">
        <v>0.95767999999999998</v>
      </c>
      <c r="EJ25" s="9">
        <v>0.66991900000000004</v>
      </c>
      <c r="EK25" s="9">
        <v>0.79538799999999998</v>
      </c>
      <c r="EL25" s="9">
        <v>0.70127399999999995</v>
      </c>
      <c r="EM25" s="8">
        <v>0.69657199999999997</v>
      </c>
      <c r="EN25" s="9">
        <v>0.96981899999999999</v>
      </c>
      <c r="EO25" s="9">
        <v>0.67241200000000001</v>
      </c>
      <c r="EP25" s="9">
        <v>0.79723900000000003</v>
      </c>
      <c r="EQ25" s="9">
        <v>0.70702600000000004</v>
      </c>
      <c r="ER25" s="8">
        <v>0.70148100000000002</v>
      </c>
      <c r="ES25" s="10">
        <v>1.2E-2</v>
      </c>
      <c r="ET25" s="10">
        <v>-1E-3</v>
      </c>
      <c r="EU25" s="10">
        <v>5.0000000000000001E-3</v>
      </c>
      <c r="EV25" s="10">
        <v>1E-3</v>
      </c>
      <c r="EW25" s="11">
        <v>1E-3</v>
      </c>
    </row>
    <row r="26" spans="1:153" x14ac:dyDescent="0.25">
      <c r="A26" s="8" t="s">
        <v>27</v>
      </c>
      <c r="B26" s="8">
        <v>1.2824420000000001</v>
      </c>
      <c r="C26" s="8">
        <v>1.389508</v>
      </c>
      <c r="D26" s="9">
        <v>1.446455</v>
      </c>
      <c r="E26" s="9">
        <v>1.4228909999999999</v>
      </c>
      <c r="F26" s="9">
        <v>1.4381679999999999</v>
      </c>
      <c r="G26" s="9">
        <v>1.438151</v>
      </c>
      <c r="H26" s="8">
        <v>1.438223</v>
      </c>
      <c r="I26" s="9">
        <v>1.4735210000000001</v>
      </c>
      <c r="J26" s="9">
        <v>1.4314199999999999</v>
      </c>
      <c r="K26" s="9">
        <v>1.4544809999999999</v>
      </c>
      <c r="L26" s="9">
        <v>1.4417740000000001</v>
      </c>
      <c r="M26" s="8">
        <v>1.4339150000000001</v>
      </c>
      <c r="N26" s="9">
        <v>1.4924580000000001</v>
      </c>
      <c r="O26" s="9">
        <v>1.3795900000000001</v>
      </c>
      <c r="P26" s="9">
        <v>1.425281</v>
      </c>
      <c r="Q26" s="9">
        <v>1.41109</v>
      </c>
      <c r="R26" s="8">
        <v>1.405017</v>
      </c>
      <c r="S26" s="9">
        <v>1.52091</v>
      </c>
      <c r="T26" s="9">
        <v>1.355683</v>
      </c>
      <c r="U26" s="9">
        <v>1.4171180000000001</v>
      </c>
      <c r="V26" s="9">
        <v>1.4000859999999999</v>
      </c>
      <c r="W26" s="8">
        <v>1.392115</v>
      </c>
      <c r="X26" s="9">
        <v>1.6245339999999999</v>
      </c>
      <c r="Y26" s="9">
        <v>1.4108579999999999</v>
      </c>
      <c r="Z26" s="9">
        <v>1.4861089999999999</v>
      </c>
      <c r="AA26" s="9">
        <v>1.465964</v>
      </c>
      <c r="AB26" s="8">
        <v>1.459241</v>
      </c>
      <c r="AC26" s="9">
        <v>1.6719919999999999</v>
      </c>
      <c r="AD26" s="9">
        <v>1.421808</v>
      </c>
      <c r="AE26" s="9">
        <v>1.513978</v>
      </c>
      <c r="AF26" s="9">
        <v>1.4852669999999999</v>
      </c>
      <c r="AG26" s="8">
        <v>1.4791589999999999</v>
      </c>
      <c r="AH26" s="9">
        <v>1.7117199999999999</v>
      </c>
      <c r="AI26" s="9">
        <v>1.421486</v>
      </c>
      <c r="AJ26" s="9">
        <v>1.532368</v>
      </c>
      <c r="AK26" s="9">
        <v>1.498461</v>
      </c>
      <c r="AL26" s="8">
        <v>1.488529</v>
      </c>
      <c r="AM26" s="9">
        <v>1.7487200000000001</v>
      </c>
      <c r="AN26" s="9">
        <v>1.421862</v>
      </c>
      <c r="AO26" s="9">
        <v>1.545938</v>
      </c>
      <c r="AP26" s="9">
        <v>1.508281</v>
      </c>
      <c r="AQ26" s="8">
        <v>1.496391</v>
      </c>
      <c r="AR26" s="9">
        <v>1.777849</v>
      </c>
      <c r="AS26" s="9">
        <v>1.4193830000000001</v>
      </c>
      <c r="AT26" s="9">
        <v>1.5580039999999999</v>
      </c>
      <c r="AU26" s="9">
        <v>1.5115259999999999</v>
      </c>
      <c r="AV26" s="8">
        <v>1.5014240000000001</v>
      </c>
      <c r="AW26" s="9">
        <v>1.805606</v>
      </c>
      <c r="AX26" s="9">
        <v>1.4226589999999999</v>
      </c>
      <c r="AY26" s="9">
        <v>1.573475</v>
      </c>
      <c r="AZ26" s="9">
        <v>1.5175449999999999</v>
      </c>
      <c r="BA26" s="8">
        <v>1.507226</v>
      </c>
      <c r="BB26" s="9">
        <v>1.86361</v>
      </c>
      <c r="BC26" s="9">
        <v>1.4228430000000001</v>
      </c>
      <c r="BD26" s="9">
        <v>1.6138619999999999</v>
      </c>
      <c r="BE26" s="9">
        <v>1.547928</v>
      </c>
      <c r="BF26" s="8">
        <v>1.5392380000000001</v>
      </c>
      <c r="BG26" s="9">
        <v>1.912876</v>
      </c>
      <c r="BH26" s="9">
        <v>1.433827</v>
      </c>
      <c r="BI26" s="9">
        <v>1.6497660000000001</v>
      </c>
      <c r="BJ26" s="9">
        <v>1.5727709999999999</v>
      </c>
      <c r="BK26" s="8">
        <v>1.563984</v>
      </c>
      <c r="BL26" s="9">
        <v>1.9431799999999999</v>
      </c>
      <c r="BM26" s="9">
        <v>1.4441200000000001</v>
      </c>
      <c r="BN26" s="9">
        <v>1.669319</v>
      </c>
      <c r="BO26" s="9">
        <v>1.580821</v>
      </c>
      <c r="BP26" s="8">
        <v>1.5715650000000001</v>
      </c>
      <c r="BQ26" s="9">
        <v>1.974947</v>
      </c>
      <c r="BR26" s="9">
        <v>1.4567950000000001</v>
      </c>
      <c r="BS26" s="9">
        <v>1.6926909999999999</v>
      </c>
      <c r="BT26" s="9">
        <v>1.592147</v>
      </c>
      <c r="BU26" s="8">
        <v>1.5812539999999999</v>
      </c>
      <c r="BV26" s="9">
        <v>2.0073240000000001</v>
      </c>
      <c r="BW26" s="9">
        <v>1.465071</v>
      </c>
      <c r="BX26" s="9">
        <v>1.708879</v>
      </c>
      <c r="BY26" s="9">
        <v>1.6007929999999999</v>
      </c>
      <c r="BZ26" s="8">
        <v>1.591318</v>
      </c>
      <c r="CA26" s="9">
        <v>2.0375459999999999</v>
      </c>
      <c r="CB26" s="9">
        <v>1.4635849999999999</v>
      </c>
      <c r="CC26" s="9">
        <v>1.729446</v>
      </c>
      <c r="CD26" s="9">
        <v>1.612085</v>
      </c>
      <c r="CE26" s="8">
        <v>1.6040239999999999</v>
      </c>
      <c r="CF26" s="9">
        <v>2.0864389999999999</v>
      </c>
      <c r="CG26" s="9">
        <v>1.4622919999999999</v>
      </c>
      <c r="CH26" s="9">
        <v>1.736637</v>
      </c>
      <c r="CI26" s="9">
        <v>1.6334249999999999</v>
      </c>
      <c r="CJ26" s="8">
        <v>1.626978</v>
      </c>
      <c r="CK26" s="9">
        <v>2.132889</v>
      </c>
      <c r="CL26" s="9">
        <v>1.4681839999999999</v>
      </c>
      <c r="CM26" s="9">
        <v>1.743906</v>
      </c>
      <c r="CN26" s="9">
        <v>1.657961</v>
      </c>
      <c r="CO26" s="8">
        <v>1.6557200000000001</v>
      </c>
      <c r="CP26" s="9">
        <v>2.1823779999999999</v>
      </c>
      <c r="CQ26" s="9">
        <v>1.4830140000000001</v>
      </c>
      <c r="CR26" s="9">
        <v>1.759585</v>
      </c>
      <c r="CS26" s="9">
        <v>1.6631910000000001</v>
      </c>
      <c r="CT26" s="8">
        <v>1.690286</v>
      </c>
      <c r="CU26" s="9">
        <v>2.2312270000000001</v>
      </c>
      <c r="CV26" s="9">
        <v>1.5015719999999999</v>
      </c>
      <c r="CW26" s="9">
        <v>1.7806500000000001</v>
      </c>
      <c r="CX26" s="9">
        <v>1.670021</v>
      </c>
      <c r="CY26" s="8">
        <v>1.728091</v>
      </c>
      <c r="CZ26" s="9">
        <v>2.2851859999999999</v>
      </c>
      <c r="DA26" s="9">
        <v>1.517198</v>
      </c>
      <c r="DB26" s="9">
        <v>1.8099179999999999</v>
      </c>
      <c r="DC26" s="9">
        <v>1.6841950000000001</v>
      </c>
      <c r="DD26" s="8">
        <v>1.743868</v>
      </c>
      <c r="DE26" s="9">
        <v>2.3416250000000001</v>
      </c>
      <c r="DF26" s="9">
        <v>1.5325880000000001</v>
      </c>
      <c r="DG26" s="9">
        <v>1.8288690000000001</v>
      </c>
      <c r="DH26" s="9">
        <v>1.704483</v>
      </c>
      <c r="DI26" s="8">
        <v>1.759009</v>
      </c>
      <c r="DJ26" s="9">
        <v>2.4000780000000002</v>
      </c>
      <c r="DK26" s="9">
        <v>1.543768</v>
      </c>
      <c r="DL26" s="9">
        <v>1.85171</v>
      </c>
      <c r="DM26" s="9">
        <v>1.721865</v>
      </c>
      <c r="DN26" s="8">
        <v>1.7870900000000001</v>
      </c>
      <c r="DO26" s="9">
        <v>2.4685489999999999</v>
      </c>
      <c r="DP26" s="9">
        <v>1.5544960000000001</v>
      </c>
      <c r="DQ26" s="9">
        <v>1.872387</v>
      </c>
      <c r="DR26" s="9">
        <v>1.7418929999999999</v>
      </c>
      <c r="DS26" s="8">
        <v>1.8094190000000001</v>
      </c>
      <c r="DT26" s="9">
        <v>2.5400399999999999</v>
      </c>
      <c r="DU26" s="9">
        <v>1.5748470000000001</v>
      </c>
      <c r="DV26" s="9">
        <v>1.8921779999999999</v>
      </c>
      <c r="DW26" s="9">
        <v>1.7661199999999999</v>
      </c>
      <c r="DX26" s="8">
        <v>1.8408500000000001</v>
      </c>
      <c r="DY26" s="9">
        <v>2.6224050000000001</v>
      </c>
      <c r="DZ26" s="9">
        <v>1.596168</v>
      </c>
      <c r="EA26" s="9">
        <v>1.919365</v>
      </c>
      <c r="EB26" s="9">
        <v>1.7850299999999999</v>
      </c>
      <c r="EC26" s="8">
        <v>1.8662719999999999</v>
      </c>
      <c r="ED26" s="9">
        <v>2.6943190000000001</v>
      </c>
      <c r="EE26" s="9">
        <v>1.615602</v>
      </c>
      <c r="EF26" s="9">
        <v>1.945125</v>
      </c>
      <c r="EG26" s="9">
        <v>1.8037430000000001</v>
      </c>
      <c r="EH26" s="8">
        <v>1.8880349999999999</v>
      </c>
      <c r="EI26" s="9">
        <v>2.7738459999999998</v>
      </c>
      <c r="EJ26" s="9">
        <v>1.6324749999999999</v>
      </c>
      <c r="EK26" s="9">
        <v>1.969408</v>
      </c>
      <c r="EL26" s="9">
        <v>1.8290820000000001</v>
      </c>
      <c r="EM26" s="8">
        <v>1.906201</v>
      </c>
      <c r="EN26" s="9">
        <v>2.8252600000000001</v>
      </c>
      <c r="EO26" s="9">
        <v>1.659594</v>
      </c>
      <c r="EP26" s="9">
        <v>2.019574</v>
      </c>
      <c r="EQ26" s="9">
        <v>1.879694</v>
      </c>
      <c r="ER26" s="8">
        <v>1.9639470000000001</v>
      </c>
      <c r="ES26" s="10">
        <v>2.5000000000000001E-2</v>
      </c>
      <c r="ET26" s="10">
        <v>6.0000000000000001E-3</v>
      </c>
      <c r="EU26" s="10">
        <v>1.2999999999999999E-2</v>
      </c>
      <c r="EV26" s="10">
        <v>0.01</v>
      </c>
      <c r="EW26" s="11">
        <v>1.2E-2</v>
      </c>
    </row>
    <row r="27" spans="1:153" x14ac:dyDescent="0.25">
      <c r="A27" s="5" t="s">
        <v>28</v>
      </c>
      <c r="B27" s="5">
        <v>23.778469000000001</v>
      </c>
      <c r="C27" s="5">
        <v>24.370047</v>
      </c>
      <c r="D27" s="12">
        <v>25.853629999999999</v>
      </c>
      <c r="E27" s="12">
        <v>25.435558</v>
      </c>
      <c r="F27" s="12">
        <v>25.626519999999999</v>
      </c>
      <c r="G27" s="12">
        <v>25.626826999999999</v>
      </c>
      <c r="H27" s="5">
        <v>25.627617000000001</v>
      </c>
      <c r="I27" s="12">
        <v>25.861397</v>
      </c>
      <c r="J27" s="12">
        <v>25.157768000000001</v>
      </c>
      <c r="K27" s="12">
        <v>25.497646</v>
      </c>
      <c r="L27" s="12">
        <v>25.172270000000001</v>
      </c>
      <c r="M27" s="5">
        <v>24.98188</v>
      </c>
      <c r="N27" s="12">
        <v>26.466007000000001</v>
      </c>
      <c r="O27" s="12">
        <v>24.412672000000001</v>
      </c>
      <c r="P27" s="12">
        <v>25.170258</v>
      </c>
      <c r="Q27" s="12">
        <v>24.793189999999999</v>
      </c>
      <c r="R27" s="5">
        <v>24.631878</v>
      </c>
      <c r="S27" s="12">
        <v>27.442072</v>
      </c>
      <c r="T27" s="12">
        <v>24.416515</v>
      </c>
      <c r="U27" s="12">
        <v>25.518035999999999</v>
      </c>
      <c r="V27" s="12">
        <v>25.063794999999999</v>
      </c>
      <c r="W27" s="5">
        <v>24.851955</v>
      </c>
      <c r="X27" s="12">
        <v>29.010902000000002</v>
      </c>
      <c r="Y27" s="12">
        <v>25.035793000000002</v>
      </c>
      <c r="Z27" s="12">
        <v>26.437930999999999</v>
      </c>
      <c r="AA27" s="12">
        <v>25.915800000000001</v>
      </c>
      <c r="AB27" s="5">
        <v>25.731231999999999</v>
      </c>
      <c r="AC27" s="12">
        <v>29.202106000000001</v>
      </c>
      <c r="AD27" s="12">
        <v>24.649864000000001</v>
      </c>
      <c r="AE27" s="12">
        <v>26.362767999999999</v>
      </c>
      <c r="AF27" s="12">
        <v>25.638210000000001</v>
      </c>
      <c r="AG27" s="5">
        <v>25.452546999999999</v>
      </c>
      <c r="AH27" s="12">
        <v>29.715793999999999</v>
      </c>
      <c r="AI27" s="12">
        <v>24.529326999999999</v>
      </c>
      <c r="AJ27" s="12">
        <v>26.613914000000001</v>
      </c>
      <c r="AK27" s="12">
        <v>25.738232</v>
      </c>
      <c r="AL27" s="5">
        <v>25.444590000000002</v>
      </c>
      <c r="AM27" s="12">
        <v>30.135653000000001</v>
      </c>
      <c r="AN27" s="12">
        <v>24.431604</v>
      </c>
      <c r="AO27" s="12">
        <v>26.758949000000001</v>
      </c>
      <c r="AP27" s="12">
        <v>25.738409000000001</v>
      </c>
      <c r="AQ27" s="5">
        <v>25.377869</v>
      </c>
      <c r="AR27" s="12">
        <v>30.389047999999999</v>
      </c>
      <c r="AS27" s="12">
        <v>24.337288000000001</v>
      </c>
      <c r="AT27" s="12">
        <v>26.923003999999999</v>
      </c>
      <c r="AU27" s="12">
        <v>25.639821999999999</v>
      </c>
      <c r="AV27" s="5">
        <v>25.320314</v>
      </c>
      <c r="AW27" s="12">
        <v>30.658497000000001</v>
      </c>
      <c r="AX27" s="12">
        <v>24.275970000000001</v>
      </c>
      <c r="AY27" s="12">
        <v>27.113243000000001</v>
      </c>
      <c r="AZ27" s="12">
        <v>25.591007000000001</v>
      </c>
      <c r="BA27" s="5">
        <v>25.235603000000001</v>
      </c>
      <c r="BB27" s="12">
        <v>31.111910000000002</v>
      </c>
      <c r="BC27" s="12">
        <v>24.345116000000001</v>
      </c>
      <c r="BD27" s="12">
        <v>27.373438</v>
      </c>
      <c r="BE27" s="12">
        <v>25.59395</v>
      </c>
      <c r="BF27" s="5">
        <v>25.265432000000001</v>
      </c>
      <c r="BG27" s="12">
        <v>31.426867999999999</v>
      </c>
      <c r="BH27" s="12">
        <v>24.455262999999999</v>
      </c>
      <c r="BI27" s="12">
        <v>27.592608999999999</v>
      </c>
      <c r="BJ27" s="12">
        <v>25.549071999999999</v>
      </c>
      <c r="BK27" s="5">
        <v>25.204815</v>
      </c>
      <c r="BL27" s="12">
        <v>31.756111000000001</v>
      </c>
      <c r="BM27" s="12">
        <v>24.537329</v>
      </c>
      <c r="BN27" s="12">
        <v>27.863880000000002</v>
      </c>
      <c r="BO27" s="12">
        <v>25.534882</v>
      </c>
      <c r="BP27" s="5">
        <v>25.15427</v>
      </c>
      <c r="BQ27" s="12">
        <v>32.035823999999998</v>
      </c>
      <c r="BR27" s="12">
        <v>24.623428000000001</v>
      </c>
      <c r="BS27" s="12">
        <v>28.152308000000001</v>
      </c>
      <c r="BT27" s="12">
        <v>25.549406000000001</v>
      </c>
      <c r="BU27" s="5">
        <v>25.104544000000001</v>
      </c>
      <c r="BV27" s="12">
        <v>32.376026000000003</v>
      </c>
      <c r="BW27" s="12">
        <v>24.675041</v>
      </c>
      <c r="BX27" s="12">
        <v>28.36504</v>
      </c>
      <c r="BY27" s="12">
        <v>25.557098</v>
      </c>
      <c r="BZ27" s="5">
        <v>25.101006999999999</v>
      </c>
      <c r="CA27" s="12">
        <v>32.697575000000001</v>
      </c>
      <c r="CB27" s="12">
        <v>24.731328999999999</v>
      </c>
      <c r="CC27" s="12">
        <v>28.649941999999999</v>
      </c>
      <c r="CD27" s="12">
        <v>25.612366000000002</v>
      </c>
      <c r="CE27" s="5">
        <v>25.141216</v>
      </c>
      <c r="CF27" s="12">
        <v>32.929962000000003</v>
      </c>
      <c r="CG27" s="12">
        <v>24.776737000000001</v>
      </c>
      <c r="CH27" s="12">
        <v>28.876434</v>
      </c>
      <c r="CI27" s="12">
        <v>25.480685999999999</v>
      </c>
      <c r="CJ27" s="5">
        <v>25.016266000000002</v>
      </c>
      <c r="CK27" s="12">
        <v>33.177878999999997</v>
      </c>
      <c r="CL27" s="12">
        <v>24.850704</v>
      </c>
      <c r="CM27" s="12">
        <v>29.096487</v>
      </c>
      <c r="CN27" s="12">
        <v>25.421078000000001</v>
      </c>
      <c r="CO27" s="5">
        <v>24.983004000000001</v>
      </c>
      <c r="CP27" s="12">
        <v>33.461300000000001</v>
      </c>
      <c r="CQ27" s="12">
        <v>24.977352</v>
      </c>
      <c r="CR27" s="12">
        <v>29.377452999999999</v>
      </c>
      <c r="CS27" s="12">
        <v>25.531331999999999</v>
      </c>
      <c r="CT27" s="5">
        <v>25.044214</v>
      </c>
      <c r="CU27" s="12">
        <v>33.799728000000002</v>
      </c>
      <c r="CV27" s="12">
        <v>25.081036000000001</v>
      </c>
      <c r="CW27" s="12">
        <v>29.714108</v>
      </c>
      <c r="CX27" s="12">
        <v>25.632565</v>
      </c>
      <c r="CY27" s="5">
        <v>25.115499</v>
      </c>
      <c r="CZ27" s="12">
        <v>34.194851</v>
      </c>
      <c r="DA27" s="12">
        <v>25.159983</v>
      </c>
      <c r="DB27" s="12">
        <v>30.033235999999999</v>
      </c>
      <c r="DC27" s="12">
        <v>25.759499000000002</v>
      </c>
      <c r="DD27" s="5">
        <v>25.218095999999999</v>
      </c>
      <c r="DE27" s="12">
        <v>34.625866000000002</v>
      </c>
      <c r="DF27" s="12">
        <v>25.1371</v>
      </c>
      <c r="DG27" s="12">
        <v>30.259889999999999</v>
      </c>
      <c r="DH27" s="12">
        <v>25.956198000000001</v>
      </c>
      <c r="DI27" s="5">
        <v>25.370370999999999</v>
      </c>
      <c r="DJ27" s="12">
        <v>35.030056000000002</v>
      </c>
      <c r="DK27" s="12">
        <v>25.054092000000001</v>
      </c>
      <c r="DL27" s="12">
        <v>30.462622</v>
      </c>
      <c r="DM27" s="12">
        <v>26.088916999999999</v>
      </c>
      <c r="DN27" s="5">
        <v>25.557905000000002</v>
      </c>
      <c r="DO27" s="12">
        <v>35.433258000000002</v>
      </c>
      <c r="DP27" s="12">
        <v>25.005185999999998</v>
      </c>
      <c r="DQ27" s="12">
        <v>30.647846000000001</v>
      </c>
      <c r="DR27" s="12">
        <v>26.205228999999999</v>
      </c>
      <c r="DS27" s="5">
        <v>25.746946000000001</v>
      </c>
      <c r="DT27" s="12">
        <v>35.966678999999999</v>
      </c>
      <c r="DU27" s="12">
        <v>25.020613000000001</v>
      </c>
      <c r="DV27" s="12">
        <v>30.802793999999999</v>
      </c>
      <c r="DW27" s="12">
        <v>26.402956</v>
      </c>
      <c r="DX27" s="5">
        <v>26.019401999999999</v>
      </c>
      <c r="DY27" s="12">
        <v>36.514071999999999</v>
      </c>
      <c r="DZ27" s="12">
        <v>25.03396</v>
      </c>
      <c r="EA27" s="12">
        <v>30.970113999999999</v>
      </c>
      <c r="EB27" s="12">
        <v>26.559189</v>
      </c>
      <c r="EC27" s="5">
        <v>26.223047000000001</v>
      </c>
      <c r="ED27" s="12">
        <v>37.060161999999998</v>
      </c>
      <c r="EE27" s="12">
        <v>25.084249</v>
      </c>
      <c r="EF27" s="12">
        <v>31.092186000000002</v>
      </c>
      <c r="EG27" s="12">
        <v>26.682894000000001</v>
      </c>
      <c r="EH27" s="5">
        <v>26.365192</v>
      </c>
      <c r="EI27" s="12">
        <v>37.646801000000004</v>
      </c>
      <c r="EJ27" s="12">
        <v>25.049892</v>
      </c>
      <c r="EK27" s="12">
        <v>31.218658000000001</v>
      </c>
      <c r="EL27" s="12">
        <v>26.839234999999999</v>
      </c>
      <c r="EM27" s="5">
        <v>26.465176</v>
      </c>
      <c r="EN27" s="12">
        <v>38.259551999999999</v>
      </c>
      <c r="EO27" s="12">
        <v>24.998733999999999</v>
      </c>
      <c r="EP27" s="12">
        <v>31.271746</v>
      </c>
      <c r="EQ27" s="12">
        <v>27.012982999999998</v>
      </c>
      <c r="ER27" s="5">
        <v>26.634909</v>
      </c>
      <c r="ES27" s="13">
        <v>1.6E-2</v>
      </c>
      <c r="ET27" s="13">
        <v>1E-3</v>
      </c>
      <c r="EU27" s="13">
        <v>8.9999999999999993E-3</v>
      </c>
      <c r="EV27" s="13">
        <v>4.0000000000000001E-3</v>
      </c>
      <c r="EW27" s="14">
        <v>3.0000000000000001E-3</v>
      </c>
    </row>
    <row r="28" spans="1:153" x14ac:dyDescent="0.25">
      <c r="A28" s="8"/>
      <c r="B28" s="8"/>
      <c r="C28" s="8"/>
      <c r="D28" s="176"/>
      <c r="E28" s="174"/>
      <c r="F28" s="174"/>
      <c r="G28" s="174"/>
      <c r="H28" s="177"/>
      <c r="I28" s="176"/>
      <c r="J28" s="174"/>
      <c r="K28" s="174"/>
      <c r="L28" s="174"/>
      <c r="M28" s="177"/>
      <c r="N28" s="176"/>
      <c r="O28" s="174"/>
      <c r="P28" s="174"/>
      <c r="Q28" s="174"/>
      <c r="R28" s="177"/>
      <c r="S28" s="176"/>
      <c r="T28" s="174"/>
      <c r="U28" s="174"/>
      <c r="V28" s="174"/>
      <c r="W28" s="177"/>
      <c r="X28" s="176"/>
      <c r="Y28" s="174"/>
      <c r="Z28" s="174"/>
      <c r="AA28" s="174"/>
      <c r="AB28" s="177"/>
      <c r="AC28" s="176"/>
      <c r="AD28" s="174"/>
      <c r="AE28" s="174"/>
      <c r="AF28" s="174"/>
      <c r="AG28" s="177"/>
      <c r="AH28" s="176"/>
      <c r="AI28" s="174"/>
      <c r="AJ28" s="174"/>
      <c r="AK28" s="174"/>
      <c r="AL28" s="177"/>
      <c r="AM28" s="176"/>
      <c r="AN28" s="174"/>
      <c r="AO28" s="174"/>
      <c r="AP28" s="174"/>
      <c r="AQ28" s="177"/>
      <c r="AR28" s="176"/>
      <c r="AS28" s="174"/>
      <c r="AT28" s="174"/>
      <c r="AU28" s="174"/>
      <c r="AV28" s="177"/>
      <c r="AW28" s="176"/>
      <c r="AX28" s="174"/>
      <c r="AY28" s="174"/>
      <c r="AZ28" s="174"/>
      <c r="BA28" s="177"/>
      <c r="BB28" s="176"/>
      <c r="BC28" s="174"/>
      <c r="BD28" s="174"/>
      <c r="BE28" s="174"/>
      <c r="BF28" s="177"/>
      <c r="BG28" s="176"/>
      <c r="BH28" s="174"/>
      <c r="BI28" s="174"/>
      <c r="BJ28" s="174"/>
      <c r="BK28" s="177"/>
      <c r="BL28" s="176"/>
      <c r="BM28" s="174"/>
      <c r="BN28" s="174"/>
      <c r="BO28" s="174"/>
      <c r="BP28" s="177"/>
      <c r="BQ28" s="176"/>
      <c r="BR28" s="174"/>
      <c r="BS28" s="174"/>
      <c r="BT28" s="174"/>
      <c r="BU28" s="177"/>
      <c r="BV28" s="176"/>
      <c r="BW28" s="174"/>
      <c r="BX28" s="174"/>
      <c r="BY28" s="174"/>
      <c r="BZ28" s="177"/>
      <c r="CA28" s="176"/>
      <c r="CB28" s="174"/>
      <c r="CC28" s="174"/>
      <c r="CD28" s="174"/>
      <c r="CE28" s="177"/>
      <c r="CF28" s="176"/>
      <c r="CG28" s="174"/>
      <c r="CH28" s="174"/>
      <c r="CI28" s="174"/>
      <c r="CJ28" s="177"/>
      <c r="CK28" s="176"/>
      <c r="CL28" s="174"/>
      <c r="CM28" s="174"/>
      <c r="CN28" s="174"/>
      <c r="CO28" s="177"/>
      <c r="CP28" s="176"/>
      <c r="CQ28" s="174"/>
      <c r="CR28" s="174"/>
      <c r="CS28" s="174"/>
      <c r="CT28" s="177"/>
      <c r="CU28" s="176"/>
      <c r="CV28" s="174"/>
      <c r="CW28" s="174"/>
      <c r="CX28" s="174"/>
      <c r="CY28" s="177"/>
      <c r="CZ28" s="176"/>
      <c r="DA28" s="174"/>
      <c r="DB28" s="174"/>
      <c r="DC28" s="174"/>
      <c r="DD28" s="177"/>
      <c r="DE28" s="176"/>
      <c r="DF28" s="174"/>
      <c r="DG28" s="174"/>
      <c r="DH28" s="174"/>
      <c r="DI28" s="177"/>
      <c r="DJ28" s="176"/>
      <c r="DK28" s="174"/>
      <c r="DL28" s="174"/>
      <c r="DM28" s="174"/>
      <c r="DN28" s="177"/>
      <c r="DO28" s="176"/>
      <c r="DP28" s="174"/>
      <c r="DQ28" s="174"/>
      <c r="DR28" s="174"/>
      <c r="DS28" s="177"/>
      <c r="DT28" s="176"/>
      <c r="DU28" s="174"/>
      <c r="DV28" s="174"/>
      <c r="DW28" s="174"/>
      <c r="DX28" s="177"/>
      <c r="DY28" s="176"/>
      <c r="DZ28" s="174"/>
      <c r="EA28" s="174"/>
      <c r="EB28" s="174"/>
      <c r="EC28" s="177"/>
      <c r="ED28" s="176"/>
      <c r="EE28" s="174"/>
      <c r="EF28" s="174"/>
      <c r="EG28" s="174"/>
      <c r="EH28" s="177"/>
      <c r="EI28" s="176"/>
      <c r="EJ28" s="174"/>
      <c r="EK28" s="174"/>
      <c r="EL28" s="174"/>
      <c r="EM28" s="177"/>
      <c r="EN28" s="176"/>
      <c r="EO28" s="174"/>
      <c r="EP28" s="174"/>
      <c r="EQ28" s="174"/>
      <c r="ER28" s="177"/>
      <c r="ES28" s="176"/>
      <c r="ET28" s="174"/>
      <c r="EU28" s="174"/>
      <c r="EV28" s="174"/>
      <c r="EW28" s="177"/>
    </row>
    <row r="29" spans="1:153" x14ac:dyDescent="0.25">
      <c r="A29" s="5" t="s">
        <v>29</v>
      </c>
      <c r="B29" s="5">
        <v>0.222523</v>
      </c>
      <c r="C29" s="5">
        <v>0.64018399999999998</v>
      </c>
      <c r="D29" s="12">
        <v>7.2716000000000003E-2</v>
      </c>
      <c r="E29" s="12">
        <v>6.6533999999999996E-2</v>
      </c>
      <c r="F29" s="12">
        <v>6.6838999999999996E-2</v>
      </c>
      <c r="G29" s="12">
        <v>6.6843E-2</v>
      </c>
      <c r="H29" s="5">
        <v>6.6847000000000004E-2</v>
      </c>
      <c r="I29" s="12">
        <v>0.46108100000000002</v>
      </c>
      <c r="J29" s="12">
        <v>0.45289600000000002</v>
      </c>
      <c r="K29" s="12">
        <v>0.45318599999999998</v>
      </c>
      <c r="L29" s="12">
        <v>0.45311000000000001</v>
      </c>
      <c r="M29" s="5">
        <v>0.45299499999999998</v>
      </c>
      <c r="N29" s="12">
        <v>0.36857800000000002</v>
      </c>
      <c r="O29" s="12">
        <v>0.35778599999999999</v>
      </c>
      <c r="P29" s="12">
        <v>0.35866199999999998</v>
      </c>
      <c r="Q29" s="12">
        <v>0.35847099999999998</v>
      </c>
      <c r="R29" s="5">
        <v>0.35830299999999998</v>
      </c>
      <c r="S29" s="12">
        <v>0.236126</v>
      </c>
      <c r="T29" s="12">
        <v>0.224075</v>
      </c>
      <c r="U29" s="12">
        <v>0.224602</v>
      </c>
      <c r="V29" s="12">
        <v>0.22414000000000001</v>
      </c>
      <c r="W29" s="5">
        <v>0.22376299999999999</v>
      </c>
      <c r="X29" s="12">
        <v>0.23636399999999999</v>
      </c>
      <c r="Y29" s="12">
        <v>0.222418</v>
      </c>
      <c r="Z29" s="12">
        <v>0.22298599999999999</v>
      </c>
      <c r="AA29" s="12">
        <v>0.22248799999999999</v>
      </c>
      <c r="AB29" s="5">
        <v>0.22206100000000001</v>
      </c>
      <c r="AC29" s="12">
        <v>0.23666000000000001</v>
      </c>
      <c r="AD29" s="12">
        <v>0.22101799999999999</v>
      </c>
      <c r="AE29" s="12">
        <v>0.22142600000000001</v>
      </c>
      <c r="AF29" s="12">
        <v>0.22072600000000001</v>
      </c>
      <c r="AG29" s="5">
        <v>0.22012899999999999</v>
      </c>
      <c r="AH29" s="12">
        <v>0.23702599999999999</v>
      </c>
      <c r="AI29" s="12">
        <v>0.219225</v>
      </c>
      <c r="AJ29" s="12">
        <v>0.219885</v>
      </c>
      <c r="AK29" s="12">
        <v>0.219114</v>
      </c>
      <c r="AL29" s="5">
        <v>0.21831100000000001</v>
      </c>
      <c r="AM29" s="12">
        <v>0.237206</v>
      </c>
      <c r="AN29" s="12">
        <v>0.217503</v>
      </c>
      <c r="AO29" s="12">
        <v>0.218086</v>
      </c>
      <c r="AP29" s="12">
        <v>0.21721499999999999</v>
      </c>
      <c r="AQ29" s="5">
        <v>0.216146</v>
      </c>
      <c r="AR29" s="12">
        <v>0.23738500000000001</v>
      </c>
      <c r="AS29" s="12">
        <v>0.215698</v>
      </c>
      <c r="AT29" s="12">
        <v>0.21623999999999999</v>
      </c>
      <c r="AU29" s="12">
        <v>0.21593699999999999</v>
      </c>
      <c r="AV29" s="5">
        <v>0.21487400000000001</v>
      </c>
      <c r="AW29" s="12">
        <v>0.237539</v>
      </c>
      <c r="AX29" s="12">
        <v>0.21348800000000001</v>
      </c>
      <c r="AY29" s="12">
        <v>0.214312</v>
      </c>
      <c r="AZ29" s="12">
        <v>0.21273400000000001</v>
      </c>
      <c r="BA29" s="5">
        <v>0.21147299999999999</v>
      </c>
      <c r="BB29" s="12">
        <v>0.23748</v>
      </c>
      <c r="BC29" s="12">
        <v>0.211538</v>
      </c>
      <c r="BD29" s="12">
        <v>0.21218300000000001</v>
      </c>
      <c r="BE29" s="12">
        <v>0.21038999999999999</v>
      </c>
      <c r="BF29" s="5">
        <v>0.208868</v>
      </c>
      <c r="BG29" s="12">
        <v>0.23787900000000001</v>
      </c>
      <c r="BH29" s="12">
        <v>0.20938699999999999</v>
      </c>
      <c r="BI29" s="12">
        <v>0.209929</v>
      </c>
      <c r="BJ29" s="12">
        <v>0.20785000000000001</v>
      </c>
      <c r="BK29" s="5">
        <v>0.206064</v>
      </c>
      <c r="BL29" s="12">
        <v>0.237986</v>
      </c>
      <c r="BM29" s="12">
        <v>0.206453</v>
      </c>
      <c r="BN29" s="12">
        <v>0.20764199999999999</v>
      </c>
      <c r="BO29" s="12">
        <v>0.20521</v>
      </c>
      <c r="BP29" s="5">
        <v>0.20261000000000001</v>
      </c>
      <c r="BQ29" s="12">
        <v>0.23846400000000001</v>
      </c>
      <c r="BR29" s="12">
        <v>0.20336699999999999</v>
      </c>
      <c r="BS29" s="12">
        <v>0.20507</v>
      </c>
      <c r="BT29" s="12">
        <v>0.20236399999999999</v>
      </c>
      <c r="BU29" s="5">
        <v>0.19869800000000001</v>
      </c>
      <c r="BV29" s="12">
        <v>0.238037</v>
      </c>
      <c r="BW29" s="12">
        <v>0.20000799999999999</v>
      </c>
      <c r="BX29" s="12">
        <v>0.20227600000000001</v>
      </c>
      <c r="BY29" s="12">
        <v>0.19942699999999999</v>
      </c>
      <c r="BZ29" s="5">
        <v>0.194824</v>
      </c>
      <c r="CA29" s="12">
        <v>0.238174</v>
      </c>
      <c r="CB29" s="12">
        <v>0.196302</v>
      </c>
      <c r="CC29" s="12">
        <v>0.19909499999999999</v>
      </c>
      <c r="CD29" s="12">
        <v>0.19587099999999999</v>
      </c>
      <c r="CE29" s="5">
        <v>0.190445</v>
      </c>
      <c r="CF29" s="12">
        <v>0.23852899999999999</v>
      </c>
      <c r="CG29" s="12">
        <v>0.19243199999999999</v>
      </c>
      <c r="CH29" s="12">
        <v>0.19556000000000001</v>
      </c>
      <c r="CI29" s="12">
        <v>0.19212299999999999</v>
      </c>
      <c r="CJ29" s="5">
        <v>0.18589600000000001</v>
      </c>
      <c r="CK29" s="12">
        <v>0.23908599999999999</v>
      </c>
      <c r="CL29" s="12">
        <v>0.186724</v>
      </c>
      <c r="CM29" s="12">
        <v>0.19183500000000001</v>
      </c>
      <c r="CN29" s="12">
        <v>0.188143</v>
      </c>
      <c r="CO29" s="5">
        <v>0.18044099999999999</v>
      </c>
      <c r="CP29" s="12">
        <v>0.238621</v>
      </c>
      <c r="CQ29" s="12">
        <v>0.18107400000000001</v>
      </c>
      <c r="CR29" s="12">
        <v>0.18783</v>
      </c>
      <c r="CS29" s="12">
        <v>0.183916</v>
      </c>
      <c r="CT29" s="5">
        <v>0.17414099999999999</v>
      </c>
      <c r="CU29" s="12">
        <v>0.238956</v>
      </c>
      <c r="CV29" s="12">
        <v>0.17461399999999999</v>
      </c>
      <c r="CW29" s="12">
        <v>0.183617</v>
      </c>
      <c r="CX29" s="12">
        <v>0.179728</v>
      </c>
      <c r="CY29" s="5">
        <v>0.16789200000000001</v>
      </c>
      <c r="CZ29" s="12">
        <v>0.23900199999999999</v>
      </c>
      <c r="DA29" s="12">
        <v>0.16816500000000001</v>
      </c>
      <c r="DB29" s="12">
        <v>0.17846699999999999</v>
      </c>
      <c r="DC29" s="12">
        <v>0.17505499999999999</v>
      </c>
      <c r="DD29" s="5">
        <v>0.161299</v>
      </c>
      <c r="DE29" s="12">
        <v>0.24035999999999999</v>
      </c>
      <c r="DF29" s="12">
        <v>0.16069800000000001</v>
      </c>
      <c r="DG29" s="12">
        <v>0.17241699999999999</v>
      </c>
      <c r="DH29" s="12">
        <v>0.16969300000000001</v>
      </c>
      <c r="DI29" s="5">
        <v>0.154005</v>
      </c>
      <c r="DJ29" s="12">
        <v>0.23905599999999999</v>
      </c>
      <c r="DK29" s="12">
        <v>0.153473</v>
      </c>
      <c r="DL29" s="12">
        <v>0.16642399999999999</v>
      </c>
      <c r="DM29" s="12">
        <v>0.1633</v>
      </c>
      <c r="DN29" s="5">
        <v>0.14673</v>
      </c>
      <c r="DO29" s="12">
        <v>0.239117</v>
      </c>
      <c r="DP29" s="12">
        <v>0.14649799999999999</v>
      </c>
      <c r="DQ29" s="12">
        <v>0.159994</v>
      </c>
      <c r="DR29" s="12">
        <v>0.15690000000000001</v>
      </c>
      <c r="DS29" s="5">
        <v>0.13906299999999999</v>
      </c>
      <c r="DT29" s="12">
        <v>0.239201</v>
      </c>
      <c r="DU29" s="12">
        <v>0.13895399999999999</v>
      </c>
      <c r="DV29" s="12">
        <v>0.15295600000000001</v>
      </c>
      <c r="DW29" s="12">
        <v>0.15066299999999999</v>
      </c>
      <c r="DX29" s="5">
        <v>0.13186600000000001</v>
      </c>
      <c r="DY29" s="12">
        <v>0.239422</v>
      </c>
      <c r="DZ29" s="12">
        <v>0.13205500000000001</v>
      </c>
      <c r="EA29" s="12">
        <v>0.146143</v>
      </c>
      <c r="EB29" s="12">
        <v>0.144455</v>
      </c>
      <c r="EC29" s="5">
        <v>0.124886</v>
      </c>
      <c r="ED29" s="12">
        <v>0.23959</v>
      </c>
      <c r="EE29" s="12">
        <v>0.124514</v>
      </c>
      <c r="EF29" s="12">
        <v>0.138985</v>
      </c>
      <c r="EG29" s="12">
        <v>0.13808100000000001</v>
      </c>
      <c r="EH29" s="5">
        <v>0.117399</v>
      </c>
      <c r="EI29" s="12">
        <v>0.23976900000000001</v>
      </c>
      <c r="EJ29" s="12">
        <v>0.117363</v>
      </c>
      <c r="EK29" s="12">
        <v>0.132082</v>
      </c>
      <c r="EL29" s="12">
        <v>0.13294400000000001</v>
      </c>
      <c r="EM29" s="5">
        <v>0.11101900000000001</v>
      </c>
      <c r="EN29" s="12">
        <v>0.240704</v>
      </c>
      <c r="EO29" s="12">
        <v>0.10999299999999999</v>
      </c>
      <c r="EP29" s="12">
        <v>0.125023</v>
      </c>
      <c r="EQ29" s="12">
        <v>0.125143</v>
      </c>
      <c r="ER29" s="5">
        <v>0.103823</v>
      </c>
      <c r="ES29" s="12" t="s">
        <v>13</v>
      </c>
      <c r="ET29" s="12" t="s">
        <v>13</v>
      </c>
      <c r="EU29" s="12" t="s">
        <v>13</v>
      </c>
      <c r="EV29" s="12" t="s">
        <v>13</v>
      </c>
      <c r="EW29" s="5" t="s">
        <v>13</v>
      </c>
    </row>
    <row r="30" spans="1:153" x14ac:dyDescent="0.25">
      <c r="A30" s="8"/>
      <c r="B30" s="8"/>
      <c r="C30" s="8"/>
      <c r="D30" s="176"/>
      <c r="E30" s="174"/>
      <c r="F30" s="174"/>
      <c r="G30" s="174"/>
      <c r="H30" s="177"/>
      <c r="I30" s="176"/>
      <c r="J30" s="174"/>
      <c r="K30" s="174"/>
      <c r="L30" s="174"/>
      <c r="M30" s="177"/>
      <c r="N30" s="176"/>
      <c r="O30" s="174"/>
      <c r="P30" s="174"/>
      <c r="Q30" s="174"/>
      <c r="R30" s="177"/>
      <c r="S30" s="176"/>
      <c r="T30" s="174"/>
      <c r="U30" s="174"/>
      <c r="V30" s="174"/>
      <c r="W30" s="177"/>
      <c r="X30" s="176"/>
      <c r="Y30" s="174"/>
      <c r="Z30" s="174"/>
      <c r="AA30" s="174"/>
      <c r="AB30" s="177"/>
      <c r="AC30" s="176"/>
      <c r="AD30" s="174"/>
      <c r="AE30" s="174"/>
      <c r="AF30" s="174"/>
      <c r="AG30" s="177"/>
      <c r="AH30" s="176"/>
      <c r="AI30" s="174"/>
      <c r="AJ30" s="174"/>
      <c r="AK30" s="174"/>
      <c r="AL30" s="177"/>
      <c r="AM30" s="176"/>
      <c r="AN30" s="174"/>
      <c r="AO30" s="174"/>
      <c r="AP30" s="174"/>
      <c r="AQ30" s="177"/>
      <c r="AR30" s="176"/>
      <c r="AS30" s="174"/>
      <c r="AT30" s="174"/>
      <c r="AU30" s="174"/>
      <c r="AV30" s="177"/>
      <c r="AW30" s="176"/>
      <c r="AX30" s="174"/>
      <c r="AY30" s="174"/>
      <c r="AZ30" s="174"/>
      <c r="BA30" s="177"/>
      <c r="BB30" s="176"/>
      <c r="BC30" s="174"/>
      <c r="BD30" s="174"/>
      <c r="BE30" s="174"/>
      <c r="BF30" s="177"/>
      <c r="BG30" s="176"/>
      <c r="BH30" s="174"/>
      <c r="BI30" s="174"/>
      <c r="BJ30" s="174"/>
      <c r="BK30" s="177"/>
      <c r="BL30" s="176"/>
      <c r="BM30" s="174"/>
      <c r="BN30" s="174"/>
      <c r="BO30" s="174"/>
      <c r="BP30" s="177"/>
      <c r="BQ30" s="176"/>
      <c r="BR30" s="174"/>
      <c r="BS30" s="174"/>
      <c r="BT30" s="174"/>
      <c r="BU30" s="177"/>
      <c r="BV30" s="176"/>
      <c r="BW30" s="174"/>
      <c r="BX30" s="174"/>
      <c r="BY30" s="174"/>
      <c r="BZ30" s="177"/>
      <c r="CA30" s="176"/>
      <c r="CB30" s="174"/>
      <c r="CC30" s="174"/>
      <c r="CD30" s="174"/>
      <c r="CE30" s="177"/>
      <c r="CF30" s="176"/>
      <c r="CG30" s="174"/>
      <c r="CH30" s="174"/>
      <c r="CI30" s="174"/>
      <c r="CJ30" s="177"/>
      <c r="CK30" s="176"/>
      <c r="CL30" s="174"/>
      <c r="CM30" s="174"/>
      <c r="CN30" s="174"/>
      <c r="CO30" s="177"/>
      <c r="CP30" s="176"/>
      <c r="CQ30" s="174"/>
      <c r="CR30" s="174"/>
      <c r="CS30" s="174"/>
      <c r="CT30" s="177"/>
      <c r="CU30" s="176"/>
      <c r="CV30" s="174"/>
      <c r="CW30" s="174"/>
      <c r="CX30" s="174"/>
      <c r="CY30" s="177"/>
      <c r="CZ30" s="176"/>
      <c r="DA30" s="174"/>
      <c r="DB30" s="174"/>
      <c r="DC30" s="174"/>
      <c r="DD30" s="177"/>
      <c r="DE30" s="176"/>
      <c r="DF30" s="174"/>
      <c r="DG30" s="174"/>
      <c r="DH30" s="174"/>
      <c r="DI30" s="177"/>
      <c r="DJ30" s="176"/>
      <c r="DK30" s="174"/>
      <c r="DL30" s="174"/>
      <c r="DM30" s="174"/>
      <c r="DN30" s="177"/>
      <c r="DO30" s="176"/>
      <c r="DP30" s="174"/>
      <c r="DQ30" s="174"/>
      <c r="DR30" s="174"/>
      <c r="DS30" s="177"/>
      <c r="DT30" s="176"/>
      <c r="DU30" s="174"/>
      <c r="DV30" s="174"/>
      <c r="DW30" s="174"/>
      <c r="DX30" s="177"/>
      <c r="DY30" s="176"/>
      <c r="DZ30" s="174"/>
      <c r="EA30" s="174"/>
      <c r="EB30" s="174"/>
      <c r="EC30" s="177"/>
      <c r="ED30" s="176"/>
      <c r="EE30" s="174"/>
      <c r="EF30" s="174"/>
      <c r="EG30" s="174"/>
      <c r="EH30" s="177"/>
      <c r="EI30" s="176"/>
      <c r="EJ30" s="174"/>
      <c r="EK30" s="174"/>
      <c r="EL30" s="174"/>
      <c r="EM30" s="177"/>
      <c r="EN30" s="176"/>
      <c r="EO30" s="174"/>
      <c r="EP30" s="174"/>
      <c r="EQ30" s="174"/>
      <c r="ER30" s="177"/>
      <c r="ES30" s="176"/>
      <c r="ET30" s="174"/>
      <c r="EU30" s="174"/>
      <c r="EV30" s="174"/>
      <c r="EW30" s="177"/>
    </row>
    <row r="31" spans="1:153" x14ac:dyDescent="0.25">
      <c r="A31" s="5" t="s">
        <v>30</v>
      </c>
      <c r="B31" s="8"/>
      <c r="C31" s="8"/>
      <c r="D31" s="176"/>
      <c r="E31" s="174"/>
      <c r="F31" s="174"/>
      <c r="G31" s="174"/>
      <c r="H31" s="177"/>
      <c r="I31" s="176"/>
      <c r="J31" s="174"/>
      <c r="K31" s="174"/>
      <c r="L31" s="174"/>
      <c r="M31" s="177"/>
      <c r="N31" s="176"/>
      <c r="O31" s="174"/>
      <c r="P31" s="174"/>
      <c r="Q31" s="174"/>
      <c r="R31" s="177"/>
      <c r="S31" s="176"/>
      <c r="T31" s="174"/>
      <c r="U31" s="174"/>
      <c r="V31" s="174"/>
      <c r="W31" s="177"/>
      <c r="X31" s="176"/>
      <c r="Y31" s="174"/>
      <c r="Z31" s="174"/>
      <c r="AA31" s="174"/>
      <c r="AB31" s="177"/>
      <c r="AC31" s="176"/>
      <c r="AD31" s="174"/>
      <c r="AE31" s="174"/>
      <c r="AF31" s="174"/>
      <c r="AG31" s="177"/>
      <c r="AH31" s="176"/>
      <c r="AI31" s="174"/>
      <c r="AJ31" s="174"/>
      <c r="AK31" s="174"/>
      <c r="AL31" s="177"/>
      <c r="AM31" s="176"/>
      <c r="AN31" s="174"/>
      <c r="AO31" s="174"/>
      <c r="AP31" s="174"/>
      <c r="AQ31" s="177"/>
      <c r="AR31" s="176"/>
      <c r="AS31" s="174"/>
      <c r="AT31" s="174"/>
      <c r="AU31" s="174"/>
      <c r="AV31" s="177"/>
      <c r="AW31" s="176"/>
      <c r="AX31" s="174"/>
      <c r="AY31" s="174"/>
      <c r="AZ31" s="174"/>
      <c r="BA31" s="177"/>
      <c r="BB31" s="176"/>
      <c r="BC31" s="174"/>
      <c r="BD31" s="174"/>
      <c r="BE31" s="174"/>
      <c r="BF31" s="177"/>
      <c r="BG31" s="176"/>
      <c r="BH31" s="174"/>
      <c r="BI31" s="174"/>
      <c r="BJ31" s="174"/>
      <c r="BK31" s="177"/>
      <c r="BL31" s="176"/>
      <c r="BM31" s="174"/>
      <c r="BN31" s="174"/>
      <c r="BO31" s="174"/>
      <c r="BP31" s="177"/>
      <c r="BQ31" s="176"/>
      <c r="BR31" s="174"/>
      <c r="BS31" s="174"/>
      <c r="BT31" s="174"/>
      <c r="BU31" s="177"/>
      <c r="BV31" s="176"/>
      <c r="BW31" s="174"/>
      <c r="BX31" s="174"/>
      <c r="BY31" s="174"/>
      <c r="BZ31" s="177"/>
      <c r="CA31" s="176"/>
      <c r="CB31" s="174"/>
      <c r="CC31" s="174"/>
      <c r="CD31" s="174"/>
      <c r="CE31" s="177"/>
      <c r="CF31" s="176"/>
      <c r="CG31" s="174"/>
      <c r="CH31" s="174"/>
      <c r="CI31" s="174"/>
      <c r="CJ31" s="177"/>
      <c r="CK31" s="176"/>
      <c r="CL31" s="174"/>
      <c r="CM31" s="174"/>
      <c r="CN31" s="174"/>
      <c r="CO31" s="177"/>
      <c r="CP31" s="176"/>
      <c r="CQ31" s="174"/>
      <c r="CR31" s="174"/>
      <c r="CS31" s="174"/>
      <c r="CT31" s="177"/>
      <c r="CU31" s="176"/>
      <c r="CV31" s="174"/>
      <c r="CW31" s="174"/>
      <c r="CX31" s="174"/>
      <c r="CY31" s="177"/>
      <c r="CZ31" s="176"/>
      <c r="DA31" s="174"/>
      <c r="DB31" s="174"/>
      <c r="DC31" s="174"/>
      <c r="DD31" s="177"/>
      <c r="DE31" s="176"/>
      <c r="DF31" s="174"/>
      <c r="DG31" s="174"/>
      <c r="DH31" s="174"/>
      <c r="DI31" s="177"/>
      <c r="DJ31" s="176"/>
      <c r="DK31" s="174"/>
      <c r="DL31" s="174"/>
      <c r="DM31" s="174"/>
      <c r="DN31" s="177"/>
      <c r="DO31" s="176"/>
      <c r="DP31" s="174"/>
      <c r="DQ31" s="174"/>
      <c r="DR31" s="174"/>
      <c r="DS31" s="177"/>
      <c r="DT31" s="176"/>
      <c r="DU31" s="174"/>
      <c r="DV31" s="174"/>
      <c r="DW31" s="174"/>
      <c r="DX31" s="177"/>
      <c r="DY31" s="176"/>
      <c r="DZ31" s="174"/>
      <c r="EA31" s="174"/>
      <c r="EB31" s="174"/>
      <c r="EC31" s="177"/>
      <c r="ED31" s="176"/>
      <c r="EE31" s="174"/>
      <c r="EF31" s="174"/>
      <c r="EG31" s="174"/>
      <c r="EH31" s="177"/>
      <c r="EI31" s="176"/>
      <c r="EJ31" s="174"/>
      <c r="EK31" s="174"/>
      <c r="EL31" s="174"/>
      <c r="EM31" s="177"/>
      <c r="EN31" s="176"/>
      <c r="EO31" s="174"/>
      <c r="EP31" s="174"/>
      <c r="EQ31" s="174"/>
      <c r="ER31" s="177"/>
      <c r="ES31" s="176"/>
      <c r="ET31" s="174"/>
      <c r="EU31" s="174"/>
      <c r="EV31" s="174"/>
      <c r="EW31" s="177"/>
    </row>
    <row r="32" spans="1:153" x14ac:dyDescent="0.25">
      <c r="A32" s="8"/>
      <c r="B32" s="8"/>
      <c r="C32" s="8"/>
      <c r="D32" s="176"/>
      <c r="E32" s="174"/>
      <c r="F32" s="174"/>
      <c r="G32" s="174"/>
      <c r="H32" s="177"/>
      <c r="I32" s="176"/>
      <c r="J32" s="174"/>
      <c r="K32" s="174"/>
      <c r="L32" s="174"/>
      <c r="M32" s="177"/>
      <c r="N32" s="176"/>
      <c r="O32" s="174"/>
      <c r="P32" s="174"/>
      <c r="Q32" s="174"/>
      <c r="R32" s="177"/>
      <c r="S32" s="176"/>
      <c r="T32" s="174"/>
      <c r="U32" s="174"/>
      <c r="V32" s="174"/>
      <c r="W32" s="177"/>
      <c r="X32" s="176"/>
      <c r="Y32" s="174"/>
      <c r="Z32" s="174"/>
      <c r="AA32" s="174"/>
      <c r="AB32" s="177"/>
      <c r="AC32" s="176"/>
      <c r="AD32" s="174"/>
      <c r="AE32" s="174"/>
      <c r="AF32" s="174"/>
      <c r="AG32" s="177"/>
      <c r="AH32" s="176"/>
      <c r="AI32" s="174"/>
      <c r="AJ32" s="174"/>
      <c r="AK32" s="174"/>
      <c r="AL32" s="177"/>
      <c r="AM32" s="176"/>
      <c r="AN32" s="174"/>
      <c r="AO32" s="174"/>
      <c r="AP32" s="174"/>
      <c r="AQ32" s="177"/>
      <c r="AR32" s="176"/>
      <c r="AS32" s="174"/>
      <c r="AT32" s="174"/>
      <c r="AU32" s="174"/>
      <c r="AV32" s="177"/>
      <c r="AW32" s="176"/>
      <c r="AX32" s="174"/>
      <c r="AY32" s="174"/>
      <c r="AZ32" s="174"/>
      <c r="BA32" s="177"/>
      <c r="BB32" s="176"/>
      <c r="BC32" s="174"/>
      <c r="BD32" s="174"/>
      <c r="BE32" s="174"/>
      <c r="BF32" s="177"/>
      <c r="BG32" s="176"/>
      <c r="BH32" s="174"/>
      <c r="BI32" s="174"/>
      <c r="BJ32" s="174"/>
      <c r="BK32" s="177"/>
      <c r="BL32" s="176"/>
      <c r="BM32" s="174"/>
      <c r="BN32" s="174"/>
      <c r="BO32" s="174"/>
      <c r="BP32" s="177"/>
      <c r="BQ32" s="176"/>
      <c r="BR32" s="174"/>
      <c r="BS32" s="174"/>
      <c r="BT32" s="174"/>
      <c r="BU32" s="177"/>
      <c r="BV32" s="176"/>
      <c r="BW32" s="174"/>
      <c r="BX32" s="174"/>
      <c r="BY32" s="174"/>
      <c r="BZ32" s="177"/>
      <c r="CA32" s="176"/>
      <c r="CB32" s="174"/>
      <c r="CC32" s="174"/>
      <c r="CD32" s="174"/>
      <c r="CE32" s="177"/>
      <c r="CF32" s="176"/>
      <c r="CG32" s="174"/>
      <c r="CH32" s="174"/>
      <c r="CI32" s="174"/>
      <c r="CJ32" s="177"/>
      <c r="CK32" s="176"/>
      <c r="CL32" s="174"/>
      <c r="CM32" s="174"/>
      <c r="CN32" s="174"/>
      <c r="CO32" s="177"/>
      <c r="CP32" s="176"/>
      <c r="CQ32" s="174"/>
      <c r="CR32" s="174"/>
      <c r="CS32" s="174"/>
      <c r="CT32" s="177"/>
      <c r="CU32" s="176"/>
      <c r="CV32" s="174"/>
      <c r="CW32" s="174"/>
      <c r="CX32" s="174"/>
      <c r="CY32" s="177"/>
      <c r="CZ32" s="176"/>
      <c r="DA32" s="174"/>
      <c r="DB32" s="174"/>
      <c r="DC32" s="174"/>
      <c r="DD32" s="177"/>
      <c r="DE32" s="176"/>
      <c r="DF32" s="174"/>
      <c r="DG32" s="174"/>
      <c r="DH32" s="174"/>
      <c r="DI32" s="177"/>
      <c r="DJ32" s="176"/>
      <c r="DK32" s="174"/>
      <c r="DL32" s="174"/>
      <c r="DM32" s="174"/>
      <c r="DN32" s="177"/>
      <c r="DO32" s="176"/>
      <c r="DP32" s="174"/>
      <c r="DQ32" s="174"/>
      <c r="DR32" s="174"/>
      <c r="DS32" s="177"/>
      <c r="DT32" s="176"/>
      <c r="DU32" s="174"/>
      <c r="DV32" s="174"/>
      <c r="DW32" s="174"/>
      <c r="DX32" s="177"/>
      <c r="DY32" s="176"/>
      <c r="DZ32" s="174"/>
      <c r="EA32" s="174"/>
      <c r="EB32" s="174"/>
      <c r="EC32" s="177"/>
      <c r="ED32" s="176"/>
      <c r="EE32" s="174"/>
      <c r="EF32" s="174"/>
      <c r="EG32" s="174"/>
      <c r="EH32" s="177"/>
      <c r="EI32" s="176"/>
      <c r="EJ32" s="174"/>
      <c r="EK32" s="174"/>
      <c r="EL32" s="174"/>
      <c r="EM32" s="177"/>
      <c r="EN32" s="176"/>
      <c r="EO32" s="174"/>
      <c r="EP32" s="174"/>
      <c r="EQ32" s="174"/>
      <c r="ER32" s="177"/>
      <c r="ES32" s="176"/>
      <c r="ET32" s="174"/>
      <c r="EU32" s="174"/>
      <c r="EV32" s="174"/>
      <c r="EW32" s="177"/>
    </row>
    <row r="33" spans="1:153" x14ac:dyDescent="0.25">
      <c r="A33" s="5" t="s">
        <v>31</v>
      </c>
      <c r="B33" s="8"/>
      <c r="C33" s="8"/>
      <c r="D33" s="176"/>
      <c r="E33" s="174"/>
      <c r="F33" s="174"/>
      <c r="G33" s="174"/>
      <c r="H33" s="177"/>
      <c r="I33" s="176"/>
      <c r="J33" s="174"/>
      <c r="K33" s="174"/>
      <c r="L33" s="174"/>
      <c r="M33" s="177"/>
      <c r="N33" s="176"/>
      <c r="O33" s="174"/>
      <c r="P33" s="174"/>
      <c r="Q33" s="174"/>
      <c r="R33" s="177"/>
      <c r="S33" s="176"/>
      <c r="T33" s="174"/>
      <c r="U33" s="174"/>
      <c r="V33" s="174"/>
      <c r="W33" s="177"/>
      <c r="X33" s="176"/>
      <c r="Y33" s="174"/>
      <c r="Z33" s="174"/>
      <c r="AA33" s="174"/>
      <c r="AB33" s="177"/>
      <c r="AC33" s="176"/>
      <c r="AD33" s="174"/>
      <c r="AE33" s="174"/>
      <c r="AF33" s="174"/>
      <c r="AG33" s="177"/>
      <c r="AH33" s="176"/>
      <c r="AI33" s="174"/>
      <c r="AJ33" s="174"/>
      <c r="AK33" s="174"/>
      <c r="AL33" s="177"/>
      <c r="AM33" s="176"/>
      <c r="AN33" s="174"/>
      <c r="AO33" s="174"/>
      <c r="AP33" s="174"/>
      <c r="AQ33" s="177"/>
      <c r="AR33" s="176"/>
      <c r="AS33" s="174"/>
      <c r="AT33" s="174"/>
      <c r="AU33" s="174"/>
      <c r="AV33" s="177"/>
      <c r="AW33" s="176"/>
      <c r="AX33" s="174"/>
      <c r="AY33" s="174"/>
      <c r="AZ33" s="174"/>
      <c r="BA33" s="177"/>
      <c r="BB33" s="176"/>
      <c r="BC33" s="174"/>
      <c r="BD33" s="174"/>
      <c r="BE33" s="174"/>
      <c r="BF33" s="177"/>
      <c r="BG33" s="176"/>
      <c r="BH33" s="174"/>
      <c r="BI33" s="174"/>
      <c r="BJ33" s="174"/>
      <c r="BK33" s="177"/>
      <c r="BL33" s="176"/>
      <c r="BM33" s="174"/>
      <c r="BN33" s="174"/>
      <c r="BO33" s="174"/>
      <c r="BP33" s="177"/>
      <c r="BQ33" s="176"/>
      <c r="BR33" s="174"/>
      <c r="BS33" s="174"/>
      <c r="BT33" s="174"/>
      <c r="BU33" s="177"/>
      <c r="BV33" s="176"/>
      <c r="BW33" s="174"/>
      <c r="BX33" s="174"/>
      <c r="BY33" s="174"/>
      <c r="BZ33" s="177"/>
      <c r="CA33" s="176"/>
      <c r="CB33" s="174"/>
      <c r="CC33" s="174"/>
      <c r="CD33" s="174"/>
      <c r="CE33" s="177"/>
      <c r="CF33" s="176"/>
      <c r="CG33" s="174"/>
      <c r="CH33" s="174"/>
      <c r="CI33" s="174"/>
      <c r="CJ33" s="177"/>
      <c r="CK33" s="176"/>
      <c r="CL33" s="174"/>
      <c r="CM33" s="174"/>
      <c r="CN33" s="174"/>
      <c r="CO33" s="177"/>
      <c r="CP33" s="176"/>
      <c r="CQ33" s="174"/>
      <c r="CR33" s="174"/>
      <c r="CS33" s="174"/>
      <c r="CT33" s="177"/>
      <c r="CU33" s="176"/>
      <c r="CV33" s="174"/>
      <c r="CW33" s="174"/>
      <c r="CX33" s="174"/>
      <c r="CY33" s="177"/>
      <c r="CZ33" s="176"/>
      <c r="DA33" s="174"/>
      <c r="DB33" s="174"/>
      <c r="DC33" s="174"/>
      <c r="DD33" s="177"/>
      <c r="DE33" s="176"/>
      <c r="DF33" s="174"/>
      <c r="DG33" s="174"/>
      <c r="DH33" s="174"/>
      <c r="DI33" s="177"/>
      <c r="DJ33" s="176"/>
      <c r="DK33" s="174"/>
      <c r="DL33" s="174"/>
      <c r="DM33" s="174"/>
      <c r="DN33" s="177"/>
      <c r="DO33" s="176"/>
      <c r="DP33" s="174"/>
      <c r="DQ33" s="174"/>
      <c r="DR33" s="174"/>
      <c r="DS33" s="177"/>
      <c r="DT33" s="176"/>
      <c r="DU33" s="174"/>
      <c r="DV33" s="174"/>
      <c r="DW33" s="174"/>
      <c r="DX33" s="177"/>
      <c r="DY33" s="176"/>
      <c r="DZ33" s="174"/>
      <c r="EA33" s="174"/>
      <c r="EB33" s="174"/>
      <c r="EC33" s="177"/>
      <c r="ED33" s="176"/>
      <c r="EE33" s="174"/>
      <c r="EF33" s="174"/>
      <c r="EG33" s="174"/>
      <c r="EH33" s="177"/>
      <c r="EI33" s="176"/>
      <c r="EJ33" s="174"/>
      <c r="EK33" s="174"/>
      <c r="EL33" s="174"/>
      <c r="EM33" s="177"/>
      <c r="EN33" s="176"/>
      <c r="EO33" s="174"/>
      <c r="EP33" s="174"/>
      <c r="EQ33" s="174"/>
      <c r="ER33" s="177"/>
      <c r="ES33" s="176"/>
      <c r="ET33" s="174"/>
      <c r="EU33" s="174"/>
      <c r="EV33" s="174"/>
      <c r="EW33" s="177"/>
    </row>
    <row r="34" spans="1:153" x14ac:dyDescent="0.25">
      <c r="A34" s="8" t="s">
        <v>32</v>
      </c>
      <c r="B34" s="8">
        <v>4.4632059999999996</v>
      </c>
      <c r="C34" s="8">
        <v>3.98</v>
      </c>
      <c r="D34" s="9">
        <v>2.4123589999999999</v>
      </c>
      <c r="E34" s="9">
        <v>2.758416</v>
      </c>
      <c r="F34" s="9">
        <v>2.6188500000000001</v>
      </c>
      <c r="G34" s="9">
        <v>2.61802</v>
      </c>
      <c r="H34" s="8">
        <v>2.6189849999999999</v>
      </c>
      <c r="I34" s="9">
        <v>2.9890599999999998</v>
      </c>
      <c r="J34" s="9">
        <v>3.4826519999999999</v>
      </c>
      <c r="K34" s="9">
        <v>3.3409939999999998</v>
      </c>
      <c r="L34" s="9">
        <v>3.2034470000000002</v>
      </c>
      <c r="M34" s="8">
        <v>3.1346340000000001</v>
      </c>
      <c r="N34" s="9">
        <v>2.5139269999999998</v>
      </c>
      <c r="O34" s="9">
        <v>3.5529839999999999</v>
      </c>
      <c r="P34" s="9">
        <v>3.2276479999999999</v>
      </c>
      <c r="Q34" s="9">
        <v>3.0321349999999998</v>
      </c>
      <c r="R34" s="8">
        <v>2.937484</v>
      </c>
      <c r="S34" s="9">
        <v>2.380077</v>
      </c>
      <c r="T34" s="9">
        <v>3.6193970000000002</v>
      </c>
      <c r="U34" s="9">
        <v>3.2661519999999999</v>
      </c>
      <c r="V34" s="9">
        <v>2.9836589999999998</v>
      </c>
      <c r="W34" s="8">
        <v>2.8641899999999998</v>
      </c>
      <c r="X34" s="9">
        <v>2.6594150000000001</v>
      </c>
      <c r="Y34" s="9">
        <v>4.1991059999999996</v>
      </c>
      <c r="Z34" s="9">
        <v>3.7200419999999998</v>
      </c>
      <c r="AA34" s="9">
        <v>3.3799250000000001</v>
      </c>
      <c r="AB34" s="8">
        <v>3.2451699999999999</v>
      </c>
      <c r="AC34" s="9">
        <v>2.6210230000000001</v>
      </c>
      <c r="AD34" s="9">
        <v>4.5018479999999998</v>
      </c>
      <c r="AE34" s="9">
        <v>3.90924</v>
      </c>
      <c r="AF34" s="9">
        <v>3.4517030000000002</v>
      </c>
      <c r="AG34" s="8">
        <v>3.3150689999999998</v>
      </c>
      <c r="AH34" s="9">
        <v>2.695589</v>
      </c>
      <c r="AI34" s="9">
        <v>4.8832579999999997</v>
      </c>
      <c r="AJ34" s="9">
        <v>4.2205139999999997</v>
      </c>
      <c r="AK34" s="9">
        <v>3.6659079999999999</v>
      </c>
      <c r="AL34" s="8">
        <v>3.4863149999999998</v>
      </c>
      <c r="AM34" s="9">
        <v>2.7129859999999999</v>
      </c>
      <c r="AN34" s="9">
        <v>5.1717610000000001</v>
      </c>
      <c r="AO34" s="9">
        <v>4.3437060000000001</v>
      </c>
      <c r="AP34" s="9">
        <v>3.746874</v>
      </c>
      <c r="AQ34" s="8">
        <v>3.5391430000000001</v>
      </c>
      <c r="AR34" s="9">
        <v>2.7498870000000002</v>
      </c>
      <c r="AS34" s="9">
        <v>5.3943209999999997</v>
      </c>
      <c r="AT34" s="9">
        <v>4.4802289999999996</v>
      </c>
      <c r="AU34" s="9">
        <v>3.7917489999999998</v>
      </c>
      <c r="AV34" s="8">
        <v>3.6241889999999999</v>
      </c>
      <c r="AW34" s="9">
        <v>2.7835719999999999</v>
      </c>
      <c r="AX34" s="9">
        <v>5.6680159999999997</v>
      </c>
      <c r="AY34" s="9">
        <v>4.6655629999999997</v>
      </c>
      <c r="AZ34" s="9">
        <v>3.864903</v>
      </c>
      <c r="BA34" s="8">
        <v>3.7228750000000002</v>
      </c>
      <c r="BB34" s="9">
        <v>2.8628979999999999</v>
      </c>
      <c r="BC34" s="9">
        <v>5.8451440000000003</v>
      </c>
      <c r="BD34" s="9">
        <v>4.9390710000000002</v>
      </c>
      <c r="BE34" s="9">
        <v>4.0334880000000002</v>
      </c>
      <c r="BF34" s="8">
        <v>3.865129</v>
      </c>
      <c r="BG34" s="9">
        <v>2.929713</v>
      </c>
      <c r="BH34" s="9">
        <v>5.9947609999999996</v>
      </c>
      <c r="BI34" s="9">
        <v>5.1676229999999999</v>
      </c>
      <c r="BJ34" s="9">
        <v>4.1806340000000004</v>
      </c>
      <c r="BK34" s="8">
        <v>3.9812150000000002</v>
      </c>
      <c r="BL34" s="9">
        <v>2.941033</v>
      </c>
      <c r="BM34" s="9">
        <v>6.1776840000000002</v>
      </c>
      <c r="BN34" s="9">
        <v>5.2961879999999999</v>
      </c>
      <c r="BO34" s="9">
        <v>4.2303220000000001</v>
      </c>
      <c r="BP34" s="8">
        <v>4.0096879999999997</v>
      </c>
      <c r="BQ34" s="9">
        <v>2.9647290000000002</v>
      </c>
      <c r="BR34" s="9">
        <v>6.3806630000000002</v>
      </c>
      <c r="BS34" s="9">
        <v>5.4640690000000003</v>
      </c>
      <c r="BT34" s="9">
        <v>4.2775080000000001</v>
      </c>
      <c r="BU34" s="8">
        <v>4.0598080000000003</v>
      </c>
      <c r="BV34" s="9">
        <v>2.9969079999999999</v>
      </c>
      <c r="BW34" s="9">
        <v>6.6364419999999997</v>
      </c>
      <c r="BX34" s="9">
        <v>5.6069430000000002</v>
      </c>
      <c r="BY34" s="9">
        <v>4.3663249999999998</v>
      </c>
      <c r="BZ34" s="8">
        <v>4.1456980000000003</v>
      </c>
      <c r="CA34" s="9">
        <v>3.0239259999999999</v>
      </c>
      <c r="CB34" s="9">
        <v>6.7576749999999999</v>
      </c>
      <c r="CC34" s="9">
        <v>5.7452819999999996</v>
      </c>
      <c r="CD34" s="9">
        <v>4.4439820000000001</v>
      </c>
      <c r="CE34" s="8">
        <v>4.1993609999999997</v>
      </c>
      <c r="CF34" s="9">
        <v>3.1455549999999999</v>
      </c>
      <c r="CG34" s="9">
        <v>6.9457040000000001</v>
      </c>
      <c r="CH34" s="9">
        <v>5.8858170000000003</v>
      </c>
      <c r="CI34" s="9">
        <v>4.6644889999999997</v>
      </c>
      <c r="CJ34" s="8">
        <v>4.3873329999999999</v>
      </c>
      <c r="CK34" s="9">
        <v>3.21698</v>
      </c>
      <c r="CL34" s="9">
        <v>7.0581829999999997</v>
      </c>
      <c r="CM34" s="9">
        <v>6.0201260000000003</v>
      </c>
      <c r="CN34" s="9">
        <v>4.838114</v>
      </c>
      <c r="CO34" s="8">
        <v>4.5749339999999998</v>
      </c>
      <c r="CP34" s="9">
        <v>3.341091</v>
      </c>
      <c r="CQ34" s="9">
        <v>7.1188859999999998</v>
      </c>
      <c r="CR34" s="9">
        <v>6.0821019999999999</v>
      </c>
      <c r="CS34" s="9">
        <v>4.9461060000000003</v>
      </c>
      <c r="CT34" s="8">
        <v>4.7618029999999996</v>
      </c>
      <c r="CU34" s="9">
        <v>3.44008</v>
      </c>
      <c r="CV34" s="9">
        <v>7.2469330000000003</v>
      </c>
      <c r="CW34" s="9">
        <v>6.2193969999999998</v>
      </c>
      <c r="CX34" s="9">
        <v>4.9806049999999997</v>
      </c>
      <c r="CY34" s="8">
        <v>4.9528109999999996</v>
      </c>
      <c r="CZ34" s="9">
        <v>3.5348999999999999</v>
      </c>
      <c r="DA34" s="9">
        <v>7.4242679999999996</v>
      </c>
      <c r="DB34" s="9">
        <v>6.2843640000000001</v>
      </c>
      <c r="DC34" s="9">
        <v>5.0362419999999997</v>
      </c>
      <c r="DD34" s="8">
        <v>5.0554969999999999</v>
      </c>
      <c r="DE34" s="9">
        <v>3.6052050000000002</v>
      </c>
      <c r="DF34" s="9">
        <v>7.734375</v>
      </c>
      <c r="DG34" s="9">
        <v>6.4945550000000001</v>
      </c>
      <c r="DH34" s="9">
        <v>5.120228</v>
      </c>
      <c r="DI34" s="8">
        <v>5.0966649999999998</v>
      </c>
      <c r="DJ34" s="9">
        <v>3.7152569999999998</v>
      </c>
      <c r="DK34" s="9">
        <v>8.2138489999999997</v>
      </c>
      <c r="DL34" s="9">
        <v>6.7578170000000002</v>
      </c>
      <c r="DM34" s="9">
        <v>5.3100259999999997</v>
      </c>
      <c r="DN34" s="8">
        <v>5.2607109999999997</v>
      </c>
      <c r="DO34" s="9">
        <v>3.8506819999999999</v>
      </c>
      <c r="DP34" s="9">
        <v>8.5295000000000005</v>
      </c>
      <c r="DQ34" s="9">
        <v>7.1466960000000004</v>
      </c>
      <c r="DR34" s="9">
        <v>5.5461320000000001</v>
      </c>
      <c r="DS34" s="8">
        <v>5.4702669999999998</v>
      </c>
      <c r="DT34" s="9">
        <v>3.9537629999999999</v>
      </c>
      <c r="DU34" s="9">
        <v>8.8854570000000006</v>
      </c>
      <c r="DV34" s="9">
        <v>7.4979839999999998</v>
      </c>
      <c r="DW34" s="9">
        <v>5.8233930000000003</v>
      </c>
      <c r="DX34" s="8">
        <v>5.7172320000000001</v>
      </c>
      <c r="DY34" s="9">
        <v>4.0270219999999997</v>
      </c>
      <c r="DZ34" s="9">
        <v>9.2954279999999994</v>
      </c>
      <c r="EA34" s="9">
        <v>7.7740429999999998</v>
      </c>
      <c r="EB34" s="9">
        <v>6.1916260000000003</v>
      </c>
      <c r="EC34" s="8">
        <v>6.0757659999999998</v>
      </c>
      <c r="ED34" s="9">
        <v>4.1502829999999999</v>
      </c>
      <c r="EE34" s="9">
        <v>9.7924989999999994</v>
      </c>
      <c r="EF34" s="9">
        <v>8.0467309999999994</v>
      </c>
      <c r="EG34" s="9">
        <v>6.6021700000000001</v>
      </c>
      <c r="EH34" s="8">
        <v>6.5108470000000001</v>
      </c>
      <c r="EI34" s="9">
        <v>4.2515150000000004</v>
      </c>
      <c r="EJ34" s="9">
        <v>10.206733</v>
      </c>
      <c r="EK34" s="9">
        <v>8.3318700000000003</v>
      </c>
      <c r="EL34" s="9">
        <v>6.9062429999999999</v>
      </c>
      <c r="EM34" s="8">
        <v>6.8116909999999997</v>
      </c>
      <c r="EN34" s="9">
        <v>4.3568860000000003</v>
      </c>
      <c r="EO34" s="9">
        <v>10.693823</v>
      </c>
      <c r="EP34" s="9">
        <v>8.6739390000000007</v>
      </c>
      <c r="EQ34" s="9">
        <v>7.2634980000000002</v>
      </c>
      <c r="ER34" s="8">
        <v>7.1619970000000004</v>
      </c>
      <c r="ES34" s="10">
        <v>3.0000000000000001E-3</v>
      </c>
      <c r="ET34" s="10">
        <v>3.5000000000000003E-2</v>
      </c>
      <c r="EU34" s="10">
        <v>2.7E-2</v>
      </c>
      <c r="EV34" s="10">
        <v>2.1000000000000001E-2</v>
      </c>
      <c r="EW34" s="11">
        <v>0.02</v>
      </c>
    </row>
    <row r="35" spans="1:153" x14ac:dyDescent="0.25">
      <c r="A35" s="8"/>
      <c r="B35" s="8"/>
      <c r="C35" s="8"/>
      <c r="D35" s="176"/>
      <c r="E35" s="174"/>
      <c r="F35" s="174"/>
      <c r="G35" s="174"/>
      <c r="H35" s="177"/>
      <c r="I35" s="176"/>
      <c r="J35" s="174"/>
      <c r="K35" s="174"/>
      <c r="L35" s="174"/>
      <c r="M35" s="177"/>
      <c r="N35" s="176"/>
      <c r="O35" s="174"/>
      <c r="P35" s="174"/>
      <c r="Q35" s="174"/>
      <c r="R35" s="177"/>
      <c r="S35" s="176"/>
      <c r="T35" s="174"/>
      <c r="U35" s="174"/>
      <c r="V35" s="174"/>
      <c r="W35" s="177"/>
      <c r="X35" s="176"/>
      <c r="Y35" s="174"/>
      <c r="Z35" s="174"/>
      <c r="AA35" s="174"/>
      <c r="AB35" s="177"/>
      <c r="AC35" s="176"/>
      <c r="AD35" s="174"/>
      <c r="AE35" s="174"/>
      <c r="AF35" s="174"/>
      <c r="AG35" s="177"/>
      <c r="AH35" s="176"/>
      <c r="AI35" s="174"/>
      <c r="AJ35" s="174"/>
      <c r="AK35" s="174"/>
      <c r="AL35" s="177"/>
      <c r="AM35" s="176"/>
      <c r="AN35" s="174"/>
      <c r="AO35" s="174"/>
      <c r="AP35" s="174"/>
      <c r="AQ35" s="177"/>
      <c r="AR35" s="176"/>
      <c r="AS35" s="174"/>
      <c r="AT35" s="174"/>
      <c r="AU35" s="174"/>
      <c r="AV35" s="177"/>
      <c r="AW35" s="176"/>
      <c r="AX35" s="174"/>
      <c r="AY35" s="174"/>
      <c r="AZ35" s="174"/>
      <c r="BA35" s="177"/>
      <c r="BB35" s="176"/>
      <c r="BC35" s="174"/>
      <c r="BD35" s="174"/>
      <c r="BE35" s="174"/>
      <c r="BF35" s="177"/>
      <c r="BG35" s="176"/>
      <c r="BH35" s="174"/>
      <c r="BI35" s="174"/>
      <c r="BJ35" s="174"/>
      <c r="BK35" s="177"/>
      <c r="BL35" s="176"/>
      <c r="BM35" s="174"/>
      <c r="BN35" s="174"/>
      <c r="BO35" s="174"/>
      <c r="BP35" s="177"/>
      <c r="BQ35" s="176"/>
      <c r="BR35" s="174"/>
      <c r="BS35" s="174"/>
      <c r="BT35" s="174"/>
      <c r="BU35" s="177"/>
      <c r="BV35" s="176"/>
      <c r="BW35" s="174"/>
      <c r="BX35" s="174"/>
      <c r="BY35" s="174"/>
      <c r="BZ35" s="177"/>
      <c r="CA35" s="176"/>
      <c r="CB35" s="174"/>
      <c r="CC35" s="174"/>
      <c r="CD35" s="174"/>
      <c r="CE35" s="177"/>
      <c r="CF35" s="176"/>
      <c r="CG35" s="174"/>
      <c r="CH35" s="174"/>
      <c r="CI35" s="174"/>
      <c r="CJ35" s="177"/>
      <c r="CK35" s="176"/>
      <c r="CL35" s="174"/>
      <c r="CM35" s="174"/>
      <c r="CN35" s="174"/>
      <c r="CO35" s="177"/>
      <c r="CP35" s="176"/>
      <c r="CQ35" s="174"/>
      <c r="CR35" s="174"/>
      <c r="CS35" s="174"/>
      <c r="CT35" s="177"/>
      <c r="CU35" s="176"/>
      <c r="CV35" s="174"/>
      <c r="CW35" s="174"/>
      <c r="CX35" s="174"/>
      <c r="CY35" s="177"/>
      <c r="CZ35" s="176"/>
      <c r="DA35" s="174"/>
      <c r="DB35" s="174"/>
      <c r="DC35" s="174"/>
      <c r="DD35" s="177"/>
      <c r="DE35" s="176"/>
      <c r="DF35" s="174"/>
      <c r="DG35" s="174"/>
      <c r="DH35" s="174"/>
      <c r="DI35" s="177"/>
      <c r="DJ35" s="176"/>
      <c r="DK35" s="174"/>
      <c r="DL35" s="174"/>
      <c r="DM35" s="174"/>
      <c r="DN35" s="177"/>
      <c r="DO35" s="176"/>
      <c r="DP35" s="174"/>
      <c r="DQ35" s="174"/>
      <c r="DR35" s="174"/>
      <c r="DS35" s="177"/>
      <c r="DT35" s="176"/>
      <c r="DU35" s="174"/>
      <c r="DV35" s="174"/>
      <c r="DW35" s="174"/>
      <c r="DX35" s="177"/>
      <c r="DY35" s="176"/>
      <c r="DZ35" s="174"/>
      <c r="EA35" s="174"/>
      <c r="EB35" s="174"/>
      <c r="EC35" s="177"/>
      <c r="ED35" s="176"/>
      <c r="EE35" s="174"/>
      <c r="EF35" s="174"/>
      <c r="EG35" s="174"/>
      <c r="EH35" s="177"/>
      <c r="EI35" s="176"/>
      <c r="EJ35" s="174"/>
      <c r="EK35" s="174"/>
      <c r="EL35" s="174"/>
      <c r="EM35" s="177"/>
      <c r="EN35" s="176"/>
      <c r="EO35" s="174"/>
      <c r="EP35" s="174"/>
      <c r="EQ35" s="174"/>
      <c r="ER35" s="177"/>
      <c r="ES35" s="176"/>
      <c r="ET35" s="174"/>
      <c r="EU35" s="174"/>
      <c r="EV35" s="174"/>
      <c r="EW35" s="177"/>
    </row>
    <row r="36" spans="1:153" x14ac:dyDescent="0.25">
      <c r="A36" s="5" t="s">
        <v>33</v>
      </c>
      <c r="B36" s="8"/>
      <c r="C36" s="8"/>
      <c r="D36" s="176"/>
      <c r="E36" s="174"/>
      <c r="F36" s="174"/>
      <c r="G36" s="174"/>
      <c r="H36" s="177"/>
      <c r="I36" s="176"/>
      <c r="J36" s="174"/>
      <c r="K36" s="174"/>
      <c r="L36" s="174"/>
      <c r="M36" s="177"/>
      <c r="N36" s="176"/>
      <c r="O36" s="174"/>
      <c r="P36" s="174"/>
      <c r="Q36" s="174"/>
      <c r="R36" s="177"/>
      <c r="S36" s="176"/>
      <c r="T36" s="174"/>
      <c r="U36" s="174"/>
      <c r="V36" s="174"/>
      <c r="W36" s="177"/>
      <c r="X36" s="176"/>
      <c r="Y36" s="174"/>
      <c r="Z36" s="174"/>
      <c r="AA36" s="174"/>
      <c r="AB36" s="177"/>
      <c r="AC36" s="176"/>
      <c r="AD36" s="174"/>
      <c r="AE36" s="174"/>
      <c r="AF36" s="174"/>
      <c r="AG36" s="177"/>
      <c r="AH36" s="176"/>
      <c r="AI36" s="174"/>
      <c r="AJ36" s="174"/>
      <c r="AK36" s="174"/>
      <c r="AL36" s="177"/>
      <c r="AM36" s="176"/>
      <c r="AN36" s="174"/>
      <c r="AO36" s="174"/>
      <c r="AP36" s="174"/>
      <c r="AQ36" s="177"/>
      <c r="AR36" s="176"/>
      <c r="AS36" s="174"/>
      <c r="AT36" s="174"/>
      <c r="AU36" s="174"/>
      <c r="AV36" s="177"/>
      <c r="AW36" s="176"/>
      <c r="AX36" s="174"/>
      <c r="AY36" s="174"/>
      <c r="AZ36" s="174"/>
      <c r="BA36" s="177"/>
      <c r="BB36" s="176"/>
      <c r="BC36" s="174"/>
      <c r="BD36" s="174"/>
      <c r="BE36" s="174"/>
      <c r="BF36" s="177"/>
      <c r="BG36" s="176"/>
      <c r="BH36" s="174"/>
      <c r="BI36" s="174"/>
      <c r="BJ36" s="174"/>
      <c r="BK36" s="177"/>
      <c r="BL36" s="176"/>
      <c r="BM36" s="174"/>
      <c r="BN36" s="174"/>
      <c r="BO36" s="174"/>
      <c r="BP36" s="177"/>
      <c r="BQ36" s="176"/>
      <c r="BR36" s="174"/>
      <c r="BS36" s="174"/>
      <c r="BT36" s="174"/>
      <c r="BU36" s="177"/>
      <c r="BV36" s="176"/>
      <c r="BW36" s="174"/>
      <c r="BX36" s="174"/>
      <c r="BY36" s="174"/>
      <c r="BZ36" s="177"/>
      <c r="CA36" s="176"/>
      <c r="CB36" s="174"/>
      <c r="CC36" s="174"/>
      <c r="CD36" s="174"/>
      <c r="CE36" s="177"/>
      <c r="CF36" s="176"/>
      <c r="CG36" s="174"/>
      <c r="CH36" s="174"/>
      <c r="CI36" s="174"/>
      <c r="CJ36" s="177"/>
      <c r="CK36" s="176"/>
      <c r="CL36" s="174"/>
      <c r="CM36" s="174"/>
      <c r="CN36" s="174"/>
      <c r="CO36" s="177"/>
      <c r="CP36" s="176"/>
      <c r="CQ36" s="174"/>
      <c r="CR36" s="174"/>
      <c r="CS36" s="174"/>
      <c r="CT36" s="177"/>
      <c r="CU36" s="176"/>
      <c r="CV36" s="174"/>
      <c r="CW36" s="174"/>
      <c r="CX36" s="174"/>
      <c r="CY36" s="177"/>
      <c r="CZ36" s="176"/>
      <c r="DA36" s="174"/>
      <c r="DB36" s="174"/>
      <c r="DC36" s="174"/>
      <c r="DD36" s="177"/>
      <c r="DE36" s="176"/>
      <c r="DF36" s="174"/>
      <c r="DG36" s="174"/>
      <c r="DH36" s="174"/>
      <c r="DI36" s="177"/>
      <c r="DJ36" s="176"/>
      <c r="DK36" s="174"/>
      <c r="DL36" s="174"/>
      <c r="DM36" s="174"/>
      <c r="DN36" s="177"/>
      <c r="DO36" s="176"/>
      <c r="DP36" s="174"/>
      <c r="DQ36" s="174"/>
      <c r="DR36" s="174"/>
      <c r="DS36" s="177"/>
      <c r="DT36" s="176"/>
      <c r="DU36" s="174"/>
      <c r="DV36" s="174"/>
      <c r="DW36" s="174"/>
      <c r="DX36" s="177"/>
      <c r="DY36" s="176"/>
      <c r="DZ36" s="174"/>
      <c r="EA36" s="174"/>
      <c r="EB36" s="174"/>
      <c r="EC36" s="177"/>
      <c r="ED36" s="176"/>
      <c r="EE36" s="174"/>
      <c r="EF36" s="174"/>
      <c r="EG36" s="174"/>
      <c r="EH36" s="177"/>
      <c r="EI36" s="176"/>
      <c r="EJ36" s="174"/>
      <c r="EK36" s="174"/>
      <c r="EL36" s="174"/>
      <c r="EM36" s="177"/>
      <c r="EN36" s="176"/>
      <c r="EO36" s="174"/>
      <c r="EP36" s="174"/>
      <c r="EQ36" s="174"/>
      <c r="ER36" s="177"/>
      <c r="ES36" s="176"/>
      <c r="ET36" s="174"/>
      <c r="EU36" s="174"/>
      <c r="EV36" s="174"/>
      <c r="EW36" s="177"/>
    </row>
    <row r="37" spans="1:153" x14ac:dyDescent="0.25">
      <c r="A37" s="8" t="s">
        <v>34</v>
      </c>
      <c r="B37" s="8">
        <v>11.620639000000001</v>
      </c>
      <c r="C37" s="8">
        <v>11.050796999999999</v>
      </c>
      <c r="D37" s="9">
        <v>10.609788</v>
      </c>
      <c r="E37" s="9">
        <v>10.806948</v>
      </c>
      <c r="F37" s="9">
        <v>10.704869</v>
      </c>
      <c r="G37" s="9">
        <v>10.705104</v>
      </c>
      <c r="H37" s="8">
        <v>10.705204</v>
      </c>
      <c r="I37" s="9">
        <v>10.485588999999999</v>
      </c>
      <c r="J37" s="9">
        <v>10.959358</v>
      </c>
      <c r="K37" s="9">
        <v>10.808718000000001</v>
      </c>
      <c r="L37" s="9">
        <v>10.694036000000001</v>
      </c>
      <c r="M37" s="8">
        <v>10.663409</v>
      </c>
      <c r="N37" s="9">
        <v>9.9888490000000001</v>
      </c>
      <c r="O37" s="9">
        <v>10.878488000000001</v>
      </c>
      <c r="P37" s="9">
        <v>10.585893</v>
      </c>
      <c r="Q37" s="9">
        <v>10.45261</v>
      </c>
      <c r="R37" s="8">
        <v>10.445256000000001</v>
      </c>
      <c r="S37" s="9">
        <v>9.6824840000000005</v>
      </c>
      <c r="T37" s="9">
        <v>10.884269</v>
      </c>
      <c r="U37" s="9">
        <v>10.527963</v>
      </c>
      <c r="V37" s="9">
        <v>10.332947000000001</v>
      </c>
      <c r="W37" s="8">
        <v>10.322653000000001</v>
      </c>
      <c r="X37" s="9">
        <v>9.9268049999999999</v>
      </c>
      <c r="Y37" s="9">
        <v>11.558372</v>
      </c>
      <c r="Z37" s="9">
        <v>11.069243999999999</v>
      </c>
      <c r="AA37" s="9">
        <v>10.788715</v>
      </c>
      <c r="AB37" s="8">
        <v>10.808486</v>
      </c>
      <c r="AC37" s="9">
        <v>10.006669</v>
      </c>
      <c r="AD37" s="9">
        <v>12.100104</v>
      </c>
      <c r="AE37" s="9">
        <v>11.433156</v>
      </c>
      <c r="AF37" s="9">
        <v>11.091354000000001</v>
      </c>
      <c r="AG37" s="8">
        <v>11.142026</v>
      </c>
      <c r="AH37" s="9">
        <v>10.19037</v>
      </c>
      <c r="AI37" s="9">
        <v>12.655086000000001</v>
      </c>
      <c r="AJ37" s="9">
        <v>11.880774000000001</v>
      </c>
      <c r="AK37" s="9">
        <v>11.510790999999999</v>
      </c>
      <c r="AL37" s="8">
        <v>11.546550999999999</v>
      </c>
      <c r="AM37" s="9">
        <v>10.299440000000001</v>
      </c>
      <c r="AN37" s="9">
        <v>13.097811</v>
      </c>
      <c r="AO37" s="9">
        <v>12.155661</v>
      </c>
      <c r="AP37" s="9">
        <v>11.760358</v>
      </c>
      <c r="AQ37" s="8">
        <v>11.810985000000001</v>
      </c>
      <c r="AR37" s="9">
        <v>10.370517</v>
      </c>
      <c r="AS37" s="9">
        <v>13.419081</v>
      </c>
      <c r="AT37" s="9">
        <v>12.351181</v>
      </c>
      <c r="AU37" s="9">
        <v>11.896471</v>
      </c>
      <c r="AV37" s="8">
        <v>12.02556</v>
      </c>
      <c r="AW37" s="9">
        <v>10.454185000000001</v>
      </c>
      <c r="AX37" s="9">
        <v>13.753669</v>
      </c>
      <c r="AY37" s="9">
        <v>12.592644</v>
      </c>
      <c r="AZ37" s="9">
        <v>12.066663999999999</v>
      </c>
      <c r="BA37" s="8">
        <v>12.242222999999999</v>
      </c>
      <c r="BB37" s="9">
        <v>10.616536999999999</v>
      </c>
      <c r="BC37" s="9">
        <v>14.013735</v>
      </c>
      <c r="BD37" s="9">
        <v>12.86927</v>
      </c>
      <c r="BE37" s="9">
        <v>12.289944</v>
      </c>
      <c r="BF37" s="8">
        <v>12.496880000000001</v>
      </c>
      <c r="BG37" s="9">
        <v>10.698035000000001</v>
      </c>
      <c r="BH37" s="9">
        <v>14.196617</v>
      </c>
      <c r="BI37" s="9">
        <v>13.114573</v>
      </c>
      <c r="BJ37" s="9">
        <v>12.508608000000001</v>
      </c>
      <c r="BK37" s="8">
        <v>12.730615</v>
      </c>
      <c r="BL37" s="9">
        <v>10.756071</v>
      </c>
      <c r="BM37" s="9">
        <v>14.376792999999999</v>
      </c>
      <c r="BN37" s="9">
        <v>13.263923</v>
      </c>
      <c r="BO37" s="9">
        <v>12.623151</v>
      </c>
      <c r="BP37" s="8">
        <v>12.876441</v>
      </c>
      <c r="BQ37" s="9">
        <v>10.797682</v>
      </c>
      <c r="BR37" s="9">
        <v>14.5784</v>
      </c>
      <c r="BS37" s="9">
        <v>13.410959</v>
      </c>
      <c r="BT37" s="9">
        <v>12.715341</v>
      </c>
      <c r="BU37" s="8">
        <v>12.993368</v>
      </c>
      <c r="BV37" s="9">
        <v>10.873749</v>
      </c>
      <c r="BW37" s="9">
        <v>14.856474</v>
      </c>
      <c r="BX37" s="9">
        <v>13.574310000000001</v>
      </c>
      <c r="BY37" s="9">
        <v>12.873179</v>
      </c>
      <c r="BZ37" s="8">
        <v>13.185326</v>
      </c>
      <c r="CA37" s="9">
        <v>10.9404</v>
      </c>
      <c r="CB37" s="9">
        <v>15.020479999999999</v>
      </c>
      <c r="CC37" s="9">
        <v>13.676705</v>
      </c>
      <c r="CD37" s="9">
        <v>13.011609</v>
      </c>
      <c r="CE37" s="8">
        <v>13.331607</v>
      </c>
      <c r="CF37" s="9">
        <v>11.091068</v>
      </c>
      <c r="CG37" s="9">
        <v>15.242419999999999</v>
      </c>
      <c r="CH37" s="9">
        <v>13.827768000000001</v>
      </c>
      <c r="CI37" s="9">
        <v>13.253304</v>
      </c>
      <c r="CJ37" s="8">
        <v>13.602993</v>
      </c>
      <c r="CK37" s="9">
        <v>11.215037000000001</v>
      </c>
      <c r="CL37" s="9">
        <v>15.391780000000001</v>
      </c>
      <c r="CM37" s="9">
        <v>13.9971</v>
      </c>
      <c r="CN37" s="9">
        <v>13.474994000000001</v>
      </c>
      <c r="CO37" s="8">
        <v>13.869669999999999</v>
      </c>
      <c r="CP37" s="9">
        <v>11.376078</v>
      </c>
      <c r="CQ37" s="9">
        <v>15.513215000000001</v>
      </c>
      <c r="CR37" s="9">
        <v>14.07602</v>
      </c>
      <c r="CS37" s="9">
        <v>13.624309999999999</v>
      </c>
      <c r="CT37" s="8">
        <v>14.144095</v>
      </c>
      <c r="CU37" s="9">
        <v>11.52388</v>
      </c>
      <c r="CV37" s="9">
        <v>15.722775</v>
      </c>
      <c r="CW37" s="9">
        <v>14.196033</v>
      </c>
      <c r="CX37" s="9">
        <v>13.750337</v>
      </c>
      <c r="CY37" s="8">
        <v>14.420318999999999</v>
      </c>
      <c r="CZ37" s="9">
        <v>11.656708999999999</v>
      </c>
      <c r="DA37" s="9">
        <v>16.027439000000001</v>
      </c>
      <c r="DB37" s="9">
        <v>14.351307</v>
      </c>
      <c r="DC37" s="9">
        <v>13.871098</v>
      </c>
      <c r="DD37" s="8">
        <v>14.612809</v>
      </c>
      <c r="DE37" s="9">
        <v>11.801921999999999</v>
      </c>
      <c r="DF37" s="9">
        <v>16.401636</v>
      </c>
      <c r="DG37" s="9">
        <v>14.662050000000001</v>
      </c>
      <c r="DH37" s="9">
        <v>14.069037</v>
      </c>
      <c r="DI37" s="8">
        <v>14.801838999999999</v>
      </c>
      <c r="DJ37" s="9">
        <v>11.967834</v>
      </c>
      <c r="DK37" s="9">
        <v>16.915714000000001</v>
      </c>
      <c r="DL37" s="9">
        <v>14.994528000000001</v>
      </c>
      <c r="DM37" s="9">
        <v>14.354286</v>
      </c>
      <c r="DN37" s="8">
        <v>15.08174</v>
      </c>
      <c r="DO37" s="9">
        <v>12.197380000000001</v>
      </c>
      <c r="DP37" s="9">
        <v>17.334168999999999</v>
      </c>
      <c r="DQ37" s="9">
        <v>15.455405000000001</v>
      </c>
      <c r="DR37" s="9">
        <v>14.695942000000001</v>
      </c>
      <c r="DS37" s="8">
        <v>15.427372999999999</v>
      </c>
      <c r="DT37" s="9">
        <v>12.408592000000001</v>
      </c>
      <c r="DU37" s="9">
        <v>17.767748000000001</v>
      </c>
      <c r="DV37" s="9">
        <v>15.867096</v>
      </c>
      <c r="DW37" s="9">
        <v>15.037048</v>
      </c>
      <c r="DX37" s="8">
        <v>15.804895</v>
      </c>
      <c r="DY37" s="9">
        <v>12.580864</v>
      </c>
      <c r="DZ37" s="9">
        <v>18.299198000000001</v>
      </c>
      <c r="EA37" s="9">
        <v>16.161863</v>
      </c>
      <c r="EB37" s="9">
        <v>15.507101</v>
      </c>
      <c r="EC37" s="8">
        <v>16.275245999999999</v>
      </c>
      <c r="ED37" s="9">
        <v>12.806098</v>
      </c>
      <c r="EE37" s="9">
        <v>18.880745000000001</v>
      </c>
      <c r="EF37" s="9">
        <v>16.478338000000001</v>
      </c>
      <c r="EG37" s="9">
        <v>15.987181</v>
      </c>
      <c r="EH37" s="8">
        <v>16.813589</v>
      </c>
      <c r="EI37" s="9">
        <v>12.964451</v>
      </c>
      <c r="EJ37" s="9">
        <v>19.315693</v>
      </c>
      <c r="EK37" s="9">
        <v>16.811116999999999</v>
      </c>
      <c r="EL37" s="9">
        <v>16.347179000000001</v>
      </c>
      <c r="EM37" s="8">
        <v>17.206163</v>
      </c>
      <c r="EN37" s="9">
        <v>13.105503000000001</v>
      </c>
      <c r="EO37" s="9">
        <v>19.861688999999998</v>
      </c>
      <c r="EP37" s="9">
        <v>17.183893000000001</v>
      </c>
      <c r="EQ37" s="9">
        <v>16.720606</v>
      </c>
      <c r="ER37" s="8">
        <v>17.5944</v>
      </c>
      <c r="ES37" s="10">
        <v>6.0000000000000001E-3</v>
      </c>
      <c r="ET37" s="10">
        <v>0.02</v>
      </c>
      <c r="EU37" s="10">
        <v>1.4999999999999999E-2</v>
      </c>
      <c r="EV37" s="10">
        <v>1.4E-2</v>
      </c>
      <c r="EW37" s="11">
        <v>1.6E-2</v>
      </c>
    </row>
    <row r="38" spans="1:153" x14ac:dyDescent="0.25">
      <c r="A38" s="8" t="s">
        <v>35</v>
      </c>
      <c r="B38" s="8">
        <v>9.6131049999999991</v>
      </c>
      <c r="C38" s="8">
        <v>9.0401100000000003</v>
      </c>
      <c r="D38" s="9">
        <v>8.1629319999999996</v>
      </c>
      <c r="E38" s="9">
        <v>8.3600159999999999</v>
      </c>
      <c r="F38" s="9">
        <v>8.258362</v>
      </c>
      <c r="G38" s="9">
        <v>8.2585239999999995</v>
      </c>
      <c r="H38" s="8">
        <v>8.2587589999999995</v>
      </c>
      <c r="I38" s="9">
        <v>8.4302430000000008</v>
      </c>
      <c r="J38" s="9">
        <v>8.8959080000000004</v>
      </c>
      <c r="K38" s="9">
        <v>8.7522129999999994</v>
      </c>
      <c r="L38" s="9">
        <v>8.5958850000000009</v>
      </c>
      <c r="M38" s="8">
        <v>8.5126620000000006</v>
      </c>
      <c r="N38" s="9">
        <v>7.9293909999999999</v>
      </c>
      <c r="O38" s="9">
        <v>8.8115699999999997</v>
      </c>
      <c r="P38" s="9">
        <v>8.5330700000000004</v>
      </c>
      <c r="Q38" s="9">
        <v>8.3178879999999999</v>
      </c>
      <c r="R38" s="8">
        <v>8.2158879999999996</v>
      </c>
      <c r="S38" s="9">
        <v>7.5899739999999998</v>
      </c>
      <c r="T38" s="9">
        <v>8.7818480000000001</v>
      </c>
      <c r="U38" s="9">
        <v>8.4503769999999996</v>
      </c>
      <c r="V38" s="9">
        <v>8.1469749999999994</v>
      </c>
      <c r="W38" s="8">
        <v>8.0007940000000008</v>
      </c>
      <c r="X38" s="9">
        <v>7.7929529999999998</v>
      </c>
      <c r="Y38" s="9">
        <v>9.4051489999999998</v>
      </c>
      <c r="Z38" s="9">
        <v>8.9522019999999998</v>
      </c>
      <c r="AA38" s="9">
        <v>8.5305470000000003</v>
      </c>
      <c r="AB38" s="8">
        <v>8.3699010000000005</v>
      </c>
      <c r="AC38" s="9">
        <v>7.818257</v>
      </c>
      <c r="AD38" s="9">
        <v>9.8761799999999997</v>
      </c>
      <c r="AE38" s="9">
        <v>9.2683499999999999</v>
      </c>
      <c r="AF38" s="9">
        <v>8.7359749999999998</v>
      </c>
      <c r="AG38" s="8">
        <v>8.5649599999999992</v>
      </c>
      <c r="AH38" s="9">
        <v>7.9477180000000001</v>
      </c>
      <c r="AI38" s="9">
        <v>10.366816999999999</v>
      </c>
      <c r="AJ38" s="9">
        <v>9.6727760000000007</v>
      </c>
      <c r="AK38" s="9">
        <v>9.0621659999999995</v>
      </c>
      <c r="AL38" s="8">
        <v>8.8329609999999992</v>
      </c>
      <c r="AM38" s="9">
        <v>8.0132449999999995</v>
      </c>
      <c r="AN38" s="9">
        <v>10.759810999999999</v>
      </c>
      <c r="AO38" s="9">
        <v>9.9114799999999992</v>
      </c>
      <c r="AP38" s="9">
        <v>9.2342309999999994</v>
      </c>
      <c r="AQ38" s="8">
        <v>8.9761050000000004</v>
      </c>
      <c r="AR38" s="9">
        <v>8.0451329999999999</v>
      </c>
      <c r="AS38" s="9">
        <v>11.046338</v>
      </c>
      <c r="AT38" s="9">
        <v>10.083722</v>
      </c>
      <c r="AU38" s="9">
        <v>9.3049309999999998</v>
      </c>
      <c r="AV38" s="8">
        <v>9.0818849999999998</v>
      </c>
      <c r="AW38" s="9">
        <v>8.0949840000000002</v>
      </c>
      <c r="AX38" s="9">
        <v>11.337738</v>
      </c>
      <c r="AY38" s="9">
        <v>10.297312</v>
      </c>
      <c r="AZ38" s="9">
        <v>9.4045330000000007</v>
      </c>
      <c r="BA38" s="8">
        <v>9.1896710000000006</v>
      </c>
      <c r="BB38" s="9">
        <v>8.2245240000000006</v>
      </c>
      <c r="BC38" s="9">
        <v>11.565606000000001</v>
      </c>
      <c r="BD38" s="9">
        <v>10.5517</v>
      </c>
      <c r="BE38" s="9">
        <v>9.5654179999999993</v>
      </c>
      <c r="BF38" s="8">
        <v>9.3422400000000003</v>
      </c>
      <c r="BG38" s="9">
        <v>8.2739840000000004</v>
      </c>
      <c r="BH38" s="9">
        <v>11.722856999999999</v>
      </c>
      <c r="BI38" s="9">
        <v>10.775437</v>
      </c>
      <c r="BJ38" s="9">
        <v>9.7171710000000004</v>
      </c>
      <c r="BK38" s="8">
        <v>9.4714290000000005</v>
      </c>
      <c r="BL38" s="9">
        <v>8.2983039999999999</v>
      </c>
      <c r="BM38" s="9">
        <v>11.875069999999999</v>
      </c>
      <c r="BN38" s="9">
        <v>10.910677</v>
      </c>
      <c r="BO38" s="9">
        <v>9.7729660000000003</v>
      </c>
      <c r="BP38" s="8">
        <v>9.5196699999999996</v>
      </c>
      <c r="BQ38" s="9">
        <v>8.3102769999999992</v>
      </c>
      <c r="BR38" s="9">
        <v>12.047966000000001</v>
      </c>
      <c r="BS38" s="9">
        <v>11.042887</v>
      </c>
      <c r="BT38" s="9">
        <v>9.8059370000000001</v>
      </c>
      <c r="BU38" s="8">
        <v>9.5426769999999994</v>
      </c>
      <c r="BV38" s="9">
        <v>8.3542939999999994</v>
      </c>
      <c r="BW38" s="9">
        <v>12.29556</v>
      </c>
      <c r="BX38" s="9">
        <v>11.195102</v>
      </c>
      <c r="BY38" s="9">
        <v>9.9085819999999991</v>
      </c>
      <c r="BZ38" s="8">
        <v>9.6395370000000007</v>
      </c>
      <c r="CA38" s="9">
        <v>8.3822340000000004</v>
      </c>
      <c r="CB38" s="9">
        <v>12.421334</v>
      </c>
      <c r="CC38" s="9">
        <v>11.278534000000001</v>
      </c>
      <c r="CD38" s="9">
        <v>9.9841829999999998</v>
      </c>
      <c r="CE38" s="8">
        <v>9.6874739999999999</v>
      </c>
      <c r="CF38" s="9">
        <v>8.4881589999999996</v>
      </c>
      <c r="CG38" s="9">
        <v>12.606388000000001</v>
      </c>
      <c r="CH38" s="9">
        <v>11.408909</v>
      </c>
      <c r="CI38" s="9">
        <v>10.156473999999999</v>
      </c>
      <c r="CJ38" s="8">
        <v>9.8583079999999992</v>
      </c>
      <c r="CK38" s="9">
        <v>8.5636890000000001</v>
      </c>
      <c r="CL38" s="9">
        <v>12.711295</v>
      </c>
      <c r="CM38" s="9">
        <v>11.548692000000001</v>
      </c>
      <c r="CN38" s="9">
        <v>10.306868</v>
      </c>
      <c r="CO38" s="8">
        <v>10.026387</v>
      </c>
      <c r="CP38" s="9">
        <v>8.6755499999999994</v>
      </c>
      <c r="CQ38" s="9">
        <v>12.783058</v>
      </c>
      <c r="CR38" s="9">
        <v>11.600960000000001</v>
      </c>
      <c r="CS38" s="9">
        <v>10.392279</v>
      </c>
      <c r="CT38" s="8">
        <v>10.202982</v>
      </c>
      <c r="CU38" s="9">
        <v>8.7752020000000002</v>
      </c>
      <c r="CV38" s="9">
        <v>12.944509999999999</v>
      </c>
      <c r="CW38" s="9">
        <v>11.694576</v>
      </c>
      <c r="CX38" s="9">
        <v>10.452292999999999</v>
      </c>
      <c r="CY38" s="8">
        <v>10.38364</v>
      </c>
      <c r="CZ38" s="9">
        <v>8.8561999999999994</v>
      </c>
      <c r="DA38" s="9">
        <v>13.191746</v>
      </c>
      <c r="DB38" s="9">
        <v>11.818256</v>
      </c>
      <c r="DC38" s="9">
        <v>10.504457</v>
      </c>
      <c r="DD38" s="8">
        <v>10.476573999999999</v>
      </c>
      <c r="DE38" s="9">
        <v>8.9510480000000001</v>
      </c>
      <c r="DF38" s="9">
        <v>13.522240999999999</v>
      </c>
      <c r="DG38" s="9">
        <v>12.095753</v>
      </c>
      <c r="DH38" s="9">
        <v>10.636542</v>
      </c>
      <c r="DI38" s="8">
        <v>10.565815000000001</v>
      </c>
      <c r="DJ38" s="9">
        <v>9.065944</v>
      </c>
      <c r="DK38" s="9">
        <v>13.990321</v>
      </c>
      <c r="DL38" s="9">
        <v>12.397541</v>
      </c>
      <c r="DM38" s="9">
        <v>10.853579999999999</v>
      </c>
      <c r="DN38" s="8">
        <v>10.752046</v>
      </c>
      <c r="DO38" s="9">
        <v>9.2418859999999992</v>
      </c>
      <c r="DP38" s="9">
        <v>14.339174</v>
      </c>
      <c r="DQ38" s="9">
        <v>12.825027</v>
      </c>
      <c r="DR38" s="9">
        <v>11.127245</v>
      </c>
      <c r="DS38" s="8">
        <v>10.998512</v>
      </c>
      <c r="DT38" s="9">
        <v>9.4048459999999992</v>
      </c>
      <c r="DU38" s="9">
        <v>14.717542999999999</v>
      </c>
      <c r="DV38" s="9">
        <v>13.203185</v>
      </c>
      <c r="DW38" s="9">
        <v>11.401156</v>
      </c>
      <c r="DX38" s="8">
        <v>11.281750000000001</v>
      </c>
      <c r="DY38" s="9">
        <v>9.530538</v>
      </c>
      <c r="DZ38" s="9">
        <v>15.203200000000001</v>
      </c>
      <c r="EA38" s="9">
        <v>13.467022</v>
      </c>
      <c r="EB38" s="9">
        <v>11.800374</v>
      </c>
      <c r="EC38" s="8">
        <v>11.654716000000001</v>
      </c>
      <c r="ED38" s="9">
        <v>9.7056050000000003</v>
      </c>
      <c r="EE38" s="9">
        <v>15.735957000000001</v>
      </c>
      <c r="EF38" s="9">
        <v>13.758355999999999</v>
      </c>
      <c r="EG38" s="9">
        <v>12.206654</v>
      </c>
      <c r="EH38" s="8">
        <v>12.094194999999999</v>
      </c>
      <c r="EI38" s="9">
        <v>9.8127289999999991</v>
      </c>
      <c r="EJ38" s="9">
        <v>16.117456000000001</v>
      </c>
      <c r="EK38" s="9">
        <v>14.059347000000001</v>
      </c>
      <c r="EL38" s="9">
        <v>12.49779</v>
      </c>
      <c r="EM38" s="8">
        <v>12.389354000000001</v>
      </c>
      <c r="EN38" s="9">
        <v>9.9017719999999994</v>
      </c>
      <c r="EO38" s="9">
        <v>16.643751000000002</v>
      </c>
      <c r="EP38" s="9">
        <v>14.403548000000001</v>
      </c>
      <c r="EQ38" s="9">
        <v>12.800786</v>
      </c>
      <c r="ER38" s="8">
        <v>12.688046</v>
      </c>
      <c r="ES38" s="10">
        <v>3.0000000000000001E-3</v>
      </c>
      <c r="ET38" s="10">
        <v>2.1000000000000001E-2</v>
      </c>
      <c r="EU38" s="10">
        <v>1.6E-2</v>
      </c>
      <c r="EV38" s="10">
        <v>1.2E-2</v>
      </c>
      <c r="EW38" s="11">
        <v>1.2E-2</v>
      </c>
    </row>
    <row r="39" spans="1:153" x14ac:dyDescent="0.25">
      <c r="A39" s="8" t="s">
        <v>36</v>
      </c>
      <c r="B39" s="8">
        <v>5.6100919999999999</v>
      </c>
      <c r="C39" s="8">
        <v>5.0047319999999997</v>
      </c>
      <c r="D39" s="9">
        <v>3.742318</v>
      </c>
      <c r="E39" s="9">
        <v>3.9608539999999999</v>
      </c>
      <c r="F39" s="9">
        <v>3.8462559999999999</v>
      </c>
      <c r="G39" s="9">
        <v>3.8459300000000001</v>
      </c>
      <c r="H39" s="8">
        <v>3.846298</v>
      </c>
      <c r="I39" s="9">
        <v>4.2067589999999999</v>
      </c>
      <c r="J39" s="9">
        <v>4.6713950000000004</v>
      </c>
      <c r="K39" s="9">
        <v>4.5289260000000002</v>
      </c>
      <c r="L39" s="9">
        <v>4.3728509999999998</v>
      </c>
      <c r="M39" s="8">
        <v>4.2929740000000001</v>
      </c>
      <c r="N39" s="9">
        <v>4.0067130000000004</v>
      </c>
      <c r="O39" s="9">
        <v>4.8474360000000001</v>
      </c>
      <c r="P39" s="9">
        <v>4.5830820000000001</v>
      </c>
      <c r="Q39" s="9">
        <v>4.3683560000000003</v>
      </c>
      <c r="R39" s="8">
        <v>4.2714499999999997</v>
      </c>
      <c r="S39" s="9">
        <v>3.856652</v>
      </c>
      <c r="T39" s="9">
        <v>4.97898</v>
      </c>
      <c r="U39" s="9">
        <v>4.6735899999999999</v>
      </c>
      <c r="V39" s="9">
        <v>4.3757809999999999</v>
      </c>
      <c r="W39" s="8">
        <v>4.2431749999999999</v>
      </c>
      <c r="X39" s="9">
        <v>4.0769979999999997</v>
      </c>
      <c r="Y39" s="9">
        <v>5.5789260000000001</v>
      </c>
      <c r="Z39" s="9">
        <v>5.1467919999999996</v>
      </c>
      <c r="AA39" s="9">
        <v>4.7545149999999996</v>
      </c>
      <c r="AB39" s="8">
        <v>4.6059900000000003</v>
      </c>
      <c r="AC39" s="9">
        <v>4.066738</v>
      </c>
      <c r="AD39" s="9">
        <v>5.9756260000000001</v>
      </c>
      <c r="AE39" s="9">
        <v>5.3980649999999999</v>
      </c>
      <c r="AF39" s="9">
        <v>4.8925070000000002</v>
      </c>
      <c r="AG39" s="8">
        <v>4.7408349999999997</v>
      </c>
      <c r="AH39" s="9">
        <v>4.1161500000000002</v>
      </c>
      <c r="AI39" s="9">
        <v>6.3766870000000004</v>
      </c>
      <c r="AJ39" s="9">
        <v>5.7062030000000004</v>
      </c>
      <c r="AK39" s="9">
        <v>5.1152379999999997</v>
      </c>
      <c r="AL39" s="8">
        <v>4.9100250000000001</v>
      </c>
      <c r="AM39" s="9">
        <v>4.1419620000000004</v>
      </c>
      <c r="AN39" s="9">
        <v>6.7196350000000002</v>
      </c>
      <c r="AO39" s="9">
        <v>5.8859560000000002</v>
      </c>
      <c r="AP39" s="9">
        <v>5.2339019999999996</v>
      </c>
      <c r="AQ39" s="8">
        <v>5.0014659999999997</v>
      </c>
      <c r="AR39" s="9">
        <v>4.1578169999999997</v>
      </c>
      <c r="AS39" s="9">
        <v>6.9558720000000003</v>
      </c>
      <c r="AT39" s="9">
        <v>6.0219139999999998</v>
      </c>
      <c r="AU39" s="9">
        <v>5.2642499999999997</v>
      </c>
      <c r="AV39" s="8">
        <v>5.07165</v>
      </c>
      <c r="AW39" s="9">
        <v>4.1743600000000001</v>
      </c>
      <c r="AX39" s="9">
        <v>7.2034120000000001</v>
      </c>
      <c r="AY39" s="9">
        <v>6.1983740000000003</v>
      </c>
      <c r="AZ39" s="9">
        <v>5.3274520000000001</v>
      </c>
      <c r="BA39" s="8">
        <v>5.1434550000000003</v>
      </c>
      <c r="BB39" s="9">
        <v>4.253546</v>
      </c>
      <c r="BC39" s="9">
        <v>7.4084479999999999</v>
      </c>
      <c r="BD39" s="9">
        <v>6.4351739999999999</v>
      </c>
      <c r="BE39" s="9">
        <v>5.4642140000000001</v>
      </c>
      <c r="BF39" s="8">
        <v>5.2710119999999998</v>
      </c>
      <c r="BG39" s="9">
        <v>4.2938919999999996</v>
      </c>
      <c r="BH39" s="9">
        <v>7.5436820000000004</v>
      </c>
      <c r="BI39" s="9">
        <v>6.6401269999999997</v>
      </c>
      <c r="BJ39" s="9">
        <v>5.6011049999999996</v>
      </c>
      <c r="BK39" s="8">
        <v>5.3825409999999998</v>
      </c>
      <c r="BL39" s="9">
        <v>4.2984340000000003</v>
      </c>
      <c r="BM39" s="9">
        <v>7.6728940000000003</v>
      </c>
      <c r="BN39" s="9">
        <v>6.7474100000000004</v>
      </c>
      <c r="BO39" s="9">
        <v>5.6372260000000001</v>
      </c>
      <c r="BP39" s="8">
        <v>5.4088190000000003</v>
      </c>
      <c r="BQ39" s="9">
        <v>4.2887820000000003</v>
      </c>
      <c r="BR39" s="9">
        <v>7.8222110000000002</v>
      </c>
      <c r="BS39" s="9">
        <v>6.8541179999999997</v>
      </c>
      <c r="BT39" s="9">
        <v>5.648657</v>
      </c>
      <c r="BU39" s="8">
        <v>5.416347</v>
      </c>
      <c r="BV39" s="9">
        <v>4.2995789999999996</v>
      </c>
      <c r="BW39" s="9">
        <v>8.0417210000000008</v>
      </c>
      <c r="BX39" s="9">
        <v>6.9596559999999998</v>
      </c>
      <c r="BY39" s="9">
        <v>5.7098240000000002</v>
      </c>
      <c r="BZ39" s="8">
        <v>5.479285</v>
      </c>
      <c r="CA39" s="9">
        <v>4.3190289999999996</v>
      </c>
      <c r="CB39" s="9">
        <v>8.15198</v>
      </c>
      <c r="CC39" s="9">
        <v>7.041245</v>
      </c>
      <c r="CD39" s="9">
        <v>5.7793380000000001</v>
      </c>
      <c r="CE39" s="8">
        <v>5.5147680000000001</v>
      </c>
      <c r="CF39" s="9">
        <v>4.414981</v>
      </c>
      <c r="CG39" s="9">
        <v>8.3275000000000006</v>
      </c>
      <c r="CH39" s="9">
        <v>7.1597900000000001</v>
      </c>
      <c r="CI39" s="9">
        <v>5.9540439999999997</v>
      </c>
      <c r="CJ39" s="8">
        <v>5.679392</v>
      </c>
      <c r="CK39" s="9">
        <v>4.4883090000000001</v>
      </c>
      <c r="CL39" s="9">
        <v>8.4150179999999999</v>
      </c>
      <c r="CM39" s="9">
        <v>7.2821449999999999</v>
      </c>
      <c r="CN39" s="9">
        <v>6.0945939999999998</v>
      </c>
      <c r="CO39" s="8">
        <v>5.8410450000000003</v>
      </c>
      <c r="CP39" s="9">
        <v>4.5838200000000002</v>
      </c>
      <c r="CQ39" s="9">
        <v>8.4495690000000003</v>
      </c>
      <c r="CR39" s="9">
        <v>7.3045999999999998</v>
      </c>
      <c r="CS39" s="9">
        <v>6.1584940000000001</v>
      </c>
      <c r="CT39" s="8">
        <v>6.0029050000000002</v>
      </c>
      <c r="CU39" s="9">
        <v>4.669638</v>
      </c>
      <c r="CV39" s="9">
        <v>8.5897269999999999</v>
      </c>
      <c r="CW39" s="9">
        <v>7.3718810000000001</v>
      </c>
      <c r="CX39" s="9">
        <v>6.2022339999999998</v>
      </c>
      <c r="CY39" s="8">
        <v>6.1754680000000004</v>
      </c>
      <c r="CZ39" s="9">
        <v>4.7455829999999999</v>
      </c>
      <c r="DA39" s="9">
        <v>8.7919400000000003</v>
      </c>
      <c r="DB39" s="9">
        <v>7.4598930000000001</v>
      </c>
      <c r="DC39" s="9">
        <v>6.233282</v>
      </c>
      <c r="DD39" s="8">
        <v>6.2485489999999997</v>
      </c>
      <c r="DE39" s="9">
        <v>4.8170830000000002</v>
      </c>
      <c r="DF39" s="9">
        <v>9.1073249999999994</v>
      </c>
      <c r="DG39" s="9">
        <v>7.7134590000000003</v>
      </c>
      <c r="DH39" s="9">
        <v>6.3357590000000004</v>
      </c>
      <c r="DI39" s="8">
        <v>6.3065239999999996</v>
      </c>
      <c r="DJ39" s="9">
        <v>4.9141009999999996</v>
      </c>
      <c r="DK39" s="9">
        <v>9.5697779999999995</v>
      </c>
      <c r="DL39" s="9">
        <v>7.9838610000000001</v>
      </c>
      <c r="DM39" s="9">
        <v>6.5333990000000002</v>
      </c>
      <c r="DN39" s="8">
        <v>6.4732399999999997</v>
      </c>
      <c r="DO39" s="9">
        <v>5.0646069999999996</v>
      </c>
      <c r="DP39" s="9">
        <v>9.889132</v>
      </c>
      <c r="DQ39" s="9">
        <v>8.3902520000000003</v>
      </c>
      <c r="DR39" s="9">
        <v>6.7818779999999999</v>
      </c>
      <c r="DS39" s="8">
        <v>6.6983360000000003</v>
      </c>
      <c r="DT39" s="9">
        <v>5.1845929999999996</v>
      </c>
      <c r="DU39" s="9">
        <v>10.233060999999999</v>
      </c>
      <c r="DV39" s="9">
        <v>8.7505159999999993</v>
      </c>
      <c r="DW39" s="9">
        <v>7.0393410000000003</v>
      </c>
      <c r="DX39" s="8">
        <v>6.9562910000000002</v>
      </c>
      <c r="DY39" s="9">
        <v>5.2669740000000003</v>
      </c>
      <c r="DZ39" s="9">
        <v>10.687328000000001</v>
      </c>
      <c r="EA39" s="9">
        <v>8.9922039999999992</v>
      </c>
      <c r="EB39" s="9">
        <v>7.4358839999999997</v>
      </c>
      <c r="EC39" s="8">
        <v>7.3281450000000001</v>
      </c>
      <c r="ED39" s="9">
        <v>5.4008320000000003</v>
      </c>
      <c r="EE39" s="9">
        <v>11.191656</v>
      </c>
      <c r="EF39" s="9">
        <v>9.2354199999999995</v>
      </c>
      <c r="EG39" s="9">
        <v>7.8431150000000001</v>
      </c>
      <c r="EH39" s="8">
        <v>7.7692969999999999</v>
      </c>
      <c r="EI39" s="9">
        <v>5.4871239999999997</v>
      </c>
      <c r="EJ39" s="9">
        <v>11.536223</v>
      </c>
      <c r="EK39" s="9">
        <v>9.5194279999999996</v>
      </c>
      <c r="EL39" s="9">
        <v>8.130649</v>
      </c>
      <c r="EM39" s="8">
        <v>8.0616199999999996</v>
      </c>
      <c r="EN39" s="9">
        <v>5.570589</v>
      </c>
      <c r="EO39" s="9">
        <v>12.015456</v>
      </c>
      <c r="EP39" s="9">
        <v>9.830978</v>
      </c>
      <c r="EQ39" s="9">
        <v>8.4302039999999998</v>
      </c>
      <c r="ER39" s="8">
        <v>8.3534419999999994</v>
      </c>
      <c r="ES39" s="10">
        <v>4.0000000000000001E-3</v>
      </c>
      <c r="ET39" s="10">
        <v>3.1E-2</v>
      </c>
      <c r="EU39" s="10">
        <v>2.4E-2</v>
      </c>
      <c r="EV39" s="10">
        <v>1.7999999999999999E-2</v>
      </c>
      <c r="EW39" s="11">
        <v>1.7999999999999999E-2</v>
      </c>
    </row>
    <row r="40" spans="1:153" x14ac:dyDescent="0.25">
      <c r="A40" s="8" t="s">
        <v>37</v>
      </c>
      <c r="B40" s="8">
        <v>5.3738440000000001</v>
      </c>
      <c r="C40" s="8">
        <v>4.8749840000000004</v>
      </c>
      <c r="D40" s="9">
        <v>3.3084989999999999</v>
      </c>
      <c r="E40" s="9">
        <v>3.4946199999999998</v>
      </c>
      <c r="F40" s="9">
        <v>3.3918010000000001</v>
      </c>
      <c r="G40" s="9">
        <v>3.3919299999999999</v>
      </c>
      <c r="H40" s="8">
        <v>3.3922319999999999</v>
      </c>
      <c r="I40" s="9">
        <v>3.6121910000000002</v>
      </c>
      <c r="J40" s="9">
        <v>4.0242839999999998</v>
      </c>
      <c r="K40" s="9">
        <v>3.9040469999999998</v>
      </c>
      <c r="L40" s="9">
        <v>3.7362220000000002</v>
      </c>
      <c r="M40" s="8">
        <v>3.6584349999999999</v>
      </c>
      <c r="N40" s="9">
        <v>3.4362119999999998</v>
      </c>
      <c r="O40" s="9">
        <v>4.171665</v>
      </c>
      <c r="P40" s="9">
        <v>3.9459050000000002</v>
      </c>
      <c r="Q40" s="9">
        <v>3.7326199999999998</v>
      </c>
      <c r="R40" s="8">
        <v>3.6509510000000001</v>
      </c>
      <c r="S40" s="9">
        <v>3.333456</v>
      </c>
      <c r="T40" s="9">
        <v>4.3272820000000003</v>
      </c>
      <c r="U40" s="9">
        <v>4.0759679999999996</v>
      </c>
      <c r="V40" s="9">
        <v>3.7871250000000001</v>
      </c>
      <c r="W40" s="8">
        <v>3.6624569999999999</v>
      </c>
      <c r="X40" s="9">
        <v>3.554446</v>
      </c>
      <c r="Y40" s="9">
        <v>4.9249609999999997</v>
      </c>
      <c r="Z40" s="9">
        <v>4.5465450000000001</v>
      </c>
      <c r="AA40" s="9">
        <v>4.1411899999999999</v>
      </c>
      <c r="AB40" s="8">
        <v>4.0087419999999998</v>
      </c>
      <c r="AC40" s="9">
        <v>3.5219809999999998</v>
      </c>
      <c r="AD40" s="9">
        <v>5.2649379999999999</v>
      </c>
      <c r="AE40" s="9">
        <v>4.7596449999999999</v>
      </c>
      <c r="AF40" s="9">
        <v>4.2452759999999996</v>
      </c>
      <c r="AG40" s="8">
        <v>4.1103750000000003</v>
      </c>
      <c r="AH40" s="9">
        <v>3.5875840000000001</v>
      </c>
      <c r="AI40" s="9">
        <v>5.6458870000000001</v>
      </c>
      <c r="AJ40" s="9">
        <v>5.0731450000000002</v>
      </c>
      <c r="AK40" s="9">
        <v>4.467714</v>
      </c>
      <c r="AL40" s="8">
        <v>4.2660729999999996</v>
      </c>
      <c r="AM40" s="9">
        <v>3.615847</v>
      </c>
      <c r="AN40" s="9">
        <v>5.97119</v>
      </c>
      <c r="AO40" s="9">
        <v>5.2481929999999997</v>
      </c>
      <c r="AP40" s="9">
        <v>4.5768630000000003</v>
      </c>
      <c r="AQ40" s="8">
        <v>4.3498679999999998</v>
      </c>
      <c r="AR40" s="9">
        <v>3.6222159999999999</v>
      </c>
      <c r="AS40" s="9">
        <v>6.1987839999999998</v>
      </c>
      <c r="AT40" s="9">
        <v>5.3805389999999997</v>
      </c>
      <c r="AU40" s="9">
        <v>4.5972600000000003</v>
      </c>
      <c r="AV40" s="8">
        <v>4.4146409999999996</v>
      </c>
      <c r="AW40" s="9">
        <v>3.6434139999999999</v>
      </c>
      <c r="AX40" s="9">
        <v>6.4426670000000001</v>
      </c>
      <c r="AY40" s="9">
        <v>5.565639</v>
      </c>
      <c r="AZ40" s="9">
        <v>4.6550159999999998</v>
      </c>
      <c r="BA40" s="8">
        <v>4.4824520000000003</v>
      </c>
      <c r="BB40" s="9">
        <v>3.7435550000000002</v>
      </c>
      <c r="BC40" s="9">
        <v>6.6619830000000002</v>
      </c>
      <c r="BD40" s="9">
        <v>5.8140020000000003</v>
      </c>
      <c r="BE40" s="9">
        <v>4.7991659999999996</v>
      </c>
      <c r="BF40" s="8">
        <v>4.6194850000000001</v>
      </c>
      <c r="BG40" s="9">
        <v>3.7912059999999999</v>
      </c>
      <c r="BH40" s="9">
        <v>6.8306050000000003</v>
      </c>
      <c r="BI40" s="9">
        <v>6.0280560000000003</v>
      </c>
      <c r="BJ40" s="9">
        <v>4.9383169999999996</v>
      </c>
      <c r="BK40" s="8">
        <v>4.7312900000000004</v>
      </c>
      <c r="BL40" s="9">
        <v>3.8123770000000001</v>
      </c>
      <c r="BM40" s="9">
        <v>6.9858019999999996</v>
      </c>
      <c r="BN40" s="9">
        <v>6.1704179999999997</v>
      </c>
      <c r="BO40" s="9">
        <v>4.9921670000000002</v>
      </c>
      <c r="BP40" s="8">
        <v>4.7683900000000001</v>
      </c>
      <c r="BQ40" s="9">
        <v>3.8233220000000001</v>
      </c>
      <c r="BR40" s="9">
        <v>7.1528869999999998</v>
      </c>
      <c r="BS40" s="9">
        <v>6.312144</v>
      </c>
      <c r="BT40" s="9">
        <v>5.021274</v>
      </c>
      <c r="BU40" s="8">
        <v>4.7838250000000002</v>
      </c>
      <c r="BV40" s="9">
        <v>3.8569089999999999</v>
      </c>
      <c r="BW40" s="9">
        <v>7.391718</v>
      </c>
      <c r="BX40" s="9">
        <v>6.443727</v>
      </c>
      <c r="BY40" s="9">
        <v>5.1047789999999997</v>
      </c>
      <c r="BZ40" s="8">
        <v>4.8636929999999996</v>
      </c>
      <c r="CA40" s="9">
        <v>3.8884069999999999</v>
      </c>
      <c r="CB40" s="9">
        <v>7.5159849999999997</v>
      </c>
      <c r="CC40" s="9">
        <v>6.5425279999999999</v>
      </c>
      <c r="CD40" s="9">
        <v>5.1845840000000001</v>
      </c>
      <c r="CE40" s="8">
        <v>4.9082980000000003</v>
      </c>
      <c r="CF40" s="9">
        <v>3.9816750000000001</v>
      </c>
      <c r="CG40" s="9">
        <v>7.6920859999999998</v>
      </c>
      <c r="CH40" s="9">
        <v>6.6781280000000001</v>
      </c>
      <c r="CI40" s="9">
        <v>5.3466659999999999</v>
      </c>
      <c r="CJ40" s="8">
        <v>5.0611439999999996</v>
      </c>
      <c r="CK40" s="9">
        <v>4.0541359999999997</v>
      </c>
      <c r="CL40" s="9">
        <v>7.7781940000000001</v>
      </c>
      <c r="CM40" s="9">
        <v>6.8113650000000003</v>
      </c>
      <c r="CN40" s="9">
        <v>5.4857909999999999</v>
      </c>
      <c r="CO40" s="8">
        <v>5.2181110000000004</v>
      </c>
      <c r="CP40" s="9">
        <v>4.1531029999999998</v>
      </c>
      <c r="CQ40" s="9">
        <v>7.8064549999999997</v>
      </c>
      <c r="CR40" s="9">
        <v>6.8488009999999999</v>
      </c>
      <c r="CS40" s="9">
        <v>5.5658320000000003</v>
      </c>
      <c r="CT40" s="8">
        <v>5.3834460000000002</v>
      </c>
      <c r="CU40" s="9">
        <v>4.2474939999999997</v>
      </c>
      <c r="CV40" s="9">
        <v>7.9390140000000002</v>
      </c>
      <c r="CW40" s="9">
        <v>6.9341689999999998</v>
      </c>
      <c r="CX40" s="9">
        <v>5.6153829999999996</v>
      </c>
      <c r="CY40" s="8">
        <v>5.5552339999999996</v>
      </c>
      <c r="CZ40" s="9">
        <v>4.323874</v>
      </c>
      <c r="DA40" s="9">
        <v>8.1289829999999998</v>
      </c>
      <c r="DB40" s="9">
        <v>7.03782</v>
      </c>
      <c r="DC40" s="9">
        <v>5.6549839999999998</v>
      </c>
      <c r="DD40" s="8">
        <v>5.6382060000000003</v>
      </c>
      <c r="DE40" s="9">
        <v>4.4054779999999996</v>
      </c>
      <c r="DF40" s="9">
        <v>8.4154520000000002</v>
      </c>
      <c r="DG40" s="9">
        <v>7.2892640000000002</v>
      </c>
      <c r="DH40" s="9">
        <v>5.7768810000000004</v>
      </c>
      <c r="DI40" s="8">
        <v>5.6997140000000002</v>
      </c>
      <c r="DJ40" s="9">
        <v>4.5102000000000002</v>
      </c>
      <c r="DK40" s="9">
        <v>8.8390050000000002</v>
      </c>
      <c r="DL40" s="9">
        <v>7.562106</v>
      </c>
      <c r="DM40" s="9">
        <v>5.9801640000000003</v>
      </c>
      <c r="DN40" s="8">
        <v>5.8725129999999996</v>
      </c>
      <c r="DO40" s="9">
        <v>4.6701189999999997</v>
      </c>
      <c r="DP40" s="9">
        <v>9.110792</v>
      </c>
      <c r="DQ40" s="9">
        <v>7.9561289999999998</v>
      </c>
      <c r="DR40" s="9">
        <v>6.2326430000000004</v>
      </c>
      <c r="DS40" s="8">
        <v>6.0997389999999996</v>
      </c>
      <c r="DT40" s="9">
        <v>4.8135649999999996</v>
      </c>
      <c r="DU40" s="9">
        <v>9.4148230000000002</v>
      </c>
      <c r="DV40" s="9">
        <v>8.2962410000000002</v>
      </c>
      <c r="DW40" s="9">
        <v>6.4929649999999999</v>
      </c>
      <c r="DX40" s="8">
        <v>6.3673570000000002</v>
      </c>
      <c r="DY40" s="9">
        <v>4.9201240000000004</v>
      </c>
      <c r="DZ40" s="9">
        <v>9.8392510000000009</v>
      </c>
      <c r="EA40" s="9">
        <v>8.5134860000000003</v>
      </c>
      <c r="EB40" s="9">
        <v>6.8817120000000003</v>
      </c>
      <c r="EC40" s="8">
        <v>6.7304820000000003</v>
      </c>
      <c r="ED40" s="9">
        <v>5.0815830000000002</v>
      </c>
      <c r="EE40" s="9">
        <v>10.322259000000001</v>
      </c>
      <c r="EF40" s="9">
        <v>8.7381700000000002</v>
      </c>
      <c r="EG40" s="9">
        <v>7.2778270000000003</v>
      </c>
      <c r="EH40" s="8">
        <v>7.1566200000000002</v>
      </c>
      <c r="EI40" s="9">
        <v>5.1869509999999996</v>
      </c>
      <c r="EJ40" s="9">
        <v>10.629026</v>
      </c>
      <c r="EK40" s="9">
        <v>8.9989109999999997</v>
      </c>
      <c r="EL40" s="9">
        <v>7.569528</v>
      </c>
      <c r="EM40" s="8">
        <v>7.4395749999999996</v>
      </c>
      <c r="EN40" s="9">
        <v>5.2869739999999998</v>
      </c>
      <c r="EO40" s="9">
        <v>11.092848999999999</v>
      </c>
      <c r="EP40" s="9">
        <v>9.2697179999999992</v>
      </c>
      <c r="EQ40" s="9">
        <v>7.8618459999999999</v>
      </c>
      <c r="ER40" s="8">
        <v>7.7131189999999998</v>
      </c>
      <c r="ES40" s="10">
        <v>3.0000000000000001E-3</v>
      </c>
      <c r="ET40" s="10">
        <v>2.9000000000000001E-2</v>
      </c>
      <c r="EU40" s="10">
        <v>2.1999999999999999E-2</v>
      </c>
      <c r="EV40" s="10">
        <v>1.7000000000000001E-2</v>
      </c>
      <c r="EW40" s="11">
        <v>1.6E-2</v>
      </c>
    </row>
    <row r="41" spans="1:153" x14ac:dyDescent="0.25">
      <c r="A41" s="8" t="s">
        <v>38</v>
      </c>
      <c r="B41" s="8">
        <v>16.690290000000001</v>
      </c>
      <c r="C41" s="8">
        <v>16.307175000000001</v>
      </c>
      <c r="D41" s="9">
        <v>14.5885</v>
      </c>
      <c r="E41" s="9">
        <v>15.050288999999999</v>
      </c>
      <c r="F41" s="9">
        <v>14.920347</v>
      </c>
      <c r="G41" s="9">
        <v>14.920427999999999</v>
      </c>
      <c r="H41" s="8">
        <v>14.920871</v>
      </c>
      <c r="I41" s="9">
        <v>16.230165</v>
      </c>
      <c r="J41" s="9">
        <v>16.476965</v>
      </c>
      <c r="K41" s="9">
        <v>16.318033</v>
      </c>
      <c r="L41" s="9">
        <v>16.148558000000001</v>
      </c>
      <c r="M41" s="8">
        <v>16.09029</v>
      </c>
      <c r="N41" s="9">
        <v>16.252821000000001</v>
      </c>
      <c r="O41" s="9">
        <v>16.460319999999999</v>
      </c>
      <c r="P41" s="9">
        <v>16.201107</v>
      </c>
      <c r="Q41" s="9">
        <v>15.971724</v>
      </c>
      <c r="R41" s="8">
        <v>15.905583</v>
      </c>
      <c r="S41" s="9">
        <v>16.316739999999999</v>
      </c>
      <c r="T41" s="9">
        <v>16.581175000000002</v>
      </c>
      <c r="U41" s="9">
        <v>16.258022</v>
      </c>
      <c r="V41" s="9">
        <v>15.945125000000001</v>
      </c>
      <c r="W41" s="8">
        <v>15.839778000000001</v>
      </c>
      <c r="X41" s="9">
        <v>16.693977</v>
      </c>
      <c r="Y41" s="9">
        <v>17.173292</v>
      </c>
      <c r="Z41" s="9">
        <v>16.711348000000001</v>
      </c>
      <c r="AA41" s="9">
        <v>16.268871000000001</v>
      </c>
      <c r="AB41" s="8">
        <v>16.195509000000001</v>
      </c>
      <c r="AC41" s="9">
        <v>16.750630999999998</v>
      </c>
      <c r="AD41" s="9">
        <v>17.558962000000001</v>
      </c>
      <c r="AE41" s="9">
        <v>16.926293999999999</v>
      </c>
      <c r="AF41" s="9">
        <v>16.361563</v>
      </c>
      <c r="AG41" s="8">
        <v>16.325223999999999</v>
      </c>
      <c r="AH41" s="9">
        <v>16.869160000000001</v>
      </c>
      <c r="AI41" s="9">
        <v>17.975270999999999</v>
      </c>
      <c r="AJ41" s="9">
        <v>17.269030000000001</v>
      </c>
      <c r="AK41" s="9">
        <v>16.573101000000001</v>
      </c>
      <c r="AL41" s="8">
        <v>16.519371</v>
      </c>
      <c r="AM41" s="9">
        <v>16.915295</v>
      </c>
      <c r="AN41" s="9">
        <v>18.332533000000002</v>
      </c>
      <c r="AO41" s="9">
        <v>17.469964999999998</v>
      </c>
      <c r="AP41" s="9">
        <v>16.704785999999999</v>
      </c>
      <c r="AQ41" s="8">
        <v>16.631516000000001</v>
      </c>
      <c r="AR41" s="9">
        <v>16.905676</v>
      </c>
      <c r="AS41" s="9">
        <v>18.586241000000001</v>
      </c>
      <c r="AT41" s="9">
        <v>17.621573999999999</v>
      </c>
      <c r="AU41" s="9">
        <v>16.742777</v>
      </c>
      <c r="AV41" s="8">
        <v>16.724854000000001</v>
      </c>
      <c r="AW41" s="9">
        <v>16.899204000000001</v>
      </c>
      <c r="AX41" s="9">
        <v>18.916204</v>
      </c>
      <c r="AY41" s="9">
        <v>17.839727</v>
      </c>
      <c r="AZ41" s="9">
        <v>16.828142</v>
      </c>
      <c r="BA41" s="8">
        <v>16.904973999999999</v>
      </c>
      <c r="BB41" s="9">
        <v>16.965465999999999</v>
      </c>
      <c r="BC41" s="9">
        <v>19.209054999999999</v>
      </c>
      <c r="BD41" s="9">
        <v>18.123158</v>
      </c>
      <c r="BE41" s="9">
        <v>17.001367999999999</v>
      </c>
      <c r="BF41" s="8">
        <v>17.120640000000002</v>
      </c>
      <c r="BG41" s="9">
        <v>16.963961000000001</v>
      </c>
      <c r="BH41" s="9">
        <v>19.430340000000001</v>
      </c>
      <c r="BI41" s="9">
        <v>18.424665000000001</v>
      </c>
      <c r="BJ41" s="9">
        <v>17.238277</v>
      </c>
      <c r="BK41" s="8">
        <v>17.386313999999999</v>
      </c>
      <c r="BL41" s="9">
        <v>16.934221000000001</v>
      </c>
      <c r="BM41" s="9">
        <v>19.758717000000001</v>
      </c>
      <c r="BN41" s="9">
        <v>18.619990999999999</v>
      </c>
      <c r="BO41" s="9">
        <v>17.360453</v>
      </c>
      <c r="BP41" s="8">
        <v>17.607292000000001</v>
      </c>
      <c r="BQ41" s="9">
        <v>16.87969</v>
      </c>
      <c r="BR41" s="9">
        <v>20.052526</v>
      </c>
      <c r="BS41" s="9">
        <v>18.837724999999999</v>
      </c>
      <c r="BT41" s="9">
        <v>17.452553000000002</v>
      </c>
      <c r="BU41" s="8">
        <v>17.772622999999999</v>
      </c>
      <c r="BV41" s="9">
        <v>16.852522</v>
      </c>
      <c r="BW41" s="9">
        <v>20.362221000000002</v>
      </c>
      <c r="BX41" s="9">
        <v>19.115601000000002</v>
      </c>
      <c r="BY41" s="9">
        <v>17.65624</v>
      </c>
      <c r="BZ41" s="8">
        <v>17.934964999999998</v>
      </c>
      <c r="CA41" s="9">
        <v>16.821325000000002</v>
      </c>
      <c r="CB41" s="9">
        <v>20.587931000000001</v>
      </c>
      <c r="CC41" s="9">
        <v>19.308478999999998</v>
      </c>
      <c r="CD41" s="9">
        <v>17.864145000000001</v>
      </c>
      <c r="CE41" s="8">
        <v>18.076740000000001</v>
      </c>
      <c r="CF41" s="9">
        <v>16.863690999999999</v>
      </c>
      <c r="CG41" s="9">
        <v>20.853923999999999</v>
      </c>
      <c r="CH41" s="9">
        <v>19.544397</v>
      </c>
      <c r="CI41" s="9">
        <v>18.110541999999999</v>
      </c>
      <c r="CJ41" s="8">
        <v>18.307119</v>
      </c>
      <c r="CK41" s="9">
        <v>16.889842999999999</v>
      </c>
      <c r="CL41" s="9">
        <v>21.004287999999999</v>
      </c>
      <c r="CM41" s="9">
        <v>19.779682000000001</v>
      </c>
      <c r="CN41" s="9">
        <v>18.312184999999999</v>
      </c>
      <c r="CO41" s="8">
        <v>18.492218000000001</v>
      </c>
      <c r="CP41" s="9">
        <v>16.940901</v>
      </c>
      <c r="CQ41" s="9">
        <v>21.078135</v>
      </c>
      <c r="CR41" s="9">
        <v>19.905809000000001</v>
      </c>
      <c r="CS41" s="9">
        <v>18.473351000000001</v>
      </c>
      <c r="CT41" s="8">
        <v>18.675995</v>
      </c>
      <c r="CU41" s="9">
        <v>16.998177999999999</v>
      </c>
      <c r="CV41" s="9">
        <v>21.250821999999999</v>
      </c>
      <c r="CW41" s="9">
        <v>20.061578999999998</v>
      </c>
      <c r="CX41" s="9">
        <v>18.582262</v>
      </c>
      <c r="CY41" s="8">
        <v>18.826564999999999</v>
      </c>
      <c r="CZ41" s="9">
        <v>17.033669</v>
      </c>
      <c r="DA41" s="9">
        <v>21.480996999999999</v>
      </c>
      <c r="DB41" s="9">
        <v>20.197807000000001</v>
      </c>
      <c r="DC41" s="9">
        <v>18.673124000000001</v>
      </c>
      <c r="DD41" s="8">
        <v>18.923632000000001</v>
      </c>
      <c r="DE41" s="9">
        <v>17.093201000000001</v>
      </c>
      <c r="DF41" s="9">
        <v>21.755520000000001</v>
      </c>
      <c r="DG41" s="9">
        <v>20.464752000000001</v>
      </c>
      <c r="DH41" s="9">
        <v>18.820173</v>
      </c>
      <c r="DI41" s="8">
        <v>19.004639000000001</v>
      </c>
      <c r="DJ41" s="9">
        <v>17.181498999999999</v>
      </c>
      <c r="DK41" s="9">
        <v>22.156192999999998</v>
      </c>
      <c r="DL41" s="9">
        <v>20.728452999999998</v>
      </c>
      <c r="DM41" s="9">
        <v>19.018784</v>
      </c>
      <c r="DN41" s="8">
        <v>19.150304999999999</v>
      </c>
      <c r="DO41" s="9">
        <v>17.340620000000001</v>
      </c>
      <c r="DP41" s="9">
        <v>22.430917999999998</v>
      </c>
      <c r="DQ41" s="9">
        <v>21.138544</v>
      </c>
      <c r="DR41" s="9">
        <v>19.251463000000001</v>
      </c>
      <c r="DS41" s="8">
        <v>19.374611000000002</v>
      </c>
      <c r="DT41" s="9">
        <v>17.492788000000001</v>
      </c>
      <c r="DU41" s="9">
        <v>22.744574</v>
      </c>
      <c r="DV41" s="9">
        <v>21.490538000000001</v>
      </c>
      <c r="DW41" s="9">
        <v>19.512882000000001</v>
      </c>
      <c r="DX41" s="8">
        <v>19.626245000000001</v>
      </c>
      <c r="DY41" s="9">
        <v>17.595516</v>
      </c>
      <c r="DZ41" s="9">
        <v>23.157575999999999</v>
      </c>
      <c r="EA41" s="9">
        <v>21.706956999999999</v>
      </c>
      <c r="EB41" s="9">
        <v>19.890011000000001</v>
      </c>
      <c r="EC41" s="8">
        <v>19.953423999999998</v>
      </c>
      <c r="ED41" s="9">
        <v>17.751505000000002</v>
      </c>
      <c r="EE41" s="9">
        <v>23.616320000000002</v>
      </c>
      <c r="EF41" s="9">
        <v>21.927534000000001</v>
      </c>
      <c r="EG41" s="9">
        <v>20.272268</v>
      </c>
      <c r="EH41" s="8">
        <v>20.342701000000002</v>
      </c>
      <c r="EI41" s="9">
        <v>17.844495999999999</v>
      </c>
      <c r="EJ41" s="9">
        <v>23.908435999999998</v>
      </c>
      <c r="EK41" s="9">
        <v>22.177347000000001</v>
      </c>
      <c r="EL41" s="9">
        <v>20.534828000000001</v>
      </c>
      <c r="EM41" s="8">
        <v>20.586666000000001</v>
      </c>
      <c r="EN41" s="9">
        <v>17.923033</v>
      </c>
      <c r="EO41" s="9">
        <v>24.319887000000001</v>
      </c>
      <c r="EP41" s="9">
        <v>22.442188000000002</v>
      </c>
      <c r="EQ41" s="9">
        <v>20.791594</v>
      </c>
      <c r="ER41" s="8">
        <v>20.817768000000001</v>
      </c>
      <c r="ES41" s="10">
        <v>3.0000000000000001E-3</v>
      </c>
      <c r="ET41" s="10">
        <v>1.2999999999999999E-2</v>
      </c>
      <c r="EU41" s="10">
        <v>1.0999999999999999E-2</v>
      </c>
      <c r="EV41" s="10">
        <v>8.0000000000000002E-3</v>
      </c>
      <c r="EW41" s="11">
        <v>8.0000000000000002E-3</v>
      </c>
    </row>
    <row r="42" spans="1:153" x14ac:dyDescent="0.25">
      <c r="A42" s="5" t="s">
        <v>39</v>
      </c>
      <c r="B42" s="5">
        <v>7.4369069999999997</v>
      </c>
      <c r="C42" s="5">
        <v>6.8313110000000004</v>
      </c>
      <c r="D42" s="12">
        <v>5.4117420000000003</v>
      </c>
      <c r="E42" s="12">
        <v>5.6455989999999998</v>
      </c>
      <c r="F42" s="12">
        <v>5.5238329999999998</v>
      </c>
      <c r="G42" s="12">
        <v>5.5238329999999998</v>
      </c>
      <c r="H42" s="5">
        <v>5.5240580000000001</v>
      </c>
      <c r="I42" s="12">
        <v>5.8888590000000001</v>
      </c>
      <c r="J42" s="12">
        <v>6.3774759999999997</v>
      </c>
      <c r="K42" s="12">
        <v>6.214289</v>
      </c>
      <c r="L42" s="12">
        <v>6.0779350000000001</v>
      </c>
      <c r="M42" s="5">
        <v>6.0084999999999997</v>
      </c>
      <c r="N42" s="12">
        <v>5.5274580000000002</v>
      </c>
      <c r="O42" s="12">
        <v>6.4677819999999997</v>
      </c>
      <c r="P42" s="12">
        <v>6.1554549999999999</v>
      </c>
      <c r="Q42" s="12">
        <v>5.9612679999999996</v>
      </c>
      <c r="R42" s="5">
        <v>5.8725579999999997</v>
      </c>
      <c r="S42" s="12">
        <v>5.3091400000000002</v>
      </c>
      <c r="T42" s="12">
        <v>6.5659219999999996</v>
      </c>
      <c r="U42" s="12">
        <v>6.1922269999999999</v>
      </c>
      <c r="V42" s="12">
        <v>5.9170980000000002</v>
      </c>
      <c r="W42" s="5">
        <v>5.7875220000000001</v>
      </c>
      <c r="X42" s="12">
        <v>5.4561089999999997</v>
      </c>
      <c r="Y42" s="12">
        <v>7.1242910000000004</v>
      </c>
      <c r="Z42" s="12">
        <v>6.6138620000000001</v>
      </c>
      <c r="AA42" s="12">
        <v>6.2249100000000004</v>
      </c>
      <c r="AB42" s="5">
        <v>6.0754780000000004</v>
      </c>
      <c r="AC42" s="12">
        <v>5.4755640000000003</v>
      </c>
      <c r="AD42" s="12">
        <v>7.5704729999999998</v>
      </c>
      <c r="AE42" s="12">
        <v>6.8928640000000003</v>
      </c>
      <c r="AF42" s="12">
        <v>6.4041030000000001</v>
      </c>
      <c r="AG42" s="5">
        <v>6.2452319999999997</v>
      </c>
      <c r="AH42" s="12">
        <v>5.5682910000000003</v>
      </c>
      <c r="AI42" s="12">
        <v>8.0175330000000002</v>
      </c>
      <c r="AJ42" s="12">
        <v>7.2346409999999999</v>
      </c>
      <c r="AK42" s="12">
        <v>6.6672549999999999</v>
      </c>
      <c r="AL42" s="5">
        <v>6.4547210000000002</v>
      </c>
      <c r="AM42" s="12">
        <v>5.6161390000000004</v>
      </c>
      <c r="AN42" s="12">
        <v>8.3826689999999999</v>
      </c>
      <c r="AO42" s="12">
        <v>7.430059</v>
      </c>
      <c r="AP42" s="12">
        <v>6.8036089999999998</v>
      </c>
      <c r="AQ42" s="5">
        <v>6.5669779999999998</v>
      </c>
      <c r="AR42" s="12">
        <v>5.6511250000000004</v>
      </c>
      <c r="AS42" s="12">
        <v>8.6427110000000003</v>
      </c>
      <c r="AT42" s="12">
        <v>7.5725939999999996</v>
      </c>
      <c r="AU42" s="12">
        <v>6.8571119999999999</v>
      </c>
      <c r="AV42" s="5">
        <v>6.6535200000000003</v>
      </c>
      <c r="AW42" s="12">
        <v>5.693314</v>
      </c>
      <c r="AX42" s="12">
        <v>8.9152839999999998</v>
      </c>
      <c r="AY42" s="12">
        <v>7.759735</v>
      </c>
      <c r="AZ42" s="12">
        <v>6.9418379999999997</v>
      </c>
      <c r="BA42" s="5">
        <v>6.7477859999999996</v>
      </c>
      <c r="BB42" s="12">
        <v>5.7923280000000004</v>
      </c>
      <c r="BC42" s="12">
        <v>9.1292279999999995</v>
      </c>
      <c r="BD42" s="12">
        <v>7.9968810000000001</v>
      </c>
      <c r="BE42" s="12">
        <v>7.0960869999999998</v>
      </c>
      <c r="BF42" s="5">
        <v>6.8898299999999999</v>
      </c>
      <c r="BG42" s="12">
        <v>5.8427449999999999</v>
      </c>
      <c r="BH42" s="12">
        <v>9.2772520000000007</v>
      </c>
      <c r="BI42" s="12">
        <v>8.2045250000000003</v>
      </c>
      <c r="BJ42" s="12">
        <v>7.250521</v>
      </c>
      <c r="BK42" s="5">
        <v>7.0207249999999997</v>
      </c>
      <c r="BL42" s="12">
        <v>5.8614560000000004</v>
      </c>
      <c r="BM42" s="12">
        <v>9.4286879999999993</v>
      </c>
      <c r="BN42" s="12">
        <v>8.3212440000000001</v>
      </c>
      <c r="BO42" s="12">
        <v>7.3072619999999997</v>
      </c>
      <c r="BP42" s="5">
        <v>7.0747580000000001</v>
      </c>
      <c r="BQ42" s="12">
        <v>5.8714230000000001</v>
      </c>
      <c r="BR42" s="12">
        <v>9.5989070000000005</v>
      </c>
      <c r="BS42" s="12">
        <v>8.4375579999999992</v>
      </c>
      <c r="BT42" s="12">
        <v>7.3401699999999996</v>
      </c>
      <c r="BU42" s="5">
        <v>7.1120929999999998</v>
      </c>
      <c r="BV42" s="12">
        <v>5.898898</v>
      </c>
      <c r="BW42" s="12">
        <v>9.8442749999999997</v>
      </c>
      <c r="BX42" s="12">
        <v>8.5642879999999995</v>
      </c>
      <c r="BY42" s="12">
        <v>7.4314470000000004</v>
      </c>
      <c r="BZ42" s="5">
        <v>7.2083930000000001</v>
      </c>
      <c r="CA42" s="12">
        <v>5.9234499999999999</v>
      </c>
      <c r="CB42" s="12">
        <v>9.9798609999999996</v>
      </c>
      <c r="CC42" s="12">
        <v>8.6478839999999995</v>
      </c>
      <c r="CD42" s="12">
        <v>7.5160330000000002</v>
      </c>
      <c r="CE42" s="5">
        <v>7.2696259999999997</v>
      </c>
      <c r="CF42" s="12">
        <v>6.0249629999999996</v>
      </c>
      <c r="CG42" s="12">
        <v>10.178660000000001</v>
      </c>
      <c r="CH42" s="12">
        <v>8.7773620000000001</v>
      </c>
      <c r="CI42" s="12">
        <v>7.7149239999999999</v>
      </c>
      <c r="CJ42" s="5">
        <v>7.4693690000000004</v>
      </c>
      <c r="CK42" s="12">
        <v>6.1047349999999998</v>
      </c>
      <c r="CL42" s="12">
        <v>10.306089</v>
      </c>
      <c r="CM42" s="12">
        <v>8.9137640000000005</v>
      </c>
      <c r="CN42" s="12">
        <v>7.8827239999999996</v>
      </c>
      <c r="CO42" s="5">
        <v>7.6671370000000003</v>
      </c>
      <c r="CP42" s="12">
        <v>6.2101240000000004</v>
      </c>
      <c r="CQ42" s="12">
        <v>10.383412999999999</v>
      </c>
      <c r="CR42" s="12">
        <v>8.9545560000000002</v>
      </c>
      <c r="CS42" s="12">
        <v>7.9670620000000003</v>
      </c>
      <c r="CT42" s="5">
        <v>7.8685099999999997</v>
      </c>
      <c r="CU42" s="12">
        <v>6.3077589999999999</v>
      </c>
      <c r="CV42" s="12">
        <v>10.570016000000001</v>
      </c>
      <c r="CW42" s="12">
        <v>9.0388450000000002</v>
      </c>
      <c r="CX42" s="12">
        <v>8.0319140000000004</v>
      </c>
      <c r="CY42" s="5">
        <v>8.0750860000000007</v>
      </c>
      <c r="CZ42" s="12">
        <v>6.3852969999999996</v>
      </c>
      <c r="DA42" s="12">
        <v>10.832755000000001</v>
      </c>
      <c r="DB42" s="12">
        <v>9.1536530000000003</v>
      </c>
      <c r="DC42" s="12">
        <v>8.0880969999999994</v>
      </c>
      <c r="DD42" s="5">
        <v>8.1932010000000002</v>
      </c>
      <c r="DE42" s="12">
        <v>6.4692759999999998</v>
      </c>
      <c r="DF42" s="12">
        <v>11.201533</v>
      </c>
      <c r="DG42" s="12">
        <v>9.4340229999999998</v>
      </c>
      <c r="DH42" s="12">
        <v>8.2197630000000004</v>
      </c>
      <c r="DI42" s="5">
        <v>8.2999609999999997</v>
      </c>
      <c r="DJ42" s="12">
        <v>6.5821249999999996</v>
      </c>
      <c r="DK42" s="12">
        <v>11.719809</v>
      </c>
      <c r="DL42" s="12">
        <v>9.7346199999999996</v>
      </c>
      <c r="DM42" s="12">
        <v>8.4542040000000007</v>
      </c>
      <c r="DN42" s="5">
        <v>8.5076400000000003</v>
      </c>
      <c r="DO42" s="12">
        <v>6.756094</v>
      </c>
      <c r="DP42" s="12">
        <v>12.099914999999999</v>
      </c>
      <c r="DQ42" s="12">
        <v>10.169159000000001</v>
      </c>
      <c r="DR42" s="12">
        <v>8.7403069999999996</v>
      </c>
      <c r="DS42" s="5">
        <v>8.7806270000000008</v>
      </c>
      <c r="DT42" s="12">
        <v>6.9025340000000002</v>
      </c>
      <c r="DU42" s="12">
        <v>12.505934</v>
      </c>
      <c r="DV42" s="12">
        <v>10.561234000000001</v>
      </c>
      <c r="DW42" s="12">
        <v>9.0291080000000008</v>
      </c>
      <c r="DX42" s="5">
        <v>9.0789159999999995</v>
      </c>
      <c r="DY42" s="12">
        <v>7.01607</v>
      </c>
      <c r="DZ42" s="12">
        <v>13.01948</v>
      </c>
      <c r="EA42" s="12">
        <v>10.835233000000001</v>
      </c>
      <c r="EB42" s="12">
        <v>9.4515259999999994</v>
      </c>
      <c r="EC42" s="5">
        <v>9.4804700000000004</v>
      </c>
      <c r="ED42" s="12">
        <v>7.181565</v>
      </c>
      <c r="EE42" s="12">
        <v>13.579992000000001</v>
      </c>
      <c r="EF42" s="12">
        <v>11.124374</v>
      </c>
      <c r="EG42" s="12">
        <v>9.89025</v>
      </c>
      <c r="EH42" s="5">
        <v>9.9551420000000004</v>
      </c>
      <c r="EI42" s="12">
        <v>7.2979070000000004</v>
      </c>
      <c r="EJ42" s="12">
        <v>13.996876</v>
      </c>
      <c r="EK42" s="12">
        <v>11.448229</v>
      </c>
      <c r="EL42" s="12">
        <v>10.211176999999999</v>
      </c>
      <c r="EM42" s="5">
        <v>10.286327</v>
      </c>
      <c r="EN42" s="12">
        <v>7.402374</v>
      </c>
      <c r="EO42" s="12">
        <v>14.550879</v>
      </c>
      <c r="EP42" s="12">
        <v>11.803877</v>
      </c>
      <c r="EQ42" s="12">
        <v>10.541437</v>
      </c>
      <c r="ER42" s="5">
        <v>10.618131</v>
      </c>
      <c r="ES42" s="13">
        <v>3.0000000000000001E-3</v>
      </c>
      <c r="ET42" s="13">
        <v>2.5999999999999999E-2</v>
      </c>
      <c r="EU42" s="13">
        <v>1.9E-2</v>
      </c>
      <c r="EV42" s="13">
        <v>1.4999999999999999E-2</v>
      </c>
      <c r="EW42" s="14">
        <v>1.4999999999999999E-2</v>
      </c>
    </row>
    <row r="43" spans="1:153" x14ac:dyDescent="0.25">
      <c r="A43" s="5" t="s">
        <v>40</v>
      </c>
      <c r="B43" s="8"/>
      <c r="C43" s="8"/>
      <c r="D43" s="176"/>
      <c r="E43" s="174"/>
      <c r="F43" s="174"/>
      <c r="G43" s="174"/>
      <c r="H43" s="177"/>
      <c r="I43" s="176"/>
      <c r="J43" s="174"/>
      <c r="K43" s="174"/>
      <c r="L43" s="174"/>
      <c r="M43" s="177"/>
      <c r="N43" s="176"/>
      <c r="O43" s="174"/>
      <c r="P43" s="174"/>
      <c r="Q43" s="174"/>
      <c r="R43" s="177"/>
      <c r="S43" s="176"/>
      <c r="T43" s="174"/>
      <c r="U43" s="174"/>
      <c r="V43" s="174"/>
      <c r="W43" s="177"/>
      <c r="X43" s="176"/>
      <c r="Y43" s="174"/>
      <c r="Z43" s="174"/>
      <c r="AA43" s="174"/>
      <c r="AB43" s="177"/>
      <c r="AC43" s="176"/>
      <c r="AD43" s="174"/>
      <c r="AE43" s="174"/>
      <c r="AF43" s="174"/>
      <c r="AG43" s="177"/>
      <c r="AH43" s="176"/>
      <c r="AI43" s="174"/>
      <c r="AJ43" s="174"/>
      <c r="AK43" s="174"/>
      <c r="AL43" s="177"/>
      <c r="AM43" s="176"/>
      <c r="AN43" s="174"/>
      <c r="AO43" s="174"/>
      <c r="AP43" s="174"/>
      <c r="AQ43" s="177"/>
      <c r="AR43" s="176"/>
      <c r="AS43" s="174"/>
      <c r="AT43" s="174"/>
      <c r="AU43" s="174"/>
      <c r="AV43" s="177"/>
      <c r="AW43" s="176"/>
      <c r="AX43" s="174"/>
      <c r="AY43" s="174"/>
      <c r="AZ43" s="174"/>
      <c r="BA43" s="177"/>
      <c r="BB43" s="176"/>
      <c r="BC43" s="174"/>
      <c r="BD43" s="174"/>
      <c r="BE43" s="174"/>
      <c r="BF43" s="177"/>
      <c r="BG43" s="176"/>
      <c r="BH43" s="174"/>
      <c r="BI43" s="174"/>
      <c r="BJ43" s="174"/>
      <c r="BK43" s="177"/>
      <c r="BL43" s="176"/>
      <c r="BM43" s="174"/>
      <c r="BN43" s="174"/>
      <c r="BO43" s="174"/>
      <c r="BP43" s="177"/>
      <c r="BQ43" s="176"/>
      <c r="BR43" s="174"/>
      <c r="BS43" s="174"/>
      <c r="BT43" s="174"/>
      <c r="BU43" s="177"/>
      <c r="BV43" s="176"/>
      <c r="BW43" s="174"/>
      <c r="BX43" s="174"/>
      <c r="BY43" s="174"/>
      <c r="BZ43" s="177"/>
      <c r="CA43" s="176"/>
      <c r="CB43" s="174"/>
      <c r="CC43" s="174"/>
      <c r="CD43" s="174"/>
      <c r="CE43" s="177"/>
      <c r="CF43" s="176"/>
      <c r="CG43" s="174"/>
      <c r="CH43" s="174"/>
      <c r="CI43" s="174"/>
      <c r="CJ43" s="177"/>
      <c r="CK43" s="176"/>
      <c r="CL43" s="174"/>
      <c r="CM43" s="174"/>
      <c r="CN43" s="174"/>
      <c r="CO43" s="177"/>
      <c r="CP43" s="176"/>
      <c r="CQ43" s="174"/>
      <c r="CR43" s="174"/>
      <c r="CS43" s="174"/>
      <c r="CT43" s="177"/>
      <c r="CU43" s="176"/>
      <c r="CV43" s="174"/>
      <c r="CW43" s="174"/>
      <c r="CX43" s="174"/>
      <c r="CY43" s="177"/>
      <c r="CZ43" s="176"/>
      <c r="DA43" s="174"/>
      <c r="DB43" s="174"/>
      <c r="DC43" s="174"/>
      <c r="DD43" s="177"/>
      <c r="DE43" s="176"/>
      <c r="DF43" s="174"/>
      <c r="DG43" s="174"/>
      <c r="DH43" s="174"/>
      <c r="DI43" s="177"/>
      <c r="DJ43" s="176"/>
      <c r="DK43" s="174"/>
      <c r="DL43" s="174"/>
      <c r="DM43" s="174"/>
      <c r="DN43" s="177"/>
      <c r="DO43" s="176"/>
      <c r="DP43" s="174"/>
      <c r="DQ43" s="174"/>
      <c r="DR43" s="174"/>
      <c r="DS43" s="177"/>
      <c r="DT43" s="176"/>
      <c r="DU43" s="174"/>
      <c r="DV43" s="174"/>
      <c r="DW43" s="174"/>
      <c r="DX43" s="177"/>
      <c r="DY43" s="176"/>
      <c r="DZ43" s="174"/>
      <c r="EA43" s="174"/>
      <c r="EB43" s="174"/>
      <c r="EC43" s="177"/>
      <c r="ED43" s="176"/>
      <c r="EE43" s="174"/>
      <c r="EF43" s="174"/>
      <c r="EG43" s="174"/>
      <c r="EH43" s="177"/>
      <c r="EI43" s="176"/>
      <c r="EJ43" s="174"/>
      <c r="EK43" s="174"/>
      <c r="EL43" s="174"/>
      <c r="EM43" s="177"/>
      <c r="EN43" s="176"/>
      <c r="EO43" s="174"/>
      <c r="EP43" s="174"/>
      <c r="EQ43" s="174"/>
      <c r="ER43" s="177"/>
      <c r="ES43" s="176"/>
      <c r="ET43" s="174"/>
      <c r="EU43" s="174"/>
      <c r="EV43" s="174"/>
      <c r="EW43" s="177"/>
    </row>
    <row r="44" spans="1:153" x14ac:dyDescent="0.25">
      <c r="A44" s="8" t="s">
        <v>32</v>
      </c>
      <c r="B44" s="8">
        <v>4.37</v>
      </c>
      <c r="C44" s="8">
        <v>3.98</v>
      </c>
      <c r="D44" s="9">
        <v>2.455187</v>
      </c>
      <c r="E44" s="9">
        <v>2.8073869999999999</v>
      </c>
      <c r="F44" s="9">
        <v>2.6653440000000002</v>
      </c>
      <c r="G44" s="9">
        <v>2.6644990000000002</v>
      </c>
      <c r="H44" s="8">
        <v>2.6654810000000002</v>
      </c>
      <c r="I44" s="9">
        <v>3.093369</v>
      </c>
      <c r="J44" s="9">
        <v>3.6057619999999999</v>
      </c>
      <c r="K44" s="9">
        <v>3.4587910000000002</v>
      </c>
      <c r="L44" s="9">
        <v>3.3160590000000001</v>
      </c>
      <c r="M44" s="8">
        <v>3.2449400000000002</v>
      </c>
      <c r="N44" s="9">
        <v>2.6363620000000001</v>
      </c>
      <c r="O44" s="9">
        <v>3.7322549999999999</v>
      </c>
      <c r="P44" s="9">
        <v>3.3887420000000001</v>
      </c>
      <c r="Q44" s="9">
        <v>3.1837059999999999</v>
      </c>
      <c r="R44" s="8">
        <v>3.0846260000000001</v>
      </c>
      <c r="S44" s="9">
        <v>2.5314019999999999</v>
      </c>
      <c r="T44" s="9">
        <v>3.8624809999999998</v>
      </c>
      <c r="U44" s="9">
        <v>3.481735</v>
      </c>
      <c r="V44" s="9">
        <v>3.1810670000000001</v>
      </c>
      <c r="W44" s="8">
        <v>3.0539540000000001</v>
      </c>
      <c r="X44" s="9">
        <v>2.8698480000000002</v>
      </c>
      <c r="Y44" s="9">
        <v>4.5536789999999998</v>
      </c>
      <c r="Z44" s="9">
        <v>4.027622</v>
      </c>
      <c r="AA44" s="9">
        <v>3.6602540000000001</v>
      </c>
      <c r="AB44" s="8">
        <v>3.5141049999999998</v>
      </c>
      <c r="AC44" s="9">
        <v>2.869256</v>
      </c>
      <c r="AD44" s="9">
        <v>4.9596140000000002</v>
      </c>
      <c r="AE44" s="9">
        <v>4.2967129999999996</v>
      </c>
      <c r="AF44" s="9">
        <v>3.7941919999999998</v>
      </c>
      <c r="AG44" s="8">
        <v>3.6424780000000001</v>
      </c>
      <c r="AH44" s="9">
        <v>2.9963709999999999</v>
      </c>
      <c r="AI44" s="9">
        <v>5.4691770000000002</v>
      </c>
      <c r="AJ44" s="9">
        <v>4.7136550000000002</v>
      </c>
      <c r="AK44" s="9">
        <v>4.0935350000000001</v>
      </c>
      <c r="AL44" s="8">
        <v>3.8892350000000002</v>
      </c>
      <c r="AM44" s="9">
        <v>3.0619070000000002</v>
      </c>
      <c r="AN44" s="9">
        <v>5.8866829999999997</v>
      </c>
      <c r="AO44" s="9">
        <v>4.9279440000000001</v>
      </c>
      <c r="AP44" s="9">
        <v>4.2490649999999999</v>
      </c>
      <c r="AQ44" s="8">
        <v>4.0070620000000003</v>
      </c>
      <c r="AR44" s="9">
        <v>3.1553719999999998</v>
      </c>
      <c r="AS44" s="9">
        <v>6.2446080000000004</v>
      </c>
      <c r="AT44" s="9">
        <v>5.1672079999999996</v>
      </c>
      <c r="AU44" s="9">
        <v>4.3705049999999996</v>
      </c>
      <c r="AV44" s="8">
        <v>4.1675300000000002</v>
      </c>
      <c r="AW44" s="9">
        <v>3.2508900000000001</v>
      </c>
      <c r="AX44" s="9">
        <v>6.6777139999999999</v>
      </c>
      <c r="AY44" s="9">
        <v>5.4742090000000001</v>
      </c>
      <c r="AZ44" s="9">
        <v>4.5310699999999997</v>
      </c>
      <c r="BA44" s="8">
        <v>4.3506419999999997</v>
      </c>
      <c r="BB44" s="9">
        <v>3.4049230000000001</v>
      </c>
      <c r="BC44" s="9">
        <v>7.0130590000000002</v>
      </c>
      <c r="BD44" s="9">
        <v>5.899216</v>
      </c>
      <c r="BE44" s="9">
        <v>4.8136369999999999</v>
      </c>
      <c r="BF44" s="8">
        <v>4.5941929999999997</v>
      </c>
      <c r="BG44" s="9">
        <v>3.548006</v>
      </c>
      <c r="BH44" s="9">
        <v>7.3238159999999999</v>
      </c>
      <c r="BI44" s="9">
        <v>6.2826240000000002</v>
      </c>
      <c r="BJ44" s="9">
        <v>5.0796789999999996</v>
      </c>
      <c r="BK44" s="8">
        <v>4.8146509999999996</v>
      </c>
      <c r="BL44" s="9">
        <v>3.6268929999999999</v>
      </c>
      <c r="BM44" s="9">
        <v>7.6828329999999996</v>
      </c>
      <c r="BN44" s="9">
        <v>6.5524149999999999</v>
      </c>
      <c r="BO44" s="9">
        <v>5.2329590000000001</v>
      </c>
      <c r="BP44" s="8">
        <v>4.9343640000000004</v>
      </c>
      <c r="BQ44" s="9">
        <v>3.7247110000000001</v>
      </c>
      <c r="BR44" s="9">
        <v>8.0775279999999992</v>
      </c>
      <c r="BS44" s="9">
        <v>6.8802960000000004</v>
      </c>
      <c r="BT44" s="9">
        <v>5.3875520000000003</v>
      </c>
      <c r="BU44" s="8">
        <v>5.0852110000000001</v>
      </c>
      <c r="BV44" s="9">
        <v>3.8367749999999998</v>
      </c>
      <c r="BW44" s="9">
        <v>8.5538539999999994</v>
      </c>
      <c r="BX44" s="9">
        <v>7.1857509999999998</v>
      </c>
      <c r="BY44" s="9">
        <v>5.6018910000000002</v>
      </c>
      <c r="BZ44" s="8">
        <v>5.2881739999999997</v>
      </c>
      <c r="CA44" s="9">
        <v>3.9448460000000001</v>
      </c>
      <c r="CB44" s="9">
        <v>8.8672699999999995</v>
      </c>
      <c r="CC44" s="9">
        <v>7.4930519999999996</v>
      </c>
      <c r="CD44" s="9">
        <v>5.8081779999999998</v>
      </c>
      <c r="CE44" s="8">
        <v>5.455794</v>
      </c>
      <c r="CF44" s="9">
        <v>4.1819410000000001</v>
      </c>
      <c r="CG44" s="9">
        <v>9.2806359999999994</v>
      </c>
      <c r="CH44" s="9">
        <v>7.811706</v>
      </c>
      <c r="CI44" s="9">
        <v>6.2118789999999997</v>
      </c>
      <c r="CJ44" s="8">
        <v>5.8080619999999996</v>
      </c>
      <c r="CK44" s="9">
        <v>4.3595620000000004</v>
      </c>
      <c r="CL44" s="9">
        <v>9.6054779999999997</v>
      </c>
      <c r="CM44" s="9">
        <v>8.1336469999999998</v>
      </c>
      <c r="CN44" s="9">
        <v>6.5688079999999998</v>
      </c>
      <c r="CO44" s="8">
        <v>6.1747839999999998</v>
      </c>
      <c r="CP44" s="9">
        <v>4.6153760000000004</v>
      </c>
      <c r="CQ44" s="9">
        <v>9.8664780000000007</v>
      </c>
      <c r="CR44" s="9">
        <v>8.3630289999999992</v>
      </c>
      <c r="CS44" s="9">
        <v>6.8464</v>
      </c>
      <c r="CT44" s="8">
        <v>6.553617</v>
      </c>
      <c r="CU44" s="9">
        <v>4.8449390000000001</v>
      </c>
      <c r="CV44" s="9">
        <v>10.232699999999999</v>
      </c>
      <c r="CW44" s="9">
        <v>8.7045119999999994</v>
      </c>
      <c r="CX44" s="9">
        <v>7.0300640000000003</v>
      </c>
      <c r="CY44" s="8">
        <v>6.9537529999999999</v>
      </c>
      <c r="CZ44" s="9">
        <v>5.0736679999999996</v>
      </c>
      <c r="DA44" s="9">
        <v>10.678177</v>
      </c>
      <c r="DB44" s="9">
        <v>8.9507680000000001</v>
      </c>
      <c r="DC44" s="9">
        <v>7.2472789999999998</v>
      </c>
      <c r="DD44" s="8">
        <v>7.2401720000000003</v>
      </c>
      <c r="DE44" s="9">
        <v>5.2710699999999999</v>
      </c>
      <c r="DF44" s="9">
        <v>11.328796000000001</v>
      </c>
      <c r="DG44" s="9">
        <v>9.4134890000000002</v>
      </c>
      <c r="DH44" s="9">
        <v>7.5103619999999998</v>
      </c>
      <c r="DI44" s="8">
        <v>7.4433619999999996</v>
      </c>
      <c r="DJ44" s="9">
        <v>5.5319380000000002</v>
      </c>
      <c r="DK44" s="9">
        <v>12.257201999999999</v>
      </c>
      <c r="DL44" s="9">
        <v>9.9681630000000006</v>
      </c>
      <c r="DM44" s="9">
        <v>7.9382989999999998</v>
      </c>
      <c r="DN44" s="8">
        <v>7.8338190000000001</v>
      </c>
      <c r="DO44" s="9">
        <v>5.8365</v>
      </c>
      <c r="DP44" s="9">
        <v>12.958117</v>
      </c>
      <c r="DQ44" s="9">
        <v>10.727043</v>
      </c>
      <c r="DR44" s="9">
        <v>8.4486489999999996</v>
      </c>
      <c r="DS44" s="8">
        <v>8.3037729999999996</v>
      </c>
      <c r="DT44" s="9">
        <v>6.0979159999999997</v>
      </c>
      <c r="DU44" s="9">
        <v>13.743217</v>
      </c>
      <c r="DV44" s="9">
        <v>11.450925</v>
      </c>
      <c r="DW44" s="9">
        <v>9.0379299999999994</v>
      </c>
      <c r="DX44" s="8">
        <v>8.8440670000000008</v>
      </c>
      <c r="DY44" s="9">
        <v>6.3189549999999999</v>
      </c>
      <c r="DZ44" s="9">
        <v>14.634871</v>
      </c>
      <c r="EA44" s="9">
        <v>12.078054</v>
      </c>
      <c r="EB44" s="9">
        <v>9.7911319999999993</v>
      </c>
      <c r="EC44" s="8">
        <v>9.5786029999999993</v>
      </c>
      <c r="ED44" s="9">
        <v>6.62439</v>
      </c>
      <c r="EE44" s="9">
        <v>15.693752</v>
      </c>
      <c r="EF44" s="9">
        <v>12.717383</v>
      </c>
      <c r="EG44" s="9">
        <v>10.638389999999999</v>
      </c>
      <c r="EH44" s="8">
        <v>10.461194000000001</v>
      </c>
      <c r="EI44" s="9">
        <v>6.901586</v>
      </c>
      <c r="EJ44" s="9">
        <v>16.649304999999998</v>
      </c>
      <c r="EK44" s="9">
        <v>13.395455999999999</v>
      </c>
      <c r="EL44" s="9">
        <v>11.337747</v>
      </c>
      <c r="EM44" s="8">
        <v>11.153465000000001</v>
      </c>
      <c r="EN44" s="9">
        <v>7.1919930000000001</v>
      </c>
      <c r="EO44" s="9">
        <v>17.755528999999999</v>
      </c>
      <c r="EP44" s="9">
        <v>14.184761</v>
      </c>
      <c r="EQ44" s="9">
        <v>12.143622000000001</v>
      </c>
      <c r="ER44" s="8">
        <v>11.947457999999999</v>
      </c>
      <c r="ES44" s="10">
        <v>2.1000000000000001E-2</v>
      </c>
      <c r="ET44" s="10">
        <v>5.2999999999999999E-2</v>
      </c>
      <c r="EU44" s="10">
        <v>4.4999999999999998E-2</v>
      </c>
      <c r="EV44" s="10">
        <v>3.9E-2</v>
      </c>
      <c r="EW44" s="11">
        <v>3.9E-2</v>
      </c>
    </row>
    <row r="45" spans="1:153" x14ac:dyDescent="0.25">
      <c r="A45" s="8"/>
      <c r="B45" s="8"/>
      <c r="C45" s="8"/>
      <c r="D45" s="176"/>
      <c r="E45" s="174"/>
      <c r="F45" s="174"/>
      <c r="G45" s="174"/>
      <c r="H45" s="177"/>
      <c r="I45" s="176"/>
      <c r="J45" s="174"/>
      <c r="K45" s="174"/>
      <c r="L45" s="174"/>
      <c r="M45" s="177"/>
      <c r="N45" s="176"/>
      <c r="O45" s="174"/>
      <c r="P45" s="174"/>
      <c r="Q45" s="174"/>
      <c r="R45" s="177"/>
      <c r="S45" s="176"/>
      <c r="T45" s="174"/>
      <c r="U45" s="174"/>
      <c r="V45" s="174"/>
      <c r="W45" s="177"/>
      <c r="X45" s="176"/>
      <c r="Y45" s="174"/>
      <c r="Z45" s="174"/>
      <c r="AA45" s="174"/>
      <c r="AB45" s="177"/>
      <c r="AC45" s="176"/>
      <c r="AD45" s="174"/>
      <c r="AE45" s="174"/>
      <c r="AF45" s="174"/>
      <c r="AG45" s="177"/>
      <c r="AH45" s="176"/>
      <c r="AI45" s="174"/>
      <c r="AJ45" s="174"/>
      <c r="AK45" s="174"/>
      <c r="AL45" s="177"/>
      <c r="AM45" s="176"/>
      <c r="AN45" s="174"/>
      <c r="AO45" s="174"/>
      <c r="AP45" s="174"/>
      <c r="AQ45" s="177"/>
      <c r="AR45" s="176"/>
      <c r="AS45" s="174"/>
      <c r="AT45" s="174"/>
      <c r="AU45" s="174"/>
      <c r="AV45" s="177"/>
      <c r="AW45" s="176"/>
      <c r="AX45" s="174"/>
      <c r="AY45" s="174"/>
      <c r="AZ45" s="174"/>
      <c r="BA45" s="177"/>
      <c r="BB45" s="176"/>
      <c r="BC45" s="174"/>
      <c r="BD45" s="174"/>
      <c r="BE45" s="174"/>
      <c r="BF45" s="177"/>
      <c r="BG45" s="176"/>
      <c r="BH45" s="174"/>
      <c r="BI45" s="174"/>
      <c r="BJ45" s="174"/>
      <c r="BK45" s="177"/>
      <c r="BL45" s="176"/>
      <c r="BM45" s="174"/>
      <c r="BN45" s="174"/>
      <c r="BO45" s="174"/>
      <c r="BP45" s="177"/>
      <c r="BQ45" s="176"/>
      <c r="BR45" s="174"/>
      <c r="BS45" s="174"/>
      <c r="BT45" s="174"/>
      <c r="BU45" s="177"/>
      <c r="BV45" s="176"/>
      <c r="BW45" s="174"/>
      <c r="BX45" s="174"/>
      <c r="BY45" s="174"/>
      <c r="BZ45" s="177"/>
      <c r="CA45" s="176"/>
      <c r="CB45" s="174"/>
      <c r="CC45" s="174"/>
      <c r="CD45" s="174"/>
      <c r="CE45" s="177"/>
      <c r="CF45" s="176"/>
      <c r="CG45" s="174"/>
      <c r="CH45" s="174"/>
      <c r="CI45" s="174"/>
      <c r="CJ45" s="177"/>
      <c r="CK45" s="176"/>
      <c r="CL45" s="174"/>
      <c r="CM45" s="174"/>
      <c r="CN45" s="174"/>
      <c r="CO45" s="177"/>
      <c r="CP45" s="176"/>
      <c r="CQ45" s="174"/>
      <c r="CR45" s="174"/>
      <c r="CS45" s="174"/>
      <c r="CT45" s="177"/>
      <c r="CU45" s="176"/>
      <c r="CV45" s="174"/>
      <c r="CW45" s="174"/>
      <c r="CX45" s="174"/>
      <c r="CY45" s="177"/>
      <c r="CZ45" s="176"/>
      <c r="DA45" s="174"/>
      <c r="DB45" s="174"/>
      <c r="DC45" s="174"/>
      <c r="DD45" s="177"/>
      <c r="DE45" s="176"/>
      <c r="DF45" s="174"/>
      <c r="DG45" s="174"/>
      <c r="DH45" s="174"/>
      <c r="DI45" s="177"/>
      <c r="DJ45" s="176"/>
      <c r="DK45" s="174"/>
      <c r="DL45" s="174"/>
      <c r="DM45" s="174"/>
      <c r="DN45" s="177"/>
      <c r="DO45" s="176"/>
      <c r="DP45" s="174"/>
      <c r="DQ45" s="174"/>
      <c r="DR45" s="174"/>
      <c r="DS45" s="177"/>
      <c r="DT45" s="176"/>
      <c r="DU45" s="174"/>
      <c r="DV45" s="174"/>
      <c r="DW45" s="174"/>
      <c r="DX45" s="177"/>
      <c r="DY45" s="176"/>
      <c r="DZ45" s="174"/>
      <c r="EA45" s="174"/>
      <c r="EB45" s="174"/>
      <c r="EC45" s="177"/>
      <c r="ED45" s="176"/>
      <c r="EE45" s="174"/>
      <c r="EF45" s="174"/>
      <c r="EG45" s="174"/>
      <c r="EH45" s="177"/>
      <c r="EI45" s="176"/>
      <c r="EJ45" s="174"/>
      <c r="EK45" s="174"/>
      <c r="EL45" s="174"/>
      <c r="EM45" s="177"/>
      <c r="EN45" s="176"/>
      <c r="EO45" s="174"/>
      <c r="EP45" s="174"/>
      <c r="EQ45" s="174"/>
      <c r="ER45" s="177"/>
      <c r="ES45" s="176"/>
      <c r="ET45" s="174"/>
      <c r="EU45" s="174"/>
      <c r="EV45" s="174"/>
      <c r="EW45" s="177"/>
    </row>
    <row r="46" spans="1:153" x14ac:dyDescent="0.25">
      <c r="A46" s="5" t="s">
        <v>33</v>
      </c>
      <c r="B46" s="8"/>
      <c r="C46" s="8"/>
      <c r="D46" s="176"/>
      <c r="E46" s="174"/>
      <c r="F46" s="174"/>
      <c r="G46" s="174"/>
      <c r="H46" s="177"/>
      <c r="I46" s="176"/>
      <c r="J46" s="174"/>
      <c r="K46" s="174"/>
      <c r="L46" s="174"/>
      <c r="M46" s="177"/>
      <c r="N46" s="176"/>
      <c r="O46" s="174"/>
      <c r="P46" s="174"/>
      <c r="Q46" s="174"/>
      <c r="R46" s="177"/>
      <c r="S46" s="176"/>
      <c r="T46" s="174"/>
      <c r="U46" s="174"/>
      <c r="V46" s="174"/>
      <c r="W46" s="177"/>
      <c r="X46" s="176"/>
      <c r="Y46" s="174"/>
      <c r="Z46" s="174"/>
      <c r="AA46" s="174"/>
      <c r="AB46" s="177"/>
      <c r="AC46" s="176"/>
      <c r="AD46" s="174"/>
      <c r="AE46" s="174"/>
      <c r="AF46" s="174"/>
      <c r="AG46" s="177"/>
      <c r="AH46" s="176"/>
      <c r="AI46" s="174"/>
      <c r="AJ46" s="174"/>
      <c r="AK46" s="174"/>
      <c r="AL46" s="177"/>
      <c r="AM46" s="176"/>
      <c r="AN46" s="174"/>
      <c r="AO46" s="174"/>
      <c r="AP46" s="174"/>
      <c r="AQ46" s="177"/>
      <c r="AR46" s="176"/>
      <c r="AS46" s="174"/>
      <c r="AT46" s="174"/>
      <c r="AU46" s="174"/>
      <c r="AV46" s="177"/>
      <c r="AW46" s="176"/>
      <c r="AX46" s="174"/>
      <c r="AY46" s="174"/>
      <c r="AZ46" s="174"/>
      <c r="BA46" s="177"/>
      <c r="BB46" s="176"/>
      <c r="BC46" s="174"/>
      <c r="BD46" s="174"/>
      <c r="BE46" s="174"/>
      <c r="BF46" s="177"/>
      <c r="BG46" s="176"/>
      <c r="BH46" s="174"/>
      <c r="BI46" s="174"/>
      <c r="BJ46" s="174"/>
      <c r="BK46" s="177"/>
      <c r="BL46" s="176"/>
      <c r="BM46" s="174"/>
      <c r="BN46" s="174"/>
      <c r="BO46" s="174"/>
      <c r="BP46" s="177"/>
      <c r="BQ46" s="176"/>
      <c r="BR46" s="174"/>
      <c r="BS46" s="174"/>
      <c r="BT46" s="174"/>
      <c r="BU46" s="177"/>
      <c r="BV46" s="176"/>
      <c r="BW46" s="174"/>
      <c r="BX46" s="174"/>
      <c r="BY46" s="174"/>
      <c r="BZ46" s="177"/>
      <c r="CA46" s="176"/>
      <c r="CB46" s="174"/>
      <c r="CC46" s="174"/>
      <c r="CD46" s="174"/>
      <c r="CE46" s="177"/>
      <c r="CF46" s="176"/>
      <c r="CG46" s="174"/>
      <c r="CH46" s="174"/>
      <c r="CI46" s="174"/>
      <c r="CJ46" s="177"/>
      <c r="CK46" s="176"/>
      <c r="CL46" s="174"/>
      <c r="CM46" s="174"/>
      <c r="CN46" s="174"/>
      <c r="CO46" s="177"/>
      <c r="CP46" s="176"/>
      <c r="CQ46" s="174"/>
      <c r="CR46" s="174"/>
      <c r="CS46" s="174"/>
      <c r="CT46" s="177"/>
      <c r="CU46" s="176"/>
      <c r="CV46" s="174"/>
      <c r="CW46" s="174"/>
      <c r="CX46" s="174"/>
      <c r="CY46" s="177"/>
      <c r="CZ46" s="176"/>
      <c r="DA46" s="174"/>
      <c r="DB46" s="174"/>
      <c r="DC46" s="174"/>
      <c r="DD46" s="177"/>
      <c r="DE46" s="176"/>
      <c r="DF46" s="174"/>
      <c r="DG46" s="174"/>
      <c r="DH46" s="174"/>
      <c r="DI46" s="177"/>
      <c r="DJ46" s="176"/>
      <c r="DK46" s="174"/>
      <c r="DL46" s="174"/>
      <c r="DM46" s="174"/>
      <c r="DN46" s="177"/>
      <c r="DO46" s="176"/>
      <c r="DP46" s="174"/>
      <c r="DQ46" s="174"/>
      <c r="DR46" s="174"/>
      <c r="DS46" s="177"/>
      <c r="DT46" s="176"/>
      <c r="DU46" s="174"/>
      <c r="DV46" s="174"/>
      <c r="DW46" s="174"/>
      <c r="DX46" s="177"/>
      <c r="DY46" s="176"/>
      <c r="DZ46" s="174"/>
      <c r="EA46" s="174"/>
      <c r="EB46" s="174"/>
      <c r="EC46" s="177"/>
      <c r="ED46" s="176"/>
      <c r="EE46" s="174"/>
      <c r="EF46" s="174"/>
      <c r="EG46" s="174"/>
      <c r="EH46" s="177"/>
      <c r="EI46" s="176"/>
      <c r="EJ46" s="174"/>
      <c r="EK46" s="174"/>
      <c r="EL46" s="174"/>
      <c r="EM46" s="177"/>
      <c r="EN46" s="176"/>
      <c r="EO46" s="174"/>
      <c r="EP46" s="174"/>
      <c r="EQ46" s="174"/>
      <c r="ER46" s="177"/>
      <c r="ES46" s="176"/>
      <c r="ET46" s="174"/>
      <c r="EU46" s="174"/>
      <c r="EV46" s="174"/>
      <c r="EW46" s="177"/>
    </row>
    <row r="47" spans="1:153" x14ac:dyDescent="0.25">
      <c r="A47" s="8" t="s">
        <v>34</v>
      </c>
      <c r="B47" s="8">
        <v>11.377964</v>
      </c>
      <c r="C47" s="8">
        <v>11.050796999999999</v>
      </c>
      <c r="D47" s="9">
        <v>10.798145999999999</v>
      </c>
      <c r="E47" s="9">
        <v>10.998806</v>
      </c>
      <c r="F47" s="9">
        <v>10.894916</v>
      </c>
      <c r="G47" s="9">
        <v>10.895155000000001</v>
      </c>
      <c r="H47" s="8">
        <v>10.895257000000001</v>
      </c>
      <c r="I47" s="9">
        <v>10.851501000000001</v>
      </c>
      <c r="J47" s="9">
        <v>11.346766000000001</v>
      </c>
      <c r="K47" s="9">
        <v>11.189812999999999</v>
      </c>
      <c r="L47" s="9">
        <v>11.069969</v>
      </c>
      <c r="M47" s="8">
        <v>11.038650000000001</v>
      </c>
      <c r="N47" s="9">
        <v>10.475329</v>
      </c>
      <c r="O47" s="9">
        <v>11.427377999999999</v>
      </c>
      <c r="P47" s="9">
        <v>11.114243</v>
      </c>
      <c r="Q47" s="9">
        <v>10.975116</v>
      </c>
      <c r="R47" s="8">
        <v>10.968472</v>
      </c>
      <c r="S47" s="9">
        <v>10.298093</v>
      </c>
      <c r="T47" s="9">
        <v>11.615270000000001</v>
      </c>
      <c r="U47" s="9">
        <v>11.222865000000001</v>
      </c>
      <c r="V47" s="9">
        <v>11.016607</v>
      </c>
      <c r="W47" s="8">
        <v>11.006568</v>
      </c>
      <c r="X47" s="9">
        <v>10.712294</v>
      </c>
      <c r="Y47" s="9">
        <v>12.534364</v>
      </c>
      <c r="Z47" s="9">
        <v>11.98447</v>
      </c>
      <c r="AA47" s="9">
        <v>11.683524999999999</v>
      </c>
      <c r="AB47" s="8">
        <v>11.704211000000001</v>
      </c>
      <c r="AC47" s="9">
        <v>10.954383</v>
      </c>
      <c r="AD47" s="9">
        <v>13.330489999999999</v>
      </c>
      <c r="AE47" s="9">
        <v>12.566380000000001</v>
      </c>
      <c r="AF47" s="9">
        <v>12.191875</v>
      </c>
      <c r="AG47" s="8">
        <v>12.242455</v>
      </c>
      <c r="AH47" s="9">
        <v>11.327441</v>
      </c>
      <c r="AI47" s="9">
        <v>14.17351</v>
      </c>
      <c r="AJ47" s="9">
        <v>13.268967999999999</v>
      </c>
      <c r="AK47" s="9">
        <v>12.853522</v>
      </c>
      <c r="AL47" s="8">
        <v>12.881009000000001</v>
      </c>
      <c r="AM47" s="9">
        <v>11.624067999999999</v>
      </c>
      <c r="AN47" s="9">
        <v>14.908397000000001</v>
      </c>
      <c r="AO47" s="9">
        <v>13.790622000000001</v>
      </c>
      <c r="AP47" s="9">
        <v>13.336594</v>
      </c>
      <c r="AQ47" s="8">
        <v>13.372545000000001</v>
      </c>
      <c r="AR47" s="9">
        <v>11.899704</v>
      </c>
      <c r="AS47" s="9">
        <v>15.534280000000001</v>
      </c>
      <c r="AT47" s="9">
        <v>14.245056999999999</v>
      </c>
      <c r="AU47" s="9">
        <v>13.712296</v>
      </c>
      <c r="AV47" s="8">
        <v>13.828441</v>
      </c>
      <c r="AW47" s="9">
        <v>12.209277999999999</v>
      </c>
      <c r="AX47" s="9">
        <v>16.203741000000001</v>
      </c>
      <c r="AY47" s="9">
        <v>14.775230000000001</v>
      </c>
      <c r="AZ47" s="9">
        <v>14.146509</v>
      </c>
      <c r="BA47" s="8">
        <v>14.306558000000001</v>
      </c>
      <c r="BB47" s="9">
        <v>12.626538999999999</v>
      </c>
      <c r="BC47" s="9">
        <v>16.813811999999999</v>
      </c>
      <c r="BD47" s="9">
        <v>15.371029999999999</v>
      </c>
      <c r="BE47" s="9">
        <v>14.667038</v>
      </c>
      <c r="BF47" s="8">
        <v>14.854118</v>
      </c>
      <c r="BG47" s="9">
        <v>12.955772</v>
      </c>
      <c r="BH47" s="9">
        <v>17.344045999999999</v>
      </c>
      <c r="BI47" s="9">
        <v>15.944262</v>
      </c>
      <c r="BJ47" s="9">
        <v>15.198582</v>
      </c>
      <c r="BK47" s="8">
        <v>15.395671999999999</v>
      </c>
      <c r="BL47" s="9">
        <v>13.264429</v>
      </c>
      <c r="BM47" s="9">
        <v>17.879597</v>
      </c>
      <c r="BN47" s="9">
        <v>16.410050999999999</v>
      </c>
      <c r="BO47" s="9">
        <v>15.614986</v>
      </c>
      <c r="BP47" s="8">
        <v>15.845882</v>
      </c>
      <c r="BQ47" s="9">
        <v>13.565574</v>
      </c>
      <c r="BR47" s="9">
        <v>18.455359999999999</v>
      </c>
      <c r="BS47" s="9">
        <v>16.886932000000002</v>
      </c>
      <c r="BT47" s="9">
        <v>16.015066000000001</v>
      </c>
      <c r="BU47" s="8">
        <v>16.275158000000001</v>
      </c>
      <c r="BV47" s="9">
        <v>13.921056999999999</v>
      </c>
      <c r="BW47" s="9">
        <v>19.148831999999999</v>
      </c>
      <c r="BX47" s="9">
        <v>17.396578000000002</v>
      </c>
      <c r="BY47" s="9">
        <v>16.515982000000001</v>
      </c>
      <c r="BZ47" s="8">
        <v>16.818954000000002</v>
      </c>
      <c r="CA47" s="9">
        <v>14.272239000000001</v>
      </c>
      <c r="CB47" s="9">
        <v>19.709537999999998</v>
      </c>
      <c r="CC47" s="9">
        <v>17.837292000000001</v>
      </c>
      <c r="CD47" s="9">
        <v>17.005865</v>
      </c>
      <c r="CE47" s="8">
        <v>17.320371999999999</v>
      </c>
      <c r="CF47" s="9">
        <v>14.745312999999999</v>
      </c>
      <c r="CG47" s="9">
        <v>20.366451000000001</v>
      </c>
      <c r="CH47" s="9">
        <v>18.352331</v>
      </c>
      <c r="CI47" s="9">
        <v>17.649933000000001</v>
      </c>
      <c r="CJ47" s="8">
        <v>18.007985999999999</v>
      </c>
      <c r="CK47" s="9">
        <v>15.198306000000001</v>
      </c>
      <c r="CL47" s="9">
        <v>20.946667000000001</v>
      </c>
      <c r="CM47" s="9">
        <v>18.911144</v>
      </c>
      <c r="CN47" s="9">
        <v>18.295279000000001</v>
      </c>
      <c r="CO47" s="8">
        <v>18.719881000000001</v>
      </c>
      <c r="CP47" s="9">
        <v>15.71489</v>
      </c>
      <c r="CQ47" s="9">
        <v>21.500668000000001</v>
      </c>
      <c r="CR47" s="9">
        <v>19.354846999999999</v>
      </c>
      <c r="CS47" s="9">
        <v>18.85877</v>
      </c>
      <c r="CT47" s="8">
        <v>19.466362</v>
      </c>
      <c r="CU47" s="9">
        <v>16.230001000000001</v>
      </c>
      <c r="CV47" s="9">
        <v>22.200626</v>
      </c>
      <c r="CW47" s="9">
        <v>19.868410000000001</v>
      </c>
      <c r="CX47" s="9">
        <v>19.408435999999998</v>
      </c>
      <c r="CY47" s="8">
        <v>20.246147000000001</v>
      </c>
      <c r="CZ47" s="9">
        <v>16.730957</v>
      </c>
      <c r="DA47" s="9">
        <v>23.051946999999998</v>
      </c>
      <c r="DB47" s="9">
        <v>20.440453000000002</v>
      </c>
      <c r="DC47" s="9">
        <v>19.960858999999999</v>
      </c>
      <c r="DD47" s="8">
        <v>20.927565000000001</v>
      </c>
      <c r="DE47" s="9">
        <v>17.255264</v>
      </c>
      <c r="DF47" s="9">
        <v>24.024023</v>
      </c>
      <c r="DG47" s="9">
        <v>21.251814</v>
      </c>
      <c r="DH47" s="9">
        <v>20.636496000000001</v>
      </c>
      <c r="DI47" s="8">
        <v>21.617163000000001</v>
      </c>
      <c r="DJ47" s="9">
        <v>17.819846999999999</v>
      </c>
      <c r="DK47" s="9">
        <v>25.242650999999999</v>
      </c>
      <c r="DL47" s="9">
        <v>22.117778999999999</v>
      </c>
      <c r="DM47" s="9">
        <v>21.459144999999999</v>
      </c>
      <c r="DN47" s="8">
        <v>22.458494000000002</v>
      </c>
      <c r="DO47" s="9">
        <v>18.487638</v>
      </c>
      <c r="DP47" s="9">
        <v>26.334274000000001</v>
      </c>
      <c r="DQ47" s="9">
        <v>23.198243999999999</v>
      </c>
      <c r="DR47" s="9">
        <v>22.386928999999999</v>
      </c>
      <c r="DS47" s="8">
        <v>23.418493000000002</v>
      </c>
      <c r="DT47" s="9">
        <v>19.137857</v>
      </c>
      <c r="DU47" s="9">
        <v>27.481535000000001</v>
      </c>
      <c r="DV47" s="9">
        <v>24.232234999999999</v>
      </c>
      <c r="DW47" s="9">
        <v>23.337558999999999</v>
      </c>
      <c r="DX47" s="8">
        <v>24.448816000000001</v>
      </c>
      <c r="DY47" s="9">
        <v>19.741116000000002</v>
      </c>
      <c r="DZ47" s="9">
        <v>28.810547</v>
      </c>
      <c r="EA47" s="9">
        <v>25.109698999999999</v>
      </c>
      <c r="EB47" s="9">
        <v>24.522167</v>
      </c>
      <c r="EC47" s="8">
        <v>25.658346000000002</v>
      </c>
      <c r="ED47" s="9">
        <v>20.440193000000001</v>
      </c>
      <c r="EE47" s="9">
        <v>30.258849999999999</v>
      </c>
      <c r="EF47" s="9">
        <v>26.043040999999999</v>
      </c>
      <c r="EG47" s="9">
        <v>25.760902000000002</v>
      </c>
      <c r="EH47" s="8">
        <v>27.014953999999999</v>
      </c>
      <c r="EI47" s="9">
        <v>21.045504000000001</v>
      </c>
      <c r="EJ47" s="9">
        <v>31.507912000000001</v>
      </c>
      <c r="EK47" s="9">
        <v>27.027857000000001</v>
      </c>
      <c r="EL47" s="9">
        <v>26.836613</v>
      </c>
      <c r="EM47" s="8">
        <v>28.173376000000001</v>
      </c>
      <c r="EN47" s="9">
        <v>21.633496999999998</v>
      </c>
      <c r="EO47" s="9">
        <v>32.977428000000003</v>
      </c>
      <c r="EP47" s="9">
        <v>28.101355000000002</v>
      </c>
      <c r="EQ47" s="9">
        <v>27.954671999999999</v>
      </c>
      <c r="ER47" s="8">
        <v>29.350522999999999</v>
      </c>
      <c r="ES47" s="10">
        <v>2.3E-2</v>
      </c>
      <c r="ET47" s="10">
        <v>3.7999999999999999E-2</v>
      </c>
      <c r="EU47" s="10">
        <v>3.3000000000000002E-2</v>
      </c>
      <c r="EV47" s="10">
        <v>3.3000000000000002E-2</v>
      </c>
      <c r="EW47" s="11">
        <v>3.4000000000000002E-2</v>
      </c>
    </row>
    <row r="48" spans="1:153" x14ac:dyDescent="0.25">
      <c r="A48" s="8" t="s">
        <v>35</v>
      </c>
      <c r="B48" s="8">
        <v>9.4123529999999995</v>
      </c>
      <c r="C48" s="8">
        <v>9.0401100000000003</v>
      </c>
      <c r="D48" s="9">
        <v>8.3078509999999994</v>
      </c>
      <c r="E48" s="9">
        <v>8.5084339999999994</v>
      </c>
      <c r="F48" s="9">
        <v>8.4049750000000003</v>
      </c>
      <c r="G48" s="9">
        <v>8.4051399999999994</v>
      </c>
      <c r="H48" s="8">
        <v>8.4053799999999992</v>
      </c>
      <c r="I48" s="9">
        <v>8.7244299999999999</v>
      </c>
      <c r="J48" s="9">
        <v>9.2103739999999998</v>
      </c>
      <c r="K48" s="9">
        <v>9.0607989999999994</v>
      </c>
      <c r="L48" s="9">
        <v>8.8980619999999995</v>
      </c>
      <c r="M48" s="8">
        <v>8.8122190000000007</v>
      </c>
      <c r="N48" s="9">
        <v>8.3155730000000005</v>
      </c>
      <c r="O48" s="9">
        <v>9.2561710000000001</v>
      </c>
      <c r="P48" s="9">
        <v>8.9589610000000004</v>
      </c>
      <c r="Q48" s="9">
        <v>8.7336840000000002</v>
      </c>
      <c r="R48" s="8">
        <v>8.6274320000000007</v>
      </c>
      <c r="S48" s="9">
        <v>8.0725420000000003</v>
      </c>
      <c r="T48" s="9">
        <v>9.3716480000000004</v>
      </c>
      <c r="U48" s="9">
        <v>9.0081469999999992</v>
      </c>
      <c r="V48" s="9">
        <v>8.6860049999999998</v>
      </c>
      <c r="W48" s="8">
        <v>8.5308770000000003</v>
      </c>
      <c r="X48" s="9">
        <v>8.4095929999999992</v>
      </c>
      <c r="Y48" s="9">
        <v>10.199323</v>
      </c>
      <c r="Z48" s="9">
        <v>9.6923870000000001</v>
      </c>
      <c r="AA48" s="9">
        <v>9.2380650000000006</v>
      </c>
      <c r="AB48" s="8">
        <v>9.0635349999999999</v>
      </c>
      <c r="AC48" s="9">
        <v>8.5587110000000006</v>
      </c>
      <c r="AD48" s="9">
        <v>10.880428</v>
      </c>
      <c r="AE48" s="9">
        <v>10.187002</v>
      </c>
      <c r="AF48" s="9">
        <v>9.6027880000000003</v>
      </c>
      <c r="AG48" s="8">
        <v>9.4108689999999999</v>
      </c>
      <c r="AH48" s="9">
        <v>8.8345479999999998</v>
      </c>
      <c r="AI48" s="9">
        <v>11.610682000000001</v>
      </c>
      <c r="AJ48" s="9">
        <v>10.802979000000001</v>
      </c>
      <c r="AK48" s="9">
        <v>10.119267000000001</v>
      </c>
      <c r="AL48" s="8">
        <v>9.8538049999999995</v>
      </c>
      <c r="AM48" s="9">
        <v>9.0438410000000005</v>
      </c>
      <c r="AN48" s="9">
        <v>12.247203000000001</v>
      </c>
      <c r="AO48" s="9">
        <v>11.244595</v>
      </c>
      <c r="AP48" s="9">
        <v>10.471890999999999</v>
      </c>
      <c r="AQ48" s="8">
        <v>10.162858999999999</v>
      </c>
      <c r="AR48" s="9">
        <v>9.2314290000000003</v>
      </c>
      <c r="AS48" s="9">
        <v>12.78753</v>
      </c>
      <c r="AT48" s="9">
        <v>11.629915</v>
      </c>
      <c r="AU48" s="9">
        <v>10.725194999999999</v>
      </c>
      <c r="AV48" s="8">
        <v>10.443448</v>
      </c>
      <c r="AW48" s="9">
        <v>9.4540039999999994</v>
      </c>
      <c r="AX48" s="9">
        <v>13.357436</v>
      </c>
      <c r="AY48" s="9">
        <v>12.082065999999999</v>
      </c>
      <c r="AZ48" s="9">
        <v>11.025525999999999</v>
      </c>
      <c r="BA48" s="8">
        <v>10.739271</v>
      </c>
      <c r="BB48" s="9">
        <v>9.7816510000000001</v>
      </c>
      <c r="BC48" s="9">
        <v>13.876524</v>
      </c>
      <c r="BD48" s="9">
        <v>12.602928</v>
      </c>
      <c r="BE48" s="9">
        <v>11.415542</v>
      </c>
      <c r="BF48" s="8">
        <v>11.104431</v>
      </c>
      <c r="BG48" s="9">
        <v>10.020144</v>
      </c>
      <c r="BH48" s="9">
        <v>14.321846000000001</v>
      </c>
      <c r="BI48" s="9">
        <v>13.100417999999999</v>
      </c>
      <c r="BJ48" s="9">
        <v>11.806846999999999</v>
      </c>
      <c r="BK48" s="8">
        <v>11.454200999999999</v>
      </c>
      <c r="BL48" s="9">
        <v>10.233499999999999</v>
      </c>
      <c r="BM48" s="9">
        <v>14.768345999999999</v>
      </c>
      <c r="BN48" s="9">
        <v>13.498628999999999</v>
      </c>
      <c r="BO48" s="9">
        <v>12.089274</v>
      </c>
      <c r="BP48" s="8">
        <v>11.715004</v>
      </c>
      <c r="BQ48" s="9">
        <v>10.440543999999999</v>
      </c>
      <c r="BR48" s="9">
        <v>15.251987</v>
      </c>
      <c r="BS48" s="9">
        <v>13.905082999999999</v>
      </c>
      <c r="BT48" s="9">
        <v>12.350649000000001</v>
      </c>
      <c r="BU48" s="8">
        <v>11.952909999999999</v>
      </c>
      <c r="BV48" s="9">
        <v>10.695539</v>
      </c>
      <c r="BW48" s="9">
        <v>15.848015</v>
      </c>
      <c r="BX48" s="9">
        <v>14.347429</v>
      </c>
      <c r="BY48" s="9">
        <v>12.712474</v>
      </c>
      <c r="BZ48" s="8">
        <v>12.296011999999999</v>
      </c>
      <c r="CA48" s="9">
        <v>10.934996999999999</v>
      </c>
      <c r="CB48" s="9">
        <v>16.298998000000001</v>
      </c>
      <c r="CC48" s="9">
        <v>14.709574</v>
      </c>
      <c r="CD48" s="9">
        <v>13.049091000000001</v>
      </c>
      <c r="CE48" s="8">
        <v>12.585927999999999</v>
      </c>
      <c r="CF48" s="9">
        <v>11.284807000000001</v>
      </c>
      <c r="CG48" s="9">
        <v>16.844266999999999</v>
      </c>
      <c r="CH48" s="9">
        <v>15.141999999999999</v>
      </c>
      <c r="CI48" s="9">
        <v>13.525765</v>
      </c>
      <c r="CJ48" s="8">
        <v>13.050677</v>
      </c>
      <c r="CK48" s="9">
        <v>11.605273</v>
      </c>
      <c r="CL48" s="9">
        <v>17.298798000000001</v>
      </c>
      <c r="CM48" s="9">
        <v>15.603158000000001</v>
      </c>
      <c r="CN48" s="9">
        <v>13.993849000000001</v>
      </c>
      <c r="CO48" s="8">
        <v>13.532603999999999</v>
      </c>
      <c r="CP48" s="9">
        <v>11.984387</v>
      </c>
      <c r="CQ48" s="9">
        <v>17.716785000000002</v>
      </c>
      <c r="CR48" s="9">
        <v>15.951582999999999</v>
      </c>
      <c r="CS48" s="9">
        <v>14.384993</v>
      </c>
      <c r="CT48" s="8">
        <v>14.042252</v>
      </c>
      <c r="CU48" s="9">
        <v>12.358817999999999</v>
      </c>
      <c r="CV48" s="9">
        <v>18.277704</v>
      </c>
      <c r="CW48" s="9">
        <v>16.367435</v>
      </c>
      <c r="CX48" s="9">
        <v>14.753287</v>
      </c>
      <c r="CY48" s="8">
        <v>14.578644000000001</v>
      </c>
      <c r="CZ48" s="9">
        <v>12.711368</v>
      </c>
      <c r="DA48" s="9">
        <v>18.973427000000001</v>
      </c>
      <c r="DB48" s="9">
        <v>16.832647000000001</v>
      </c>
      <c r="DC48" s="9">
        <v>15.116179000000001</v>
      </c>
      <c r="DD48" s="8">
        <v>15.003904</v>
      </c>
      <c r="DE48" s="9">
        <v>13.08708</v>
      </c>
      <c r="DF48" s="9">
        <v>19.806474999999999</v>
      </c>
      <c r="DG48" s="9">
        <v>17.532109999999999</v>
      </c>
      <c r="DH48" s="9">
        <v>15.601704</v>
      </c>
      <c r="DI48" s="8">
        <v>15.430714</v>
      </c>
      <c r="DJ48" s="9">
        <v>13.498996</v>
      </c>
      <c r="DK48" s="9">
        <v>20.877203000000002</v>
      </c>
      <c r="DL48" s="9">
        <v>18.287075000000002</v>
      </c>
      <c r="DM48" s="9">
        <v>16.225715999999998</v>
      </c>
      <c r="DN48" s="8">
        <v>16.011066</v>
      </c>
      <c r="DO48" s="9">
        <v>14.00798</v>
      </c>
      <c r="DP48" s="9">
        <v>21.784243</v>
      </c>
      <c r="DQ48" s="9">
        <v>19.250101000000001</v>
      </c>
      <c r="DR48" s="9">
        <v>16.950586000000001</v>
      </c>
      <c r="DS48" s="8">
        <v>16.695557000000001</v>
      </c>
      <c r="DT48" s="9">
        <v>14.505159000000001</v>
      </c>
      <c r="DU48" s="9">
        <v>22.763756000000001</v>
      </c>
      <c r="DV48" s="9">
        <v>20.163910000000001</v>
      </c>
      <c r="DW48" s="9">
        <v>17.694638999999999</v>
      </c>
      <c r="DX48" s="8">
        <v>17.451896999999999</v>
      </c>
      <c r="DY48" s="9">
        <v>14.954731000000001</v>
      </c>
      <c r="DZ48" s="9">
        <v>23.936159</v>
      </c>
      <c r="EA48" s="9">
        <v>20.922888</v>
      </c>
      <c r="EB48" s="9">
        <v>18.660530000000001</v>
      </c>
      <c r="EC48" s="8">
        <v>18.37396</v>
      </c>
      <c r="ED48" s="9">
        <v>15.491405</v>
      </c>
      <c r="EE48" s="9">
        <v>25.218920000000001</v>
      </c>
      <c r="EF48" s="9">
        <v>21.74427</v>
      </c>
      <c r="EG48" s="9">
        <v>19.669160999999999</v>
      </c>
      <c r="EH48" s="8">
        <v>19.432145999999999</v>
      </c>
      <c r="EI48" s="9">
        <v>15.929237000000001</v>
      </c>
      <c r="EJ48" s="9">
        <v>26.290924</v>
      </c>
      <c r="EK48" s="9">
        <v>22.603735</v>
      </c>
      <c r="EL48" s="9">
        <v>20.517199999999999</v>
      </c>
      <c r="EM48" s="8">
        <v>20.286331000000001</v>
      </c>
      <c r="EN48" s="9">
        <v>16.345039</v>
      </c>
      <c r="EO48" s="9">
        <v>27.634516000000001</v>
      </c>
      <c r="EP48" s="9">
        <v>23.554569000000001</v>
      </c>
      <c r="EQ48" s="9">
        <v>21.401244999999999</v>
      </c>
      <c r="ER48" s="8">
        <v>21.165870999999999</v>
      </c>
      <c r="ES48" s="10">
        <v>2.1000000000000001E-2</v>
      </c>
      <c r="ET48" s="10">
        <v>3.9E-2</v>
      </c>
      <c r="EU48" s="10">
        <v>3.4000000000000002E-2</v>
      </c>
      <c r="EV48" s="10">
        <v>0.03</v>
      </c>
      <c r="EW48" s="11">
        <v>0.03</v>
      </c>
    </row>
    <row r="49" spans="1:153" x14ac:dyDescent="0.25">
      <c r="A49" s="8" t="s">
        <v>36</v>
      </c>
      <c r="B49" s="8">
        <v>5.4929360000000003</v>
      </c>
      <c r="C49" s="8">
        <v>5.0047319999999997</v>
      </c>
      <c r="D49" s="9">
        <v>3.8087559999999998</v>
      </c>
      <c r="E49" s="9">
        <v>4.0311719999999998</v>
      </c>
      <c r="F49" s="9">
        <v>3.9145400000000001</v>
      </c>
      <c r="G49" s="9">
        <v>3.9142079999999999</v>
      </c>
      <c r="H49" s="8">
        <v>3.9145819999999998</v>
      </c>
      <c r="I49" s="9">
        <v>4.353561</v>
      </c>
      <c r="J49" s="9">
        <v>4.8365260000000001</v>
      </c>
      <c r="K49" s="9">
        <v>4.6886070000000002</v>
      </c>
      <c r="L49" s="9">
        <v>4.5265719999999998</v>
      </c>
      <c r="M49" s="8">
        <v>4.4440419999999996</v>
      </c>
      <c r="N49" s="9">
        <v>4.2018500000000003</v>
      </c>
      <c r="O49" s="9">
        <v>5.0920209999999999</v>
      </c>
      <c r="P49" s="9">
        <v>4.8118270000000001</v>
      </c>
      <c r="Q49" s="9">
        <v>4.5867209999999998</v>
      </c>
      <c r="R49" s="8">
        <v>4.4854120000000002</v>
      </c>
      <c r="S49" s="9">
        <v>4.1018559999999997</v>
      </c>
      <c r="T49" s="9">
        <v>5.3133739999999996</v>
      </c>
      <c r="U49" s="9">
        <v>4.9820719999999996</v>
      </c>
      <c r="V49" s="9">
        <v>4.6652969999999998</v>
      </c>
      <c r="W49" s="8">
        <v>4.5243010000000004</v>
      </c>
      <c r="X49" s="9">
        <v>4.3996019999999998</v>
      </c>
      <c r="Y49" s="9">
        <v>6.0500109999999996</v>
      </c>
      <c r="Z49" s="9">
        <v>5.5723390000000004</v>
      </c>
      <c r="AA49" s="9">
        <v>5.1488519999999998</v>
      </c>
      <c r="AB49" s="8">
        <v>4.9877000000000002</v>
      </c>
      <c r="AC49" s="9">
        <v>4.4518909999999998</v>
      </c>
      <c r="AD49" s="9">
        <v>6.5832509999999997</v>
      </c>
      <c r="AE49" s="9">
        <v>5.9331060000000004</v>
      </c>
      <c r="AF49" s="9">
        <v>5.3779570000000003</v>
      </c>
      <c r="AG49" s="8">
        <v>5.2090569999999996</v>
      </c>
      <c r="AH49" s="9">
        <v>4.5754429999999999</v>
      </c>
      <c r="AI49" s="9">
        <v>7.1417950000000001</v>
      </c>
      <c r="AJ49" s="9">
        <v>6.3729360000000002</v>
      </c>
      <c r="AK49" s="9">
        <v>5.7119289999999996</v>
      </c>
      <c r="AL49" s="8">
        <v>5.477487</v>
      </c>
      <c r="AM49" s="9">
        <v>4.6746660000000002</v>
      </c>
      <c r="AN49" s="9">
        <v>7.6485300000000001</v>
      </c>
      <c r="AO49" s="9">
        <v>6.6776289999999996</v>
      </c>
      <c r="AP49" s="9">
        <v>5.9353999999999996</v>
      </c>
      <c r="AQ49" s="8">
        <v>5.6627219999999996</v>
      </c>
      <c r="AR49" s="9">
        <v>4.7709099999999998</v>
      </c>
      <c r="AS49" s="9">
        <v>8.0522989999999997</v>
      </c>
      <c r="AT49" s="9">
        <v>6.9452870000000004</v>
      </c>
      <c r="AU49" s="9">
        <v>6.0677620000000001</v>
      </c>
      <c r="AV49" s="8">
        <v>5.831995</v>
      </c>
      <c r="AW49" s="9">
        <v>4.8751689999999996</v>
      </c>
      <c r="AX49" s="9">
        <v>8.4866240000000008</v>
      </c>
      <c r="AY49" s="9">
        <v>7.272691</v>
      </c>
      <c r="AZ49" s="9">
        <v>6.2457079999999996</v>
      </c>
      <c r="BA49" s="8">
        <v>6.0107660000000003</v>
      </c>
      <c r="BB49" s="9">
        <v>5.058859</v>
      </c>
      <c r="BC49" s="9">
        <v>8.8887260000000001</v>
      </c>
      <c r="BD49" s="9">
        <v>7.686159</v>
      </c>
      <c r="BE49" s="9">
        <v>6.5210910000000002</v>
      </c>
      <c r="BF49" s="8">
        <v>6.265263</v>
      </c>
      <c r="BG49" s="9">
        <v>5.2000849999999996</v>
      </c>
      <c r="BH49" s="9">
        <v>9.2161369999999998</v>
      </c>
      <c r="BI49" s="9">
        <v>8.0728449999999992</v>
      </c>
      <c r="BJ49" s="9">
        <v>6.8056210000000004</v>
      </c>
      <c r="BK49" s="8">
        <v>6.5093350000000001</v>
      </c>
      <c r="BL49" s="9">
        <v>5.3008449999999998</v>
      </c>
      <c r="BM49" s="9">
        <v>9.5423390000000001</v>
      </c>
      <c r="BN49" s="9">
        <v>8.3478589999999997</v>
      </c>
      <c r="BO49" s="9">
        <v>6.9733150000000004</v>
      </c>
      <c r="BP49" s="8">
        <v>6.6561490000000001</v>
      </c>
      <c r="BQ49" s="9">
        <v>5.3881740000000002</v>
      </c>
      <c r="BR49" s="9">
        <v>9.9024400000000004</v>
      </c>
      <c r="BS49" s="9">
        <v>8.63063</v>
      </c>
      <c r="BT49" s="9">
        <v>7.1145250000000004</v>
      </c>
      <c r="BU49" s="8">
        <v>6.784376</v>
      </c>
      <c r="BV49" s="9">
        <v>5.5045120000000001</v>
      </c>
      <c r="BW49" s="9">
        <v>10.36515</v>
      </c>
      <c r="BX49" s="9">
        <v>8.9193630000000006</v>
      </c>
      <c r="BY49" s="9">
        <v>7.3255670000000004</v>
      </c>
      <c r="BZ49" s="8">
        <v>6.9892729999999998</v>
      </c>
      <c r="CA49" s="9">
        <v>5.634366</v>
      </c>
      <c r="CB49" s="9">
        <v>10.696847</v>
      </c>
      <c r="CC49" s="9">
        <v>9.1832609999999999</v>
      </c>
      <c r="CD49" s="9">
        <v>7.5534569999999999</v>
      </c>
      <c r="CE49" s="8">
        <v>7.1647639999999999</v>
      </c>
      <c r="CF49" s="9">
        <v>5.8696130000000002</v>
      </c>
      <c r="CG49" s="9">
        <v>11.126949</v>
      </c>
      <c r="CH49" s="9">
        <v>9.5025340000000007</v>
      </c>
      <c r="CI49" s="9">
        <v>7.9292290000000003</v>
      </c>
      <c r="CJ49" s="8">
        <v>7.5185230000000001</v>
      </c>
      <c r="CK49" s="9">
        <v>6.0824309999999997</v>
      </c>
      <c r="CL49" s="9">
        <v>11.451995999999999</v>
      </c>
      <c r="CM49" s="9">
        <v>9.83873</v>
      </c>
      <c r="CN49" s="9">
        <v>8.2747569999999993</v>
      </c>
      <c r="CO49" s="8">
        <v>7.8836529999999998</v>
      </c>
      <c r="CP49" s="9">
        <v>6.3320790000000002</v>
      </c>
      <c r="CQ49" s="9">
        <v>11.710749</v>
      </c>
      <c r="CR49" s="9">
        <v>10.043991</v>
      </c>
      <c r="CS49" s="9">
        <v>8.5245870000000004</v>
      </c>
      <c r="CT49" s="8">
        <v>8.2617329999999995</v>
      </c>
      <c r="CU49" s="9">
        <v>6.5766239999999998</v>
      </c>
      <c r="CV49" s="9">
        <v>12.128731</v>
      </c>
      <c r="CW49" s="9">
        <v>10.317499</v>
      </c>
      <c r="CX49" s="9">
        <v>8.7543790000000001</v>
      </c>
      <c r="CY49" s="8">
        <v>8.6703650000000003</v>
      </c>
      <c r="CZ49" s="9">
        <v>6.8113679999999999</v>
      </c>
      <c r="DA49" s="9">
        <v>12.645272</v>
      </c>
      <c r="DB49" s="9">
        <v>10.625067</v>
      </c>
      <c r="DC49" s="9">
        <v>8.9698510000000002</v>
      </c>
      <c r="DD49" s="8">
        <v>8.9487869999999994</v>
      </c>
      <c r="DE49" s="9">
        <v>7.0429240000000002</v>
      </c>
      <c r="DF49" s="9">
        <v>13.339801</v>
      </c>
      <c r="DG49" s="9">
        <v>11.180223</v>
      </c>
      <c r="DH49" s="9">
        <v>9.2933050000000001</v>
      </c>
      <c r="DI49" s="8">
        <v>9.2102850000000007</v>
      </c>
      <c r="DJ49" s="9">
        <v>7.3169899999999997</v>
      </c>
      <c r="DK49" s="9">
        <v>14.280602</v>
      </c>
      <c r="DL49" s="9">
        <v>11.776647000000001</v>
      </c>
      <c r="DM49" s="9">
        <v>9.7671980000000005</v>
      </c>
      <c r="DN49" s="8">
        <v>9.6394199999999994</v>
      </c>
      <c r="DO49" s="9">
        <v>7.6764539999999997</v>
      </c>
      <c r="DP49" s="9">
        <v>15.023685</v>
      </c>
      <c r="DQ49" s="9">
        <v>12.593596</v>
      </c>
      <c r="DR49" s="9">
        <v>10.331113</v>
      </c>
      <c r="DS49" s="8">
        <v>10.167961</v>
      </c>
      <c r="DT49" s="9">
        <v>7.9962340000000003</v>
      </c>
      <c r="DU49" s="9">
        <v>15.827567</v>
      </c>
      <c r="DV49" s="9">
        <v>13.363791000000001</v>
      </c>
      <c r="DW49" s="9">
        <v>10.925084</v>
      </c>
      <c r="DX49" s="8">
        <v>10.760785</v>
      </c>
      <c r="DY49" s="9">
        <v>8.2646099999999993</v>
      </c>
      <c r="DZ49" s="9">
        <v>16.8263</v>
      </c>
      <c r="EA49" s="9">
        <v>13.970637</v>
      </c>
      <c r="EB49" s="9">
        <v>11.758742</v>
      </c>
      <c r="EC49" s="8">
        <v>11.55301</v>
      </c>
      <c r="ED49" s="9">
        <v>8.6204280000000004</v>
      </c>
      <c r="EE49" s="9">
        <v>17.936084999999999</v>
      </c>
      <c r="EF49" s="9">
        <v>14.596037000000001</v>
      </c>
      <c r="EG49" s="9">
        <v>12.637983999999999</v>
      </c>
      <c r="EH49" s="8">
        <v>12.483188999999999</v>
      </c>
      <c r="EI49" s="9">
        <v>8.9073799999999999</v>
      </c>
      <c r="EJ49" s="9">
        <v>18.817979999999999</v>
      </c>
      <c r="EK49" s="9">
        <v>15.304736999999999</v>
      </c>
      <c r="EL49" s="9">
        <v>13.347811</v>
      </c>
      <c r="EM49" s="8">
        <v>13.200098000000001</v>
      </c>
      <c r="EN49" s="9">
        <v>9.1954740000000008</v>
      </c>
      <c r="EO49" s="9">
        <v>19.949909000000002</v>
      </c>
      <c r="EP49" s="9">
        <v>16.076903999999999</v>
      </c>
      <c r="EQ49" s="9">
        <v>14.094203</v>
      </c>
      <c r="ER49" s="8">
        <v>13.934996999999999</v>
      </c>
      <c r="ES49" s="10">
        <v>2.1000000000000001E-2</v>
      </c>
      <c r="ET49" s="10">
        <v>4.9000000000000002E-2</v>
      </c>
      <c r="EU49" s="10">
        <v>4.1000000000000002E-2</v>
      </c>
      <c r="EV49" s="10">
        <v>3.5999999999999997E-2</v>
      </c>
      <c r="EW49" s="11">
        <v>3.5999999999999997E-2</v>
      </c>
    </row>
    <row r="50" spans="1:153" x14ac:dyDescent="0.25">
      <c r="A50" s="8" t="s">
        <v>37</v>
      </c>
      <c r="B50" s="8">
        <v>5.2616209999999999</v>
      </c>
      <c r="C50" s="8">
        <v>4.8749840000000004</v>
      </c>
      <c r="D50" s="9">
        <v>3.3672360000000001</v>
      </c>
      <c r="E50" s="9">
        <v>3.5566610000000001</v>
      </c>
      <c r="F50" s="9">
        <v>3.452016</v>
      </c>
      <c r="G50" s="9">
        <v>3.4521470000000001</v>
      </c>
      <c r="H50" s="8">
        <v>3.4524560000000002</v>
      </c>
      <c r="I50" s="9">
        <v>3.7382439999999999</v>
      </c>
      <c r="J50" s="9">
        <v>4.1665400000000004</v>
      </c>
      <c r="K50" s="9">
        <v>4.041696</v>
      </c>
      <c r="L50" s="9">
        <v>3.8675639999999998</v>
      </c>
      <c r="M50" s="8">
        <v>3.7871730000000001</v>
      </c>
      <c r="N50" s="9">
        <v>3.603564</v>
      </c>
      <c r="O50" s="9">
        <v>4.3821529999999997</v>
      </c>
      <c r="P50" s="9">
        <v>4.1428479999999999</v>
      </c>
      <c r="Q50" s="9">
        <v>3.919206</v>
      </c>
      <c r="R50" s="8">
        <v>3.8338320000000001</v>
      </c>
      <c r="S50" s="9">
        <v>3.5453960000000002</v>
      </c>
      <c r="T50" s="9">
        <v>4.6179079999999999</v>
      </c>
      <c r="U50" s="9">
        <v>4.3450040000000003</v>
      </c>
      <c r="V50" s="9">
        <v>4.037693</v>
      </c>
      <c r="W50" s="8">
        <v>3.9051079999999998</v>
      </c>
      <c r="X50" s="9">
        <v>3.8357019999999999</v>
      </c>
      <c r="Y50" s="9">
        <v>5.3408259999999999</v>
      </c>
      <c r="Z50" s="9">
        <v>4.9224620000000003</v>
      </c>
      <c r="AA50" s="9">
        <v>4.4846570000000003</v>
      </c>
      <c r="AB50" s="8">
        <v>4.3409570000000004</v>
      </c>
      <c r="AC50" s="9">
        <v>3.8555419999999998</v>
      </c>
      <c r="AD50" s="9">
        <v>5.8002979999999997</v>
      </c>
      <c r="AE50" s="9">
        <v>5.2314069999999999</v>
      </c>
      <c r="AF50" s="9">
        <v>4.6665070000000002</v>
      </c>
      <c r="AG50" s="8">
        <v>4.5163310000000001</v>
      </c>
      <c r="AH50" s="9">
        <v>3.9878969999999998</v>
      </c>
      <c r="AI50" s="9">
        <v>6.3233100000000002</v>
      </c>
      <c r="AJ50" s="9">
        <v>5.6659100000000002</v>
      </c>
      <c r="AK50" s="9">
        <v>4.9888729999999999</v>
      </c>
      <c r="AL50" s="8">
        <v>4.759112</v>
      </c>
      <c r="AM50" s="9">
        <v>4.0808869999999997</v>
      </c>
      <c r="AN50" s="9">
        <v>6.7966220000000002</v>
      </c>
      <c r="AO50" s="9">
        <v>5.9540860000000002</v>
      </c>
      <c r="AP50" s="9">
        <v>5.1902980000000003</v>
      </c>
      <c r="AQ50" s="8">
        <v>4.9249749999999999</v>
      </c>
      <c r="AR50" s="9">
        <v>4.1563299999999996</v>
      </c>
      <c r="AS50" s="9">
        <v>7.1758749999999996</v>
      </c>
      <c r="AT50" s="9">
        <v>6.2055680000000004</v>
      </c>
      <c r="AU50" s="9">
        <v>5.2989660000000001</v>
      </c>
      <c r="AV50" s="8">
        <v>5.0764870000000002</v>
      </c>
      <c r="AW50" s="9">
        <v>4.2550860000000004</v>
      </c>
      <c r="AX50" s="9">
        <v>7.5903609999999997</v>
      </c>
      <c r="AY50" s="9">
        <v>6.5302879999999996</v>
      </c>
      <c r="AZ50" s="9">
        <v>5.4573689999999999</v>
      </c>
      <c r="BA50" s="8">
        <v>5.238302</v>
      </c>
      <c r="BB50" s="9">
        <v>4.4523130000000002</v>
      </c>
      <c r="BC50" s="9">
        <v>7.9931109999999999</v>
      </c>
      <c r="BD50" s="9">
        <v>6.9442320000000004</v>
      </c>
      <c r="BE50" s="9">
        <v>5.727411</v>
      </c>
      <c r="BF50" s="8">
        <v>5.4908400000000004</v>
      </c>
      <c r="BG50" s="9">
        <v>4.5913110000000001</v>
      </c>
      <c r="BH50" s="9">
        <v>8.3449679999999997</v>
      </c>
      <c r="BI50" s="9">
        <v>7.3287089999999999</v>
      </c>
      <c r="BJ50" s="9">
        <v>6.0003010000000003</v>
      </c>
      <c r="BK50" s="8">
        <v>5.721749</v>
      </c>
      <c r="BL50" s="9">
        <v>4.7014379999999996</v>
      </c>
      <c r="BM50" s="9">
        <v>8.6878430000000009</v>
      </c>
      <c r="BN50" s="9">
        <v>7.6340070000000004</v>
      </c>
      <c r="BO50" s="9">
        <v>6.17537</v>
      </c>
      <c r="BP50" s="8">
        <v>5.8680300000000001</v>
      </c>
      <c r="BQ50" s="9">
        <v>4.8033979999999996</v>
      </c>
      <c r="BR50" s="9">
        <v>9.0551180000000002</v>
      </c>
      <c r="BS50" s="9">
        <v>7.9481820000000001</v>
      </c>
      <c r="BT50" s="9">
        <v>6.3243309999999999</v>
      </c>
      <c r="BU50" s="8">
        <v>5.9920949999999999</v>
      </c>
      <c r="BV50" s="9">
        <v>4.9377870000000001</v>
      </c>
      <c r="BW50" s="9">
        <v>9.5273479999999999</v>
      </c>
      <c r="BX50" s="9">
        <v>8.2581589999999991</v>
      </c>
      <c r="BY50" s="9">
        <v>6.549309</v>
      </c>
      <c r="BZ50" s="8">
        <v>6.2040360000000003</v>
      </c>
      <c r="CA50" s="9">
        <v>5.0726000000000004</v>
      </c>
      <c r="CB50" s="9">
        <v>9.8623069999999995</v>
      </c>
      <c r="CC50" s="9">
        <v>8.5328280000000003</v>
      </c>
      <c r="CD50" s="9">
        <v>6.7761279999999999</v>
      </c>
      <c r="CE50" s="8">
        <v>6.3768419999999999</v>
      </c>
      <c r="CF50" s="9">
        <v>5.2935429999999997</v>
      </c>
      <c r="CG50" s="9">
        <v>10.277927</v>
      </c>
      <c r="CH50" s="9">
        <v>8.8632679999999997</v>
      </c>
      <c r="CI50" s="9">
        <v>7.1203599999999998</v>
      </c>
      <c r="CJ50" s="8">
        <v>6.7000710000000003</v>
      </c>
      <c r="CK50" s="9">
        <v>5.4940509999999998</v>
      </c>
      <c r="CL50" s="9">
        <v>10.585342000000001</v>
      </c>
      <c r="CM50" s="9">
        <v>9.2026710000000005</v>
      </c>
      <c r="CN50" s="9">
        <v>7.4481719999999996</v>
      </c>
      <c r="CO50" s="8">
        <v>7.0428790000000001</v>
      </c>
      <c r="CP50" s="9">
        <v>5.737088</v>
      </c>
      <c r="CQ50" s="9">
        <v>10.819421</v>
      </c>
      <c r="CR50" s="9">
        <v>9.4172569999999993</v>
      </c>
      <c r="CS50" s="9">
        <v>7.7042250000000001</v>
      </c>
      <c r="CT50" s="8">
        <v>7.4091769999999997</v>
      </c>
      <c r="CU50" s="9">
        <v>5.9820859999999998</v>
      </c>
      <c r="CV50" s="9">
        <v>11.209922000000001</v>
      </c>
      <c r="CW50" s="9">
        <v>9.7048880000000004</v>
      </c>
      <c r="CX50" s="9">
        <v>7.9260460000000004</v>
      </c>
      <c r="CY50" s="8">
        <v>7.7995549999999998</v>
      </c>
      <c r="CZ50" s="9">
        <v>6.206086</v>
      </c>
      <c r="DA50" s="9">
        <v>11.691754</v>
      </c>
      <c r="DB50" s="9">
        <v>10.023911</v>
      </c>
      <c r="DC50" s="9">
        <v>8.1376650000000001</v>
      </c>
      <c r="DD50" s="8">
        <v>8.0746929999999999</v>
      </c>
      <c r="DE50" s="9">
        <v>6.4411269999999998</v>
      </c>
      <c r="DF50" s="9">
        <v>12.326392</v>
      </c>
      <c r="DG50" s="9">
        <v>10.565375</v>
      </c>
      <c r="DH50" s="9">
        <v>8.4735420000000001</v>
      </c>
      <c r="DI50" s="8">
        <v>8.3240770000000008</v>
      </c>
      <c r="DJ50" s="9">
        <v>6.7155899999999997</v>
      </c>
      <c r="DK50" s="9">
        <v>13.190098000000001</v>
      </c>
      <c r="DL50" s="9">
        <v>11.154534</v>
      </c>
      <c r="DM50" s="9">
        <v>8.9401299999999999</v>
      </c>
      <c r="DN50" s="8">
        <v>8.7448650000000008</v>
      </c>
      <c r="DO50" s="9">
        <v>7.0785260000000001</v>
      </c>
      <c r="DP50" s="9">
        <v>13.841222999999999</v>
      </c>
      <c r="DQ50" s="9">
        <v>11.941985000000001</v>
      </c>
      <c r="DR50" s="9">
        <v>9.4944389999999999</v>
      </c>
      <c r="DS50" s="8">
        <v>9.2592999999999996</v>
      </c>
      <c r="DT50" s="9">
        <v>7.4239940000000004</v>
      </c>
      <c r="DU50" s="9">
        <v>14.561991000000001</v>
      </c>
      <c r="DV50" s="9">
        <v>12.670023</v>
      </c>
      <c r="DW50" s="9">
        <v>10.077107</v>
      </c>
      <c r="DX50" s="8">
        <v>9.849755</v>
      </c>
      <c r="DY50" s="9">
        <v>7.7203549999999996</v>
      </c>
      <c r="DZ50" s="9">
        <v>15.491073999999999</v>
      </c>
      <c r="EA50" s="9">
        <v>13.226883000000001</v>
      </c>
      <c r="EB50" s="9">
        <v>10.882401</v>
      </c>
      <c r="EC50" s="8">
        <v>10.610778</v>
      </c>
      <c r="ED50" s="9">
        <v>8.1108659999999997</v>
      </c>
      <c r="EE50" s="9">
        <v>16.542763000000001</v>
      </c>
      <c r="EF50" s="9">
        <v>13.810162</v>
      </c>
      <c r="EG50" s="9">
        <v>11.727107999999999</v>
      </c>
      <c r="EH50" s="8">
        <v>11.498779000000001</v>
      </c>
      <c r="EI50" s="9">
        <v>8.420102</v>
      </c>
      <c r="EJ50" s="9">
        <v>17.338152000000001</v>
      </c>
      <c r="EK50" s="9">
        <v>14.467881999999999</v>
      </c>
      <c r="EL50" s="9">
        <v>12.426636999999999</v>
      </c>
      <c r="EM50" s="8">
        <v>12.181562</v>
      </c>
      <c r="EN50" s="9">
        <v>8.7273060000000005</v>
      </c>
      <c r="EO50" s="9">
        <v>18.418054999999999</v>
      </c>
      <c r="EP50" s="9">
        <v>15.159058999999999</v>
      </c>
      <c r="EQ50" s="9">
        <v>13.143981999999999</v>
      </c>
      <c r="ER50" s="8">
        <v>12.866826</v>
      </c>
      <c r="ES50" s="10">
        <v>0.02</v>
      </c>
      <c r="ET50" s="10">
        <v>4.7E-2</v>
      </c>
      <c r="EU50" s="10">
        <v>0.04</v>
      </c>
      <c r="EV50" s="10">
        <v>3.5000000000000003E-2</v>
      </c>
      <c r="EW50" s="11">
        <v>3.4000000000000002E-2</v>
      </c>
    </row>
    <row r="51" spans="1:153" x14ac:dyDescent="0.25">
      <c r="A51" s="8" t="s">
        <v>41</v>
      </c>
      <c r="B51" s="8">
        <v>16.341745</v>
      </c>
      <c r="C51" s="8">
        <v>16.307175000000001</v>
      </c>
      <c r="D51" s="9">
        <v>14.847493999999999</v>
      </c>
      <c r="E51" s="9">
        <v>15.317481000000001</v>
      </c>
      <c r="F51" s="9">
        <v>15.185233</v>
      </c>
      <c r="G51" s="9">
        <v>15.185314999999999</v>
      </c>
      <c r="H51" s="8">
        <v>15.185765</v>
      </c>
      <c r="I51" s="9">
        <v>16.796544999999998</v>
      </c>
      <c r="J51" s="9">
        <v>17.059418000000001</v>
      </c>
      <c r="K51" s="9">
        <v>16.893374999999999</v>
      </c>
      <c r="L51" s="9">
        <v>16.716238000000001</v>
      </c>
      <c r="M51" s="8">
        <v>16.656500000000001</v>
      </c>
      <c r="N51" s="9">
        <v>17.044373</v>
      </c>
      <c r="O51" s="9">
        <v>17.290849999999999</v>
      </c>
      <c r="P51" s="9">
        <v>17.009716000000001</v>
      </c>
      <c r="Q51" s="9">
        <v>16.770119000000001</v>
      </c>
      <c r="R51" s="8">
        <v>16.702314000000001</v>
      </c>
      <c r="S51" s="9">
        <v>17.354151000000002</v>
      </c>
      <c r="T51" s="9">
        <v>17.694787999999999</v>
      </c>
      <c r="U51" s="9">
        <v>17.331139</v>
      </c>
      <c r="V51" s="9">
        <v>17.000105000000001</v>
      </c>
      <c r="W51" s="8">
        <v>16.889223000000001</v>
      </c>
      <c r="X51" s="9">
        <v>18.014938000000001</v>
      </c>
      <c r="Y51" s="9">
        <v>18.623407</v>
      </c>
      <c r="Z51" s="9">
        <v>18.093073</v>
      </c>
      <c r="AA51" s="9">
        <v>17.618200000000002</v>
      </c>
      <c r="AB51" s="8">
        <v>17.537669999999999</v>
      </c>
      <c r="AC51" s="9">
        <v>18.337054999999999</v>
      </c>
      <c r="AD51" s="9">
        <v>19.344425000000001</v>
      </c>
      <c r="AE51" s="9">
        <v>18.603982999999999</v>
      </c>
      <c r="AF51" s="9">
        <v>17.985009999999999</v>
      </c>
      <c r="AG51" s="8">
        <v>17.937563000000001</v>
      </c>
      <c r="AH51" s="9">
        <v>18.751472</v>
      </c>
      <c r="AI51" s="9">
        <v>20.132038000000001</v>
      </c>
      <c r="AJ51" s="9">
        <v>19.286805999999999</v>
      </c>
      <c r="AK51" s="9">
        <v>18.506350999999999</v>
      </c>
      <c r="AL51" s="8">
        <v>18.428549</v>
      </c>
      <c r="AM51" s="9">
        <v>19.090799000000001</v>
      </c>
      <c r="AN51" s="9">
        <v>20.866745000000002</v>
      </c>
      <c r="AO51" s="9">
        <v>19.819711999999999</v>
      </c>
      <c r="AP51" s="9">
        <v>18.943722000000001</v>
      </c>
      <c r="AQ51" s="8">
        <v>18.830411999999999</v>
      </c>
      <c r="AR51" s="9">
        <v>19.398506000000001</v>
      </c>
      <c r="AS51" s="9">
        <v>21.515920999999999</v>
      </c>
      <c r="AT51" s="9">
        <v>20.323588999999998</v>
      </c>
      <c r="AU51" s="9">
        <v>19.298323</v>
      </c>
      <c r="AV51" s="8">
        <v>19.232256</v>
      </c>
      <c r="AW51" s="9">
        <v>19.736312999999999</v>
      </c>
      <c r="AX51" s="9">
        <v>22.285927000000001</v>
      </c>
      <c r="AY51" s="9">
        <v>20.931750999999998</v>
      </c>
      <c r="AZ51" s="9">
        <v>19.728691000000001</v>
      </c>
      <c r="BA51" s="8">
        <v>19.755562000000001</v>
      </c>
      <c r="BB51" s="9">
        <v>20.177493999999999</v>
      </c>
      <c r="BC51" s="9">
        <v>23.047207</v>
      </c>
      <c r="BD51" s="9">
        <v>21.646263000000001</v>
      </c>
      <c r="BE51" s="9">
        <v>20.289736000000001</v>
      </c>
      <c r="BF51" s="8">
        <v>20.35004</v>
      </c>
      <c r="BG51" s="9">
        <v>20.544073000000001</v>
      </c>
      <c r="BH51" s="9">
        <v>23.738098000000001</v>
      </c>
      <c r="BI51" s="9">
        <v>22.400095</v>
      </c>
      <c r="BJ51" s="9">
        <v>20.945366</v>
      </c>
      <c r="BK51" s="8">
        <v>21.026007</v>
      </c>
      <c r="BL51" s="9">
        <v>20.883348000000002</v>
      </c>
      <c r="BM51" s="9">
        <v>24.572787999999999</v>
      </c>
      <c r="BN51" s="9">
        <v>23.036552</v>
      </c>
      <c r="BO51" s="9">
        <v>21.475083999999999</v>
      </c>
      <c r="BP51" s="8">
        <v>21.667717</v>
      </c>
      <c r="BQ51" s="9">
        <v>21.206651999999998</v>
      </c>
      <c r="BR51" s="9">
        <v>25.385269000000001</v>
      </c>
      <c r="BS51" s="9">
        <v>23.720257</v>
      </c>
      <c r="BT51" s="9">
        <v>21.981618999999998</v>
      </c>
      <c r="BU51" s="8">
        <v>22.261527999999998</v>
      </c>
      <c r="BV51" s="9">
        <v>21.57535</v>
      </c>
      <c r="BW51" s="9">
        <v>26.24531</v>
      </c>
      <c r="BX51" s="9">
        <v>24.498190000000001</v>
      </c>
      <c r="BY51" s="9">
        <v>22.652533999999999</v>
      </c>
      <c r="BZ51" s="8">
        <v>22.877506</v>
      </c>
      <c r="CA51" s="9">
        <v>21.944168000000001</v>
      </c>
      <c r="CB51" s="9">
        <v>27.015024</v>
      </c>
      <c r="CC51" s="9">
        <v>25.182306000000001</v>
      </c>
      <c r="CD51" s="9">
        <v>23.348013000000002</v>
      </c>
      <c r="CE51" s="8">
        <v>23.485227999999999</v>
      </c>
      <c r="CF51" s="9">
        <v>22.419879999999999</v>
      </c>
      <c r="CG51" s="9">
        <v>27.864370000000001</v>
      </c>
      <c r="CH51" s="9">
        <v>25.939488999999998</v>
      </c>
      <c r="CI51" s="9">
        <v>24.118504000000001</v>
      </c>
      <c r="CJ51" s="8">
        <v>24.235427999999999</v>
      </c>
      <c r="CK51" s="9">
        <v>22.888642999999998</v>
      </c>
      <c r="CL51" s="9">
        <v>28.584726</v>
      </c>
      <c r="CM51" s="9">
        <v>26.723849999999999</v>
      </c>
      <c r="CN51" s="9">
        <v>24.862835</v>
      </c>
      <c r="CO51" s="8">
        <v>24.958929000000001</v>
      </c>
      <c r="CP51" s="9">
        <v>23.402125999999999</v>
      </c>
      <c r="CQ51" s="9">
        <v>29.213415000000001</v>
      </c>
      <c r="CR51" s="9">
        <v>27.370939</v>
      </c>
      <c r="CS51" s="9">
        <v>25.570812</v>
      </c>
      <c r="CT51" s="8">
        <v>25.703568000000001</v>
      </c>
      <c r="CU51" s="9">
        <v>23.939892</v>
      </c>
      <c r="CV51" s="9">
        <v>30.006250000000001</v>
      </c>
      <c r="CW51" s="9">
        <v>28.077680999999998</v>
      </c>
      <c r="CX51" s="9">
        <v>26.228642000000001</v>
      </c>
      <c r="CY51" s="8">
        <v>26.432521999999999</v>
      </c>
      <c r="CZ51" s="9">
        <v>24.448544999999999</v>
      </c>
      <c r="DA51" s="9">
        <v>30.895693000000001</v>
      </c>
      <c r="DB51" s="9">
        <v>28.767575999999998</v>
      </c>
      <c r="DC51" s="9">
        <v>26.871098</v>
      </c>
      <c r="DD51" s="8">
        <v>27.101261000000001</v>
      </c>
      <c r="DE51" s="9">
        <v>24.991496999999999</v>
      </c>
      <c r="DF51" s="9">
        <v>31.866035</v>
      </c>
      <c r="DG51" s="9">
        <v>29.662502</v>
      </c>
      <c r="DH51" s="9">
        <v>27.605473</v>
      </c>
      <c r="DI51" s="8">
        <v>27.755089000000002</v>
      </c>
      <c r="DJ51" s="9">
        <v>25.582882000000001</v>
      </c>
      <c r="DK51" s="9">
        <v>33.062809000000001</v>
      </c>
      <c r="DL51" s="9">
        <v>30.575641999999998</v>
      </c>
      <c r="DM51" s="9">
        <v>28.432402</v>
      </c>
      <c r="DN51" s="8">
        <v>28.517064999999999</v>
      </c>
      <c r="DO51" s="9">
        <v>26.283277999999999</v>
      </c>
      <c r="DP51" s="9">
        <v>34.077311999999999</v>
      </c>
      <c r="DQ51" s="9">
        <v>31.728518999999999</v>
      </c>
      <c r="DR51" s="9">
        <v>29.326540000000001</v>
      </c>
      <c r="DS51" s="8">
        <v>29.410332</v>
      </c>
      <c r="DT51" s="9">
        <v>26.979247999999998</v>
      </c>
      <c r="DU51" s="9">
        <v>35.179237000000001</v>
      </c>
      <c r="DV51" s="9">
        <v>32.820357999999999</v>
      </c>
      <c r="DW51" s="9">
        <v>30.284068999999999</v>
      </c>
      <c r="DX51" s="8">
        <v>30.360115</v>
      </c>
      <c r="DY51" s="9">
        <v>27.609798000000001</v>
      </c>
      <c r="DZ51" s="9">
        <v>36.459656000000003</v>
      </c>
      <c r="EA51" s="9">
        <v>33.724769999999999</v>
      </c>
      <c r="EB51" s="9">
        <v>31.453087</v>
      </c>
      <c r="EC51" s="8">
        <v>31.457091999999999</v>
      </c>
      <c r="ED51" s="9">
        <v>28.333704000000001</v>
      </c>
      <c r="EE51" s="9">
        <v>37.848224999999999</v>
      </c>
      <c r="EF51" s="9">
        <v>34.655174000000002</v>
      </c>
      <c r="EG51" s="9">
        <v>32.665667999999997</v>
      </c>
      <c r="EH51" s="8">
        <v>32.685295000000004</v>
      </c>
      <c r="EI51" s="9">
        <v>28.967396000000001</v>
      </c>
      <c r="EJ51" s="9">
        <v>38.999630000000003</v>
      </c>
      <c r="EK51" s="9">
        <v>35.655341999999997</v>
      </c>
      <c r="EL51" s="9">
        <v>33.711334000000001</v>
      </c>
      <c r="EM51" s="8">
        <v>33.708610999999998</v>
      </c>
      <c r="EN51" s="9">
        <v>29.585882000000002</v>
      </c>
      <c r="EO51" s="9">
        <v>40.379620000000003</v>
      </c>
      <c r="EP51" s="9">
        <v>36.700409000000001</v>
      </c>
      <c r="EQ51" s="9">
        <v>34.760834000000003</v>
      </c>
      <c r="ER51" s="8">
        <v>34.727660999999998</v>
      </c>
      <c r="ES51" s="10">
        <v>2.1000000000000001E-2</v>
      </c>
      <c r="ET51" s="10">
        <v>3.1E-2</v>
      </c>
      <c r="EU51" s="10">
        <v>2.8000000000000001E-2</v>
      </c>
      <c r="EV51" s="10">
        <v>2.5999999999999999E-2</v>
      </c>
      <c r="EW51" s="11">
        <v>2.5999999999999999E-2</v>
      </c>
    </row>
    <row r="52" spans="1:153" x14ac:dyDescent="0.25">
      <c r="A52" s="5" t="s">
        <v>42</v>
      </c>
      <c r="B52" s="5">
        <v>7.2816010000000002</v>
      </c>
      <c r="C52" s="5">
        <v>6.8313110000000004</v>
      </c>
      <c r="D52" s="12">
        <v>5.5078180000000003</v>
      </c>
      <c r="E52" s="12">
        <v>5.7458270000000002</v>
      </c>
      <c r="F52" s="12">
        <v>5.621899</v>
      </c>
      <c r="G52" s="12">
        <v>5.621899</v>
      </c>
      <c r="H52" s="5">
        <v>5.622128</v>
      </c>
      <c r="I52" s="12">
        <v>6.0943610000000001</v>
      </c>
      <c r="J52" s="12">
        <v>6.6029169999999997</v>
      </c>
      <c r="K52" s="12">
        <v>6.4333929999999997</v>
      </c>
      <c r="L52" s="12">
        <v>6.2915960000000002</v>
      </c>
      <c r="M52" s="5">
        <v>6.2199359999999997</v>
      </c>
      <c r="N52" s="12">
        <v>5.796659</v>
      </c>
      <c r="O52" s="12">
        <v>6.7941240000000001</v>
      </c>
      <c r="P52" s="12">
        <v>6.4626780000000004</v>
      </c>
      <c r="Q52" s="12">
        <v>6.2592610000000004</v>
      </c>
      <c r="R52" s="5">
        <v>6.166722</v>
      </c>
      <c r="S52" s="12">
        <v>5.646693</v>
      </c>
      <c r="T52" s="12">
        <v>7.0068979999999996</v>
      </c>
      <c r="U52" s="12">
        <v>6.6009469999999997</v>
      </c>
      <c r="V52" s="12">
        <v>6.308592</v>
      </c>
      <c r="W52" s="5">
        <v>6.1709670000000001</v>
      </c>
      <c r="X52" s="12">
        <v>5.8878399999999997</v>
      </c>
      <c r="Y52" s="12">
        <v>7.7258680000000002</v>
      </c>
      <c r="Z52" s="12">
        <v>7.1607079999999996</v>
      </c>
      <c r="AA52" s="12">
        <v>6.7412000000000001</v>
      </c>
      <c r="AB52" s="5">
        <v>6.5789679999999997</v>
      </c>
      <c r="AC52" s="12">
        <v>5.9941449999999996</v>
      </c>
      <c r="AD52" s="12">
        <v>8.340268</v>
      </c>
      <c r="AE52" s="12">
        <v>7.576066</v>
      </c>
      <c r="AF52" s="12">
        <v>7.0395390000000004</v>
      </c>
      <c r="AG52" s="5">
        <v>6.8620340000000004</v>
      </c>
      <c r="AH52" s="12">
        <v>6.1896180000000003</v>
      </c>
      <c r="AI52" s="12">
        <v>8.9795189999999998</v>
      </c>
      <c r="AJ52" s="12">
        <v>8.0799640000000004</v>
      </c>
      <c r="AK52" s="12">
        <v>7.4449899999999998</v>
      </c>
      <c r="AL52" s="5">
        <v>7.2007060000000003</v>
      </c>
      <c r="AM52" s="12">
        <v>6.3384400000000003</v>
      </c>
      <c r="AN52" s="12">
        <v>9.5414539999999999</v>
      </c>
      <c r="AO52" s="12">
        <v>8.4294180000000001</v>
      </c>
      <c r="AP52" s="12">
        <v>7.7154939999999996</v>
      </c>
      <c r="AQ52" s="5">
        <v>7.4352159999999996</v>
      </c>
      <c r="AR52" s="12">
        <v>6.484413</v>
      </c>
      <c r="AS52" s="12">
        <v>10.005029</v>
      </c>
      <c r="AT52" s="12">
        <v>8.7337430000000005</v>
      </c>
      <c r="AU52" s="12">
        <v>7.9037519999999999</v>
      </c>
      <c r="AV52" s="5">
        <v>7.6510210000000001</v>
      </c>
      <c r="AW52" s="12">
        <v>6.6491319999999998</v>
      </c>
      <c r="AX52" s="12">
        <v>10.503448000000001</v>
      </c>
      <c r="AY52" s="12">
        <v>9.1046709999999997</v>
      </c>
      <c r="AZ52" s="12">
        <v>8.1383539999999996</v>
      </c>
      <c r="BA52" s="5">
        <v>7.8856250000000001</v>
      </c>
      <c r="BB52" s="12">
        <v>6.8889750000000003</v>
      </c>
      <c r="BC52" s="12">
        <v>10.953334</v>
      </c>
      <c r="BD52" s="12">
        <v>9.5514580000000002</v>
      </c>
      <c r="BE52" s="12">
        <v>8.4685970000000008</v>
      </c>
      <c r="BF52" s="5">
        <v>8.189432</v>
      </c>
      <c r="BG52" s="12">
        <v>7.0758109999999999</v>
      </c>
      <c r="BH52" s="12">
        <v>11.334044</v>
      </c>
      <c r="BI52" s="12">
        <v>9.9747880000000002</v>
      </c>
      <c r="BJ52" s="12">
        <v>8.8097449999999995</v>
      </c>
      <c r="BK52" s="5">
        <v>8.4904600000000006</v>
      </c>
      <c r="BL52" s="12">
        <v>7.2283710000000001</v>
      </c>
      <c r="BM52" s="12">
        <v>11.725921</v>
      </c>
      <c r="BN52" s="12">
        <v>10.294998</v>
      </c>
      <c r="BO52" s="12">
        <v>9.0391680000000001</v>
      </c>
      <c r="BP52" s="5">
        <v>8.7062709999999992</v>
      </c>
      <c r="BQ52" s="12">
        <v>7.3765109999999998</v>
      </c>
      <c r="BR52" s="12">
        <v>12.151628000000001</v>
      </c>
      <c r="BS52" s="12">
        <v>10.624480999999999</v>
      </c>
      <c r="BT52" s="12">
        <v>9.244999</v>
      </c>
      <c r="BU52" s="5">
        <v>8.9084240000000001</v>
      </c>
      <c r="BV52" s="12">
        <v>7.5520319999999996</v>
      </c>
      <c r="BW52" s="12">
        <v>12.688499</v>
      </c>
      <c r="BX52" s="12">
        <v>10.975828999999999</v>
      </c>
      <c r="BY52" s="12">
        <v>9.5343689999999999</v>
      </c>
      <c r="BZ52" s="5">
        <v>9.1948899999999991</v>
      </c>
      <c r="CA52" s="12">
        <v>7.7274039999999999</v>
      </c>
      <c r="CB52" s="12">
        <v>13.095351000000001</v>
      </c>
      <c r="CC52" s="12">
        <v>11.278655000000001</v>
      </c>
      <c r="CD52" s="12">
        <v>9.8232769999999991</v>
      </c>
      <c r="CE52" s="5">
        <v>9.4446689999999993</v>
      </c>
      <c r="CF52" s="12">
        <v>8.0100460000000009</v>
      </c>
      <c r="CG52" s="12">
        <v>13.600412</v>
      </c>
      <c r="CH52" s="12">
        <v>11.649388999999999</v>
      </c>
      <c r="CI52" s="12">
        <v>10.274260999999999</v>
      </c>
      <c r="CJ52" s="5">
        <v>9.8881399999999999</v>
      </c>
      <c r="CK52" s="12">
        <v>8.2729669999999995</v>
      </c>
      <c r="CL52" s="12">
        <v>14.025554</v>
      </c>
      <c r="CM52" s="12">
        <v>12.043170999999999</v>
      </c>
      <c r="CN52" s="12">
        <v>10.702538000000001</v>
      </c>
      <c r="CO52" s="5">
        <v>10.348328</v>
      </c>
      <c r="CP52" s="12">
        <v>8.5786529999999992</v>
      </c>
      <c r="CQ52" s="12">
        <v>14.390976999999999</v>
      </c>
      <c r="CR52" s="12">
        <v>12.312716</v>
      </c>
      <c r="CS52" s="12">
        <v>11.028008</v>
      </c>
      <c r="CT52" s="5">
        <v>10.829344000000001</v>
      </c>
      <c r="CU52" s="12">
        <v>8.8837200000000003</v>
      </c>
      <c r="CV52" s="12">
        <v>14.924906999999999</v>
      </c>
      <c r="CW52" s="12">
        <v>12.650539</v>
      </c>
      <c r="CX52" s="12">
        <v>11.33695</v>
      </c>
      <c r="CY52" s="5">
        <v>11.337429999999999</v>
      </c>
      <c r="CZ52" s="12">
        <v>9.1648630000000004</v>
      </c>
      <c r="DA52" s="12">
        <v>15.580537</v>
      </c>
      <c r="DB52" s="12">
        <v>13.037475000000001</v>
      </c>
      <c r="DC52" s="12">
        <v>11.638975</v>
      </c>
      <c r="DD52" s="5">
        <v>11.733798</v>
      </c>
      <c r="DE52" s="12">
        <v>9.4585489999999997</v>
      </c>
      <c r="DF52" s="12">
        <v>16.407259</v>
      </c>
      <c r="DG52" s="12">
        <v>13.674083</v>
      </c>
      <c r="DH52" s="12">
        <v>12.056766</v>
      </c>
      <c r="DI52" s="5">
        <v>12.121575</v>
      </c>
      <c r="DJ52" s="12">
        <v>9.8006430000000009</v>
      </c>
      <c r="DK52" s="12">
        <v>17.489007999999998</v>
      </c>
      <c r="DL52" s="12">
        <v>14.359116999999999</v>
      </c>
      <c r="DM52" s="12">
        <v>12.638731999999999</v>
      </c>
      <c r="DN52" s="5">
        <v>12.66888</v>
      </c>
      <c r="DO52" s="12">
        <v>10.240251000000001</v>
      </c>
      <c r="DP52" s="12">
        <v>18.382332000000002</v>
      </c>
      <c r="DQ52" s="12">
        <v>15.263699000000001</v>
      </c>
      <c r="DR52" s="12">
        <v>13.314467</v>
      </c>
      <c r="DS52" s="5">
        <v>13.328844</v>
      </c>
      <c r="DT52" s="12">
        <v>10.645826</v>
      </c>
      <c r="DU52" s="12">
        <v>19.343039999999998</v>
      </c>
      <c r="DV52" s="12">
        <v>16.129121999999999</v>
      </c>
      <c r="DW52" s="12">
        <v>14.013210000000001</v>
      </c>
      <c r="DX52" s="5">
        <v>14.044302</v>
      </c>
      <c r="DY52" s="12">
        <v>11.009183</v>
      </c>
      <c r="DZ52" s="12">
        <v>20.498075</v>
      </c>
      <c r="EA52" s="12">
        <v>16.834038</v>
      </c>
      <c r="EB52" s="12">
        <v>14.946178</v>
      </c>
      <c r="EC52" s="5">
        <v>14.946206</v>
      </c>
      <c r="ED52" s="12">
        <v>11.462707999999999</v>
      </c>
      <c r="EE52" s="12">
        <v>21.763704000000001</v>
      </c>
      <c r="EF52" s="12">
        <v>17.581416999999998</v>
      </c>
      <c r="EG52" s="12">
        <v>15.936629</v>
      </c>
      <c r="EH52" s="5">
        <v>15.995257000000001</v>
      </c>
      <c r="EI52" s="12">
        <v>11.846867</v>
      </c>
      <c r="EJ52" s="12">
        <v>22.831816</v>
      </c>
      <c r="EK52" s="12">
        <v>18.405740999999999</v>
      </c>
      <c r="EL52" s="12">
        <v>16.763344</v>
      </c>
      <c r="EM52" s="5">
        <v>16.842834</v>
      </c>
      <c r="EN52" s="12">
        <v>12.219237</v>
      </c>
      <c r="EO52" s="12">
        <v>24.159609</v>
      </c>
      <c r="EP52" s="12">
        <v>19.303246999999999</v>
      </c>
      <c r="EQ52" s="12">
        <v>17.623909000000001</v>
      </c>
      <c r="ER52" s="5">
        <v>17.712890999999999</v>
      </c>
      <c r="ES52" s="13">
        <v>0.02</v>
      </c>
      <c r="ET52" s="13">
        <v>4.4999999999999998E-2</v>
      </c>
      <c r="EU52" s="13">
        <v>3.5999999999999997E-2</v>
      </c>
      <c r="EV52" s="13">
        <v>3.3000000000000002E-2</v>
      </c>
      <c r="EW52" s="14">
        <v>3.3000000000000002E-2</v>
      </c>
    </row>
    <row r="53" spans="1:153" s="4" customFormat="1" ht="15" customHeight="1" x14ac:dyDescent="0.25">
      <c r="A53" s="175" t="s">
        <v>43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  <c r="BV53" s="175"/>
      <c r="BW53" s="175"/>
      <c r="BX53" s="175"/>
      <c r="BY53" s="175"/>
      <c r="BZ53" s="175"/>
      <c r="CA53" s="175"/>
      <c r="CB53" s="175"/>
      <c r="CC53" s="175"/>
      <c r="CD53" s="175"/>
      <c r="CE53" s="175"/>
      <c r="CF53" s="175"/>
      <c r="CG53" s="175"/>
      <c r="CH53" s="175"/>
      <c r="CI53" s="175"/>
      <c r="CJ53" s="175"/>
      <c r="CK53" s="175"/>
      <c r="CL53" s="175"/>
      <c r="CM53" s="175"/>
      <c r="CN53" s="175"/>
      <c r="CO53" s="175"/>
      <c r="CP53" s="175"/>
      <c r="CQ53" s="175"/>
      <c r="CR53" s="175"/>
      <c r="CS53" s="175"/>
      <c r="CT53" s="175"/>
      <c r="CU53" s="175"/>
      <c r="CV53" s="175"/>
      <c r="CW53" s="175"/>
      <c r="CX53" s="175"/>
      <c r="CY53" s="175"/>
      <c r="CZ53" s="175"/>
      <c r="DA53" s="175"/>
      <c r="DB53" s="175"/>
      <c r="DC53" s="175"/>
      <c r="DD53" s="175"/>
      <c r="DE53" s="175"/>
      <c r="DF53" s="175"/>
      <c r="DG53" s="175"/>
      <c r="DH53" s="175"/>
      <c r="DI53" s="175"/>
      <c r="DJ53" s="175"/>
      <c r="DK53" s="175"/>
      <c r="DL53" s="175"/>
      <c r="DM53" s="175"/>
      <c r="DN53" s="175"/>
      <c r="DO53" s="175"/>
      <c r="DP53" s="175"/>
      <c r="DQ53" s="175"/>
      <c r="DR53" s="175"/>
      <c r="DS53" s="175"/>
      <c r="DT53" s="175"/>
      <c r="DU53" s="175"/>
      <c r="DV53" s="175"/>
      <c r="DW53" s="175"/>
      <c r="DX53" s="175"/>
      <c r="DY53" s="175"/>
      <c r="DZ53" s="175"/>
      <c r="EA53" s="175"/>
      <c r="EB53" s="175"/>
      <c r="EC53" s="175"/>
      <c r="ED53" s="175"/>
      <c r="EE53" s="175"/>
      <c r="EF53" s="175"/>
      <c r="EG53" s="175"/>
      <c r="EH53" s="175"/>
      <c r="EI53" s="175"/>
      <c r="EJ53" s="175"/>
      <c r="EK53" s="175"/>
      <c r="EL53" s="175"/>
      <c r="EM53" s="175"/>
      <c r="EN53" s="175"/>
      <c r="EO53" s="175"/>
      <c r="EP53" s="175"/>
      <c r="EQ53" s="175"/>
      <c r="ER53" s="175"/>
      <c r="ES53" s="175"/>
      <c r="ET53" s="175"/>
      <c r="EU53" s="175"/>
      <c r="EV53" s="175"/>
      <c r="EW53" s="175"/>
    </row>
    <row r="54" spans="1:153" ht="15" customHeight="1" x14ac:dyDescent="0.25">
      <c r="A54" s="174" t="s">
        <v>44</v>
      </c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</row>
    <row r="55" spans="1:153" ht="15" customHeight="1" x14ac:dyDescent="0.25">
      <c r="A55" s="174" t="s">
        <v>45</v>
      </c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/>
      <c r="CA55" s="174"/>
      <c r="CB55" s="174"/>
      <c r="CC55" s="174"/>
      <c r="CD55" s="174"/>
      <c r="CE55" s="174"/>
      <c r="CF55" s="174"/>
      <c r="CG55" s="174"/>
      <c r="CH55" s="174"/>
      <c r="CI55" s="174"/>
      <c r="CJ55" s="174"/>
      <c r="CK55" s="174"/>
      <c r="CL55" s="174"/>
      <c r="CM55" s="174"/>
      <c r="CN55" s="174"/>
      <c r="CO55" s="174"/>
      <c r="CP55" s="174"/>
      <c r="CQ55" s="174"/>
      <c r="CR55" s="174"/>
      <c r="CS55" s="174"/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/>
      <c r="DJ55" s="174"/>
      <c r="DK55" s="174"/>
      <c r="DL55" s="174"/>
      <c r="DM55" s="174"/>
      <c r="DN55" s="174"/>
      <c r="DO55" s="174"/>
      <c r="DP55" s="174"/>
      <c r="DQ55" s="174"/>
      <c r="DR55" s="174"/>
      <c r="DS55" s="174"/>
      <c r="DT55" s="174"/>
      <c r="DU55" s="174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</row>
    <row r="56" spans="1:153" ht="15" customHeight="1" x14ac:dyDescent="0.25">
      <c r="A56" s="174" t="s">
        <v>46</v>
      </c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</row>
    <row r="57" spans="1:153" ht="15" customHeight="1" x14ac:dyDescent="0.25">
      <c r="A57" s="174" t="s">
        <v>47</v>
      </c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174"/>
      <c r="DM57" s="174"/>
      <c r="DN57" s="174"/>
      <c r="DO57" s="174"/>
      <c r="DP57" s="174"/>
      <c r="DQ57" s="174"/>
      <c r="DR57" s="174"/>
      <c r="DS57" s="174"/>
      <c r="DT57" s="174"/>
      <c r="DU57" s="174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</row>
    <row r="58" spans="1:153" ht="15" customHeight="1" x14ac:dyDescent="0.25">
      <c r="A58" s="174" t="s">
        <v>48</v>
      </c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174"/>
      <c r="DM58" s="174"/>
      <c r="DN58" s="174"/>
      <c r="DO58" s="174"/>
      <c r="DP58" s="174"/>
      <c r="DQ58" s="174"/>
      <c r="DR58" s="174"/>
      <c r="DS58" s="174"/>
      <c r="DT58" s="174"/>
      <c r="DU58" s="174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</row>
    <row r="59" spans="1:153" ht="15" customHeight="1" x14ac:dyDescent="0.25">
      <c r="A59" s="174" t="s">
        <v>49</v>
      </c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174"/>
      <c r="DM59" s="174"/>
      <c r="DN59" s="174"/>
      <c r="DO59" s="174"/>
      <c r="DP59" s="174"/>
      <c r="DQ59" s="174"/>
      <c r="DR59" s="174"/>
      <c r="DS59" s="174"/>
      <c r="DT59" s="174"/>
      <c r="DU59" s="174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</row>
    <row r="60" spans="1:153" ht="15" customHeight="1" x14ac:dyDescent="0.25">
      <c r="A60" s="174" t="s">
        <v>50</v>
      </c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174"/>
      <c r="DM60" s="174"/>
      <c r="DN60" s="174"/>
      <c r="DO60" s="174"/>
      <c r="DP60" s="174"/>
      <c r="DQ60" s="174"/>
      <c r="DR60" s="174"/>
      <c r="DS60" s="174"/>
      <c r="DT60" s="174"/>
      <c r="DU60" s="174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</row>
    <row r="61" spans="1:153" ht="15" customHeight="1" x14ac:dyDescent="0.25">
      <c r="A61" s="174" t="s">
        <v>51</v>
      </c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/>
      <c r="CD61" s="174"/>
      <c r="CE61" s="174"/>
      <c r="CF61" s="174"/>
      <c r="CG61" s="174"/>
      <c r="CH61" s="174"/>
      <c r="CI61" s="174"/>
      <c r="CJ61" s="174"/>
      <c r="CK61" s="174"/>
      <c r="CL61" s="174"/>
      <c r="CM61" s="174"/>
      <c r="CN61" s="174"/>
      <c r="CO61" s="174"/>
      <c r="CP61" s="174"/>
      <c r="CQ61" s="174"/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174"/>
      <c r="DM61" s="174"/>
      <c r="DN61" s="174"/>
      <c r="DO61" s="174"/>
      <c r="DP61" s="174"/>
      <c r="DQ61" s="174"/>
      <c r="DR61" s="174"/>
      <c r="DS61" s="174"/>
      <c r="DT61" s="174"/>
      <c r="DU61" s="174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</row>
    <row r="62" spans="1:153" ht="15" customHeight="1" x14ac:dyDescent="0.25">
      <c r="A62" s="174" t="s">
        <v>52</v>
      </c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/>
      <c r="CD62" s="174"/>
      <c r="CE62" s="174"/>
      <c r="CF62" s="174"/>
      <c r="CG62" s="174"/>
      <c r="CH62" s="174"/>
      <c r="CI62" s="174"/>
      <c r="CJ62" s="174"/>
      <c r="CK62" s="174"/>
      <c r="CL62" s="174"/>
      <c r="CM62" s="174"/>
      <c r="CN62" s="174"/>
      <c r="CO62" s="174"/>
      <c r="CP62" s="174"/>
      <c r="CQ62" s="174"/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174"/>
      <c r="DM62" s="174"/>
      <c r="DN62" s="174"/>
      <c r="DO62" s="174"/>
      <c r="DP62" s="174"/>
      <c r="DQ62" s="174"/>
      <c r="DR62" s="174"/>
      <c r="DS62" s="174"/>
      <c r="DT62" s="174"/>
      <c r="DU62" s="174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</row>
    <row r="63" spans="1:153" ht="15" customHeight="1" x14ac:dyDescent="0.25">
      <c r="A63" s="174" t="s">
        <v>53</v>
      </c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74"/>
      <c r="CI63" s="174"/>
      <c r="CJ63" s="174"/>
      <c r="CK63" s="174"/>
      <c r="CL63" s="174"/>
      <c r="CM63" s="174"/>
      <c r="CN63" s="174"/>
      <c r="CO63" s="174"/>
      <c r="CP63" s="174"/>
      <c r="CQ63" s="174"/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174"/>
      <c r="DM63" s="174"/>
      <c r="DN63" s="174"/>
      <c r="DO63" s="174"/>
      <c r="DP63" s="174"/>
      <c r="DQ63" s="174"/>
      <c r="DR63" s="174"/>
      <c r="DS63" s="174"/>
      <c r="DT63" s="174"/>
      <c r="DU63" s="174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</row>
    <row r="64" spans="1:153" ht="15" customHeight="1" x14ac:dyDescent="0.25">
      <c r="A64" s="174" t="s">
        <v>54</v>
      </c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74"/>
      <c r="CI64" s="174"/>
      <c r="CJ64" s="174"/>
      <c r="CK64" s="174"/>
      <c r="CL64" s="174"/>
      <c r="CM64" s="174"/>
      <c r="CN64" s="174"/>
      <c r="CO64" s="174"/>
      <c r="CP64" s="174"/>
      <c r="CQ64" s="174"/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174"/>
      <c r="DM64" s="174"/>
      <c r="DN64" s="174"/>
      <c r="DO64" s="174"/>
      <c r="DP64" s="174"/>
      <c r="DQ64" s="174"/>
      <c r="DR64" s="174"/>
      <c r="DS64" s="174"/>
      <c r="DT64" s="174"/>
      <c r="DU64" s="174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</row>
    <row r="65" spans="1:153" ht="15" customHeight="1" x14ac:dyDescent="0.25">
      <c r="A65" s="174" t="s">
        <v>55</v>
      </c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174"/>
      <c r="DM65" s="174"/>
      <c r="DN65" s="174"/>
      <c r="DO65" s="174"/>
      <c r="DP65" s="174"/>
      <c r="DQ65" s="174"/>
      <c r="DR65" s="174"/>
      <c r="DS65" s="174"/>
      <c r="DT65" s="174"/>
      <c r="DU65" s="174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</row>
    <row r="66" spans="1:153" ht="15" customHeight="1" x14ac:dyDescent="0.25">
      <c r="A66" s="174" t="s">
        <v>56</v>
      </c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74"/>
      <c r="CI66" s="174"/>
      <c r="CJ66" s="174"/>
      <c r="CK66" s="174"/>
      <c r="CL66" s="174"/>
      <c r="CM66" s="174"/>
      <c r="CN66" s="174"/>
      <c r="CO66" s="174"/>
      <c r="CP66" s="174"/>
      <c r="CQ66" s="174"/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174"/>
      <c r="DM66" s="174"/>
      <c r="DN66" s="174"/>
      <c r="DO66" s="174"/>
      <c r="DP66" s="174"/>
      <c r="DQ66" s="174"/>
      <c r="DR66" s="174"/>
      <c r="DS66" s="174"/>
      <c r="DT66" s="174"/>
      <c r="DU66" s="174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</row>
    <row r="67" spans="1:153" ht="15" customHeight="1" x14ac:dyDescent="0.25">
      <c r="A67" s="174" t="s">
        <v>57</v>
      </c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74"/>
      <c r="CI67" s="174"/>
      <c r="CJ67" s="174"/>
      <c r="CK67" s="174"/>
      <c r="CL67" s="174"/>
      <c r="CM67" s="174"/>
      <c r="CN67" s="174"/>
      <c r="CO67" s="174"/>
      <c r="CP67" s="174"/>
      <c r="CQ67" s="174"/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174"/>
      <c r="DM67" s="174"/>
      <c r="DN67" s="174"/>
      <c r="DO67" s="174"/>
      <c r="DP67" s="174"/>
      <c r="DQ67" s="174"/>
      <c r="DR67" s="174"/>
      <c r="DS67" s="174"/>
      <c r="DT67" s="174"/>
      <c r="DU67" s="174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</row>
    <row r="68" spans="1:153" ht="15" customHeight="1" x14ac:dyDescent="0.25">
      <c r="A68" s="174" t="s">
        <v>58</v>
      </c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74"/>
      <c r="CI68" s="174"/>
      <c r="CJ68" s="174"/>
      <c r="CK68" s="174"/>
      <c r="CL68" s="174"/>
      <c r="CM68" s="174"/>
      <c r="CN68" s="174"/>
      <c r="CO68" s="174"/>
      <c r="CP68" s="174"/>
      <c r="CQ68" s="174"/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174"/>
      <c r="DM68" s="174"/>
      <c r="DN68" s="174"/>
      <c r="DO68" s="174"/>
      <c r="DP68" s="174"/>
      <c r="DQ68" s="174"/>
      <c r="DR68" s="174"/>
      <c r="DS68" s="174"/>
      <c r="DT68" s="174"/>
      <c r="DU68" s="174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</row>
    <row r="69" spans="1:153" ht="15" customHeight="1" x14ac:dyDescent="0.25">
      <c r="A69" s="174" t="s">
        <v>59</v>
      </c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/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174"/>
      <c r="DM69" s="174"/>
      <c r="DN69" s="174"/>
      <c r="DO69" s="174"/>
      <c r="DP69" s="174"/>
      <c r="DQ69" s="174"/>
      <c r="DR69" s="174"/>
      <c r="DS69" s="174"/>
      <c r="DT69" s="174"/>
      <c r="DU69" s="174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</row>
    <row r="70" spans="1:153" ht="15" customHeight="1" x14ac:dyDescent="0.25">
      <c r="A70" s="174" t="s">
        <v>60</v>
      </c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174"/>
      <c r="DM70" s="174"/>
      <c r="DN70" s="174"/>
      <c r="DO70" s="174"/>
      <c r="DP70" s="174"/>
      <c r="DQ70" s="174"/>
      <c r="DR70" s="174"/>
      <c r="DS70" s="174"/>
      <c r="DT70" s="174"/>
      <c r="DU70" s="174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</row>
    <row r="71" spans="1:153" ht="15" customHeight="1" x14ac:dyDescent="0.25">
      <c r="A71" s="174" t="s">
        <v>61</v>
      </c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74"/>
      <c r="CI71" s="174"/>
      <c r="CJ71" s="174"/>
      <c r="CK71" s="174"/>
      <c r="CL71" s="174"/>
      <c r="CM71" s="174"/>
      <c r="CN71" s="174"/>
      <c r="CO71" s="174"/>
      <c r="CP71" s="174"/>
      <c r="CQ71" s="174"/>
      <c r="CR71" s="174"/>
      <c r="CS71" s="174"/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174"/>
      <c r="DM71" s="174"/>
      <c r="DN71" s="174"/>
      <c r="DO71" s="174"/>
      <c r="DP71" s="174"/>
      <c r="DQ71" s="174"/>
      <c r="DR71" s="174"/>
      <c r="DS71" s="174"/>
      <c r="DT71" s="174"/>
      <c r="DU71" s="174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</row>
    <row r="72" spans="1:153" ht="15" customHeight="1" x14ac:dyDescent="0.25">
      <c r="A72" s="174" t="s">
        <v>62</v>
      </c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174"/>
      <c r="DM72" s="174"/>
      <c r="DN72" s="174"/>
      <c r="DO72" s="174"/>
      <c r="DP72" s="174"/>
      <c r="DQ72" s="174"/>
      <c r="DR72" s="174"/>
      <c r="DS72" s="174"/>
      <c r="DT72" s="174"/>
      <c r="DU72" s="174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</row>
    <row r="73" spans="1:153" ht="15" customHeight="1" x14ac:dyDescent="0.25">
      <c r="A73" s="174" t="s">
        <v>63</v>
      </c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/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  <c r="DE73" s="174"/>
      <c r="DF73" s="174"/>
      <c r="DG73" s="174"/>
      <c r="DH73" s="174"/>
      <c r="DI73" s="174"/>
      <c r="DJ73" s="174"/>
      <c r="DK73" s="174"/>
      <c r="DL73" s="174"/>
      <c r="DM73" s="174"/>
      <c r="DN73" s="174"/>
      <c r="DO73" s="174"/>
      <c r="DP73" s="174"/>
      <c r="DQ73" s="174"/>
      <c r="DR73" s="174"/>
      <c r="DS73" s="174"/>
      <c r="DT73" s="174"/>
      <c r="DU73" s="174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</row>
    <row r="74" spans="1:153" ht="15" customHeight="1" x14ac:dyDescent="0.25">
      <c r="A74" s="174" t="s">
        <v>64</v>
      </c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/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  <c r="DE74" s="174"/>
      <c r="DF74" s="174"/>
      <c r="DG74" s="174"/>
      <c r="DH74" s="174"/>
      <c r="DI74" s="174"/>
      <c r="DJ74" s="174"/>
      <c r="DK74" s="174"/>
      <c r="DL74" s="174"/>
      <c r="DM74" s="174"/>
      <c r="DN74" s="174"/>
      <c r="DO74" s="174"/>
      <c r="DP74" s="174"/>
      <c r="DQ74" s="174"/>
      <c r="DR74" s="174"/>
      <c r="DS74" s="174"/>
      <c r="DT74" s="174"/>
      <c r="DU74" s="174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</row>
    <row r="75" spans="1:153" ht="15" customHeight="1" x14ac:dyDescent="0.25">
      <c r="A75" s="174" t="s">
        <v>65</v>
      </c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CH75" s="174"/>
      <c r="CI75" s="174"/>
      <c r="CJ75" s="174"/>
      <c r="CK75" s="174"/>
      <c r="CL75" s="174"/>
      <c r="CM75" s="174"/>
      <c r="CN75" s="174"/>
      <c r="CO75" s="174"/>
      <c r="CP75" s="174"/>
      <c r="CQ75" s="174"/>
      <c r="CR75" s="174"/>
      <c r="CS75" s="174"/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  <c r="DE75" s="174"/>
      <c r="DF75" s="174"/>
      <c r="DG75" s="174"/>
      <c r="DH75" s="174"/>
      <c r="DI75" s="174"/>
      <c r="DJ75" s="174"/>
      <c r="DK75" s="174"/>
      <c r="DL75" s="174"/>
      <c r="DM75" s="174"/>
      <c r="DN75" s="174"/>
      <c r="DO75" s="174"/>
      <c r="DP75" s="174"/>
      <c r="DQ75" s="174"/>
      <c r="DR75" s="174"/>
      <c r="DS75" s="174"/>
      <c r="DT75" s="174"/>
      <c r="DU75" s="174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</row>
    <row r="76" spans="1:153" ht="15" customHeight="1" x14ac:dyDescent="0.25">
      <c r="A76" s="174" t="s">
        <v>66</v>
      </c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CG76" s="174"/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/>
      <c r="CS76" s="174"/>
      <c r="CT76" s="174"/>
      <c r="CU76" s="174"/>
      <c r="CV76" s="174"/>
      <c r="CW76" s="174"/>
      <c r="CX76" s="174"/>
      <c r="CY76" s="174"/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174"/>
      <c r="DM76" s="174"/>
      <c r="DN76" s="174"/>
      <c r="DO76" s="174"/>
      <c r="DP76" s="174"/>
      <c r="DQ76" s="174"/>
      <c r="DR76" s="174"/>
      <c r="DS76" s="174"/>
      <c r="DT76" s="174"/>
      <c r="DU76" s="174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</row>
    <row r="77" spans="1:153" ht="15" customHeight="1" x14ac:dyDescent="0.25">
      <c r="A77" s="174" t="s">
        <v>67</v>
      </c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CH77" s="174"/>
      <c r="CI77" s="174"/>
      <c r="CJ77" s="174"/>
      <c r="CK77" s="174"/>
      <c r="CL77" s="174"/>
      <c r="CM77" s="174"/>
      <c r="CN77" s="174"/>
      <c r="CO77" s="174"/>
      <c r="CP77" s="174"/>
      <c r="CQ77" s="174"/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174"/>
      <c r="DM77" s="174"/>
      <c r="DN77" s="174"/>
      <c r="DO77" s="174"/>
      <c r="DP77" s="174"/>
      <c r="DQ77" s="174"/>
      <c r="DR77" s="174"/>
      <c r="DS77" s="174"/>
      <c r="DT77" s="174"/>
      <c r="DU77" s="174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</row>
    <row r="78" spans="1:153" ht="15" customHeight="1" x14ac:dyDescent="0.25">
      <c r="A78" s="174" t="s">
        <v>68</v>
      </c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CH78" s="174"/>
      <c r="CI78" s="174"/>
      <c r="CJ78" s="174"/>
      <c r="CK78" s="174"/>
      <c r="CL78" s="174"/>
      <c r="CM78" s="174"/>
      <c r="CN78" s="174"/>
      <c r="CO78" s="174"/>
      <c r="CP78" s="174"/>
      <c r="CQ78" s="174"/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174"/>
      <c r="DM78" s="174"/>
      <c r="DN78" s="174"/>
      <c r="DO78" s="174"/>
      <c r="DP78" s="174"/>
      <c r="DQ78" s="174"/>
      <c r="DR78" s="174"/>
      <c r="DS78" s="174"/>
      <c r="DT78" s="174"/>
      <c r="DU78" s="174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</row>
    <row r="79" spans="1:153" ht="15" customHeight="1" x14ac:dyDescent="0.25">
      <c r="A79" s="174" t="s">
        <v>69</v>
      </c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4"/>
      <c r="BA79" s="174"/>
      <c r="BB79" s="174"/>
      <c r="BC79" s="174"/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174"/>
      <c r="CM79" s="174"/>
      <c r="CN79" s="174"/>
      <c r="CO79" s="174"/>
      <c r="CP79" s="174"/>
      <c r="CQ79" s="174"/>
      <c r="CR79" s="174"/>
      <c r="CS79" s="174"/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174"/>
      <c r="DM79" s="174"/>
      <c r="DN79" s="174"/>
      <c r="DO79" s="174"/>
      <c r="DP79" s="174"/>
      <c r="DQ79" s="174"/>
      <c r="DR79" s="174"/>
      <c r="DS79" s="174"/>
      <c r="DT79" s="174"/>
      <c r="DU79" s="174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</row>
    <row r="80" spans="1:153" ht="15" customHeight="1" x14ac:dyDescent="0.25">
      <c r="A80" s="174" t="s">
        <v>70</v>
      </c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174"/>
      <c r="DM80" s="174"/>
      <c r="DN80" s="174"/>
      <c r="DO80" s="174"/>
      <c r="DP80" s="174"/>
      <c r="DQ80" s="174"/>
      <c r="DR80" s="174"/>
      <c r="DS80" s="174"/>
      <c r="DT80" s="174"/>
      <c r="DU80" s="174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</row>
    <row r="81" spans="1:153" ht="15" customHeight="1" x14ac:dyDescent="0.25">
      <c r="A81" s="174" t="s">
        <v>71</v>
      </c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CH81" s="174"/>
      <c r="CI81" s="174"/>
      <c r="CJ81" s="174"/>
      <c r="CK81" s="174"/>
      <c r="CL81" s="174"/>
      <c r="CM81" s="174"/>
      <c r="CN81" s="174"/>
      <c r="CO81" s="174"/>
      <c r="CP81" s="174"/>
      <c r="CQ81" s="174"/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  <c r="DE81" s="174"/>
      <c r="DF81" s="174"/>
      <c r="DG81" s="174"/>
      <c r="DH81" s="174"/>
      <c r="DI81" s="174"/>
      <c r="DJ81" s="174"/>
      <c r="DK81" s="174"/>
      <c r="DL81" s="174"/>
      <c r="DM81" s="174"/>
      <c r="DN81" s="174"/>
      <c r="DO81" s="174"/>
      <c r="DP81" s="174"/>
      <c r="DQ81" s="174"/>
      <c r="DR81" s="174"/>
      <c r="DS81" s="174"/>
      <c r="DT81" s="174"/>
      <c r="DU81" s="174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</row>
    <row r="82" spans="1:153" ht="15" customHeight="1" x14ac:dyDescent="0.25">
      <c r="A82" s="174" t="s">
        <v>72</v>
      </c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CH82" s="174"/>
      <c r="CI82" s="174"/>
      <c r="CJ82" s="174"/>
      <c r="CK82" s="174"/>
      <c r="CL82" s="174"/>
      <c r="CM82" s="174"/>
      <c r="CN82" s="174"/>
      <c r="CO82" s="174"/>
      <c r="CP82" s="174"/>
      <c r="CQ82" s="174"/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  <c r="DE82" s="174"/>
      <c r="DF82" s="174"/>
      <c r="DG82" s="174"/>
      <c r="DH82" s="174"/>
      <c r="DI82" s="174"/>
      <c r="DJ82" s="174"/>
      <c r="DK82" s="174"/>
      <c r="DL82" s="174"/>
      <c r="DM82" s="174"/>
      <c r="DN82" s="174"/>
      <c r="DO82" s="174"/>
      <c r="DP82" s="174"/>
      <c r="DQ82" s="174"/>
      <c r="DR82" s="174"/>
      <c r="DS82" s="174"/>
      <c r="DT82" s="174"/>
      <c r="DU82" s="174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</row>
    <row r="83" spans="1:153" ht="15" customHeight="1" x14ac:dyDescent="0.25">
      <c r="A83" s="174" t="s">
        <v>73</v>
      </c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  <c r="CH83" s="174"/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/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  <c r="DE83" s="174"/>
      <c r="DF83" s="174"/>
      <c r="DG83" s="174"/>
      <c r="DH83" s="174"/>
      <c r="DI83" s="174"/>
      <c r="DJ83" s="174"/>
      <c r="DK83" s="174"/>
      <c r="DL83" s="174"/>
      <c r="DM83" s="174"/>
      <c r="DN83" s="174"/>
      <c r="DO83" s="174"/>
      <c r="DP83" s="174"/>
      <c r="DQ83" s="174"/>
      <c r="DR83" s="174"/>
      <c r="DS83" s="174"/>
      <c r="DT83" s="174"/>
      <c r="DU83" s="174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</row>
    <row r="84" spans="1:153" ht="15" customHeight="1" x14ac:dyDescent="0.25">
      <c r="A84" s="174" t="s">
        <v>74</v>
      </c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174"/>
      <c r="DM84" s="174"/>
      <c r="DN84" s="174"/>
      <c r="DO84" s="174"/>
      <c r="DP84" s="174"/>
      <c r="DQ84" s="174"/>
      <c r="DR84" s="174"/>
      <c r="DS84" s="174"/>
      <c r="DT84" s="174"/>
      <c r="DU84" s="174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</row>
    <row r="85" spans="1:153" ht="15" customHeight="1" x14ac:dyDescent="0.25">
      <c r="A85" s="174" t="s">
        <v>75</v>
      </c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174"/>
      <c r="DM85" s="174"/>
      <c r="DN85" s="174"/>
      <c r="DO85" s="174"/>
      <c r="DP85" s="174"/>
      <c r="DQ85" s="174"/>
      <c r="DR85" s="174"/>
      <c r="DS85" s="174"/>
      <c r="DT85" s="174"/>
      <c r="DU85" s="174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</row>
    <row r="86" spans="1:153" ht="15" customHeight="1" x14ac:dyDescent="0.25">
      <c r="A86" s="174" t="s">
        <v>76</v>
      </c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174"/>
      <c r="DM86" s="174"/>
      <c r="DN86" s="174"/>
      <c r="DO86" s="174"/>
      <c r="DP86" s="174"/>
      <c r="DQ86" s="174"/>
      <c r="DR86" s="174"/>
      <c r="DS86" s="174"/>
      <c r="DT86" s="174"/>
      <c r="DU86" s="174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</row>
    <row r="87" spans="1:153" ht="15" customHeight="1" x14ac:dyDescent="0.25">
      <c r="A87" s="174" t="s">
        <v>77</v>
      </c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174"/>
      <c r="DM87" s="174"/>
      <c r="DN87" s="174"/>
      <c r="DO87" s="174"/>
      <c r="DP87" s="174"/>
      <c r="DQ87" s="174"/>
      <c r="DR87" s="174"/>
      <c r="DS87" s="174"/>
      <c r="DT87" s="174"/>
      <c r="DU87" s="174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</row>
    <row r="88" spans="1:153" ht="15" customHeight="1" x14ac:dyDescent="0.25">
      <c r="A88" s="174" t="s">
        <v>78</v>
      </c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174"/>
      <c r="DM88" s="174"/>
      <c r="DN88" s="174"/>
      <c r="DO88" s="174"/>
      <c r="DP88" s="174"/>
      <c r="DQ88" s="174"/>
      <c r="DR88" s="174"/>
      <c r="DS88" s="174"/>
      <c r="DT88" s="174"/>
      <c r="DU88" s="174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</row>
    <row r="89" spans="1:153" ht="15" customHeight="1" x14ac:dyDescent="0.25">
      <c r="A89" s="174" t="s">
        <v>79</v>
      </c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/>
      <c r="CT89" s="174"/>
      <c r="CU89" s="174"/>
      <c r="CV89" s="174"/>
      <c r="CW89" s="174"/>
      <c r="CX89" s="174"/>
      <c r="CY89" s="174"/>
      <c r="CZ89" s="174"/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/>
      <c r="DL89" s="174"/>
      <c r="DM89" s="174"/>
      <c r="DN89" s="174"/>
      <c r="DO89" s="174"/>
      <c r="DP89" s="174"/>
      <c r="DQ89" s="174"/>
      <c r="DR89" s="174"/>
      <c r="DS89" s="174"/>
      <c r="DT89" s="174"/>
      <c r="DU89" s="174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</row>
    <row r="90" spans="1:153" ht="15" customHeight="1" x14ac:dyDescent="0.25">
      <c r="A90" s="174" t="s">
        <v>80</v>
      </c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  <c r="CH90" s="174"/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174"/>
      <c r="DM90" s="174"/>
      <c r="DN90" s="174"/>
      <c r="DO90" s="174"/>
      <c r="DP90" s="174"/>
      <c r="DQ90" s="174"/>
      <c r="DR90" s="174"/>
      <c r="DS90" s="174"/>
      <c r="DT90" s="174"/>
      <c r="DU90" s="174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</row>
    <row r="91" spans="1:153" ht="15" customHeight="1" x14ac:dyDescent="0.25">
      <c r="A91" s="174" t="s">
        <v>81</v>
      </c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174"/>
      <c r="DM91" s="174"/>
      <c r="DN91" s="174"/>
      <c r="DO91" s="174"/>
      <c r="DP91" s="174"/>
      <c r="DQ91" s="174"/>
      <c r="DR91" s="174"/>
      <c r="DS91" s="174"/>
      <c r="DT91" s="174"/>
      <c r="DU91" s="174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</row>
  </sheetData>
  <mergeCells count="55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CZ4:DD4"/>
    <mergeCell ref="DE4:DI4"/>
    <mergeCell ref="BB4:BF4"/>
    <mergeCell ref="BG4:BK4"/>
    <mergeCell ref="BL4:BP4"/>
    <mergeCell ref="BQ4:BU4"/>
    <mergeCell ref="BV4:BZ4"/>
    <mergeCell ref="CA4:CE4"/>
    <mergeCell ref="X4:AB4"/>
    <mergeCell ref="AC4:AG4"/>
    <mergeCell ref="AH4:AL4"/>
    <mergeCell ref="AM4:AQ4"/>
    <mergeCell ref="AR4:AV4"/>
    <mergeCell ref="AW4:BA4"/>
    <mergeCell ref="BB6:BF6"/>
    <mergeCell ref="BG6:BK6"/>
    <mergeCell ref="BL6:BP6"/>
    <mergeCell ref="BQ6:BU6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DJ4:DN4"/>
    <mergeCell ref="DO4:DS4"/>
    <mergeCell ref="DT4:DX4"/>
    <mergeCell ref="DY4:EC4"/>
    <mergeCell ref="ED4:EH4"/>
    <mergeCell ref="EI4:EM4"/>
    <mergeCell ref="CF4:CJ4"/>
    <mergeCell ref="CK4:CO4"/>
    <mergeCell ref="CP4:CT4"/>
    <mergeCell ref="CU4:CY4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EI7:EM7"/>
    <mergeCell ref="EN7:ER7"/>
    <mergeCell ref="ES7:EW7"/>
    <mergeCell ref="CP7:CT7"/>
    <mergeCell ref="CU7:CY7"/>
    <mergeCell ref="CZ7:DD7"/>
    <mergeCell ref="DE7:DI7"/>
    <mergeCell ref="DJ7:DN7"/>
    <mergeCell ref="DO7:DS7"/>
    <mergeCell ref="D10:H10"/>
    <mergeCell ref="I10:M10"/>
    <mergeCell ref="N10:R10"/>
    <mergeCell ref="S10:W10"/>
    <mergeCell ref="X10:AB10"/>
    <mergeCell ref="AC10:AG10"/>
    <mergeCell ref="DT7:DX7"/>
    <mergeCell ref="DY7:EC7"/>
    <mergeCell ref="ED7:EH7"/>
    <mergeCell ref="BL7:BP7"/>
    <mergeCell ref="BQ7:BU7"/>
    <mergeCell ref="BV7:BZ7"/>
    <mergeCell ref="CA7:CE7"/>
    <mergeCell ref="CF7:CJ7"/>
    <mergeCell ref="CK7:CO7"/>
    <mergeCell ref="AH7:AL7"/>
    <mergeCell ref="AM7:AQ7"/>
    <mergeCell ref="AR7:AV7"/>
    <mergeCell ref="AW7:BA7"/>
    <mergeCell ref="BB7:BF7"/>
    <mergeCell ref="BG7:BK7"/>
    <mergeCell ref="BL10:BP10"/>
    <mergeCell ref="BQ10:BU10"/>
    <mergeCell ref="BV10:BZ10"/>
    <mergeCell ref="CA10:CE10"/>
    <mergeCell ref="CF10:CJ10"/>
    <mergeCell ref="CK10:CO10"/>
    <mergeCell ref="AH10:AL10"/>
    <mergeCell ref="AM10:AQ10"/>
    <mergeCell ref="AR10:AV10"/>
    <mergeCell ref="AW10:BA10"/>
    <mergeCell ref="BB10:BF10"/>
    <mergeCell ref="BG10:BK10"/>
    <mergeCell ref="DT10:DX10"/>
    <mergeCell ref="DY10:EC10"/>
    <mergeCell ref="ED10:EH10"/>
    <mergeCell ref="EI10:EM10"/>
    <mergeCell ref="EN10:ER10"/>
    <mergeCell ref="ES10:EW10"/>
    <mergeCell ref="CP10:CT10"/>
    <mergeCell ref="CU10:CY10"/>
    <mergeCell ref="CZ10:DD10"/>
    <mergeCell ref="DE10:DI10"/>
    <mergeCell ref="DJ10:DN10"/>
    <mergeCell ref="DO10:DS10"/>
    <mergeCell ref="AW14:BA14"/>
    <mergeCell ref="BB14:BF14"/>
    <mergeCell ref="BG14:BK14"/>
    <mergeCell ref="D14:H14"/>
    <mergeCell ref="I14:M14"/>
    <mergeCell ref="N14:R14"/>
    <mergeCell ref="S14:W14"/>
    <mergeCell ref="X14:AB14"/>
    <mergeCell ref="AC14:AG14"/>
    <mergeCell ref="S16:W16"/>
    <mergeCell ref="X16:AB16"/>
    <mergeCell ref="AC16:AG16"/>
    <mergeCell ref="DT14:DX14"/>
    <mergeCell ref="DY14:EC14"/>
    <mergeCell ref="ED14:EH14"/>
    <mergeCell ref="EI14:EM14"/>
    <mergeCell ref="EN14:ER14"/>
    <mergeCell ref="ES14:EW14"/>
    <mergeCell ref="CP14:CT14"/>
    <mergeCell ref="CU14:CY14"/>
    <mergeCell ref="CZ14:DD14"/>
    <mergeCell ref="DE14:DI14"/>
    <mergeCell ref="DJ14:DN14"/>
    <mergeCell ref="DO14:DS14"/>
    <mergeCell ref="BL14:BP14"/>
    <mergeCell ref="BQ14:BU14"/>
    <mergeCell ref="BV14:BZ14"/>
    <mergeCell ref="CA14:CE14"/>
    <mergeCell ref="CF14:CJ14"/>
    <mergeCell ref="CK14:CO14"/>
    <mergeCell ref="AH14:AL14"/>
    <mergeCell ref="AM14:AQ14"/>
    <mergeCell ref="AR14:AV14"/>
    <mergeCell ref="EI16:EM16"/>
    <mergeCell ref="EN16:ER16"/>
    <mergeCell ref="ES16:EW16"/>
    <mergeCell ref="CP16:CT16"/>
    <mergeCell ref="CU16:CY16"/>
    <mergeCell ref="CZ16:DD16"/>
    <mergeCell ref="DE16:DI16"/>
    <mergeCell ref="DJ16:DN16"/>
    <mergeCell ref="DO16:DS16"/>
    <mergeCell ref="D17:H17"/>
    <mergeCell ref="I17:M17"/>
    <mergeCell ref="N17:R17"/>
    <mergeCell ref="S17:W17"/>
    <mergeCell ref="X17:AB17"/>
    <mergeCell ref="AC17:AG17"/>
    <mergeCell ref="DT16:DX16"/>
    <mergeCell ref="DY16:EC16"/>
    <mergeCell ref="ED16:EH16"/>
    <mergeCell ref="BL16:BP16"/>
    <mergeCell ref="BQ16:BU16"/>
    <mergeCell ref="BV16:BZ16"/>
    <mergeCell ref="CA16:CE16"/>
    <mergeCell ref="CF16:CJ16"/>
    <mergeCell ref="CK16:CO16"/>
    <mergeCell ref="AH16:AL16"/>
    <mergeCell ref="AM16:AQ16"/>
    <mergeCell ref="AR16:AV16"/>
    <mergeCell ref="AW16:BA16"/>
    <mergeCell ref="BB16:BF16"/>
    <mergeCell ref="BG16:BK16"/>
    <mergeCell ref="D16:H16"/>
    <mergeCell ref="I16:M16"/>
    <mergeCell ref="N16:R16"/>
    <mergeCell ref="BL17:BP17"/>
    <mergeCell ref="BQ17:BU17"/>
    <mergeCell ref="BV17:BZ17"/>
    <mergeCell ref="CA17:CE17"/>
    <mergeCell ref="CF17:CJ17"/>
    <mergeCell ref="CK17:CO17"/>
    <mergeCell ref="AH17:AL17"/>
    <mergeCell ref="AM17:AQ17"/>
    <mergeCell ref="AR17:AV17"/>
    <mergeCell ref="AW17:BA17"/>
    <mergeCell ref="BB17:BF17"/>
    <mergeCell ref="BG17:BK17"/>
    <mergeCell ref="DT17:DX17"/>
    <mergeCell ref="DY17:EC17"/>
    <mergeCell ref="ED17:EH17"/>
    <mergeCell ref="EI17:EM17"/>
    <mergeCell ref="EN17:ER17"/>
    <mergeCell ref="ES17:EW17"/>
    <mergeCell ref="CP17:CT17"/>
    <mergeCell ref="CU17:CY17"/>
    <mergeCell ref="CZ17:DD17"/>
    <mergeCell ref="DE17:DI17"/>
    <mergeCell ref="DJ17:DN17"/>
    <mergeCell ref="DO17:DS17"/>
    <mergeCell ref="AW28:BA28"/>
    <mergeCell ref="BB28:BF28"/>
    <mergeCell ref="BG28:BK28"/>
    <mergeCell ref="D28:H28"/>
    <mergeCell ref="I28:M28"/>
    <mergeCell ref="N28:R28"/>
    <mergeCell ref="S28:W28"/>
    <mergeCell ref="X28:AB28"/>
    <mergeCell ref="AC28:AG28"/>
    <mergeCell ref="S30:W30"/>
    <mergeCell ref="X30:AB30"/>
    <mergeCell ref="AC30:AG30"/>
    <mergeCell ref="DT28:DX28"/>
    <mergeCell ref="DY28:EC28"/>
    <mergeCell ref="ED28:EH28"/>
    <mergeCell ref="EI28:EM28"/>
    <mergeCell ref="EN28:ER28"/>
    <mergeCell ref="ES28:EW28"/>
    <mergeCell ref="CP28:CT28"/>
    <mergeCell ref="CU28:CY28"/>
    <mergeCell ref="CZ28:DD28"/>
    <mergeCell ref="DE28:DI28"/>
    <mergeCell ref="DJ28:DN28"/>
    <mergeCell ref="DO28:DS28"/>
    <mergeCell ref="BL28:BP28"/>
    <mergeCell ref="BQ28:BU28"/>
    <mergeCell ref="BV28:BZ28"/>
    <mergeCell ref="CA28:CE28"/>
    <mergeCell ref="CF28:CJ28"/>
    <mergeCell ref="CK28:CO28"/>
    <mergeCell ref="AH28:AL28"/>
    <mergeCell ref="AM28:AQ28"/>
    <mergeCell ref="AR28:AV28"/>
    <mergeCell ref="EI30:EM30"/>
    <mergeCell ref="EN30:ER30"/>
    <mergeCell ref="ES30:EW30"/>
    <mergeCell ref="CP30:CT30"/>
    <mergeCell ref="CU30:CY30"/>
    <mergeCell ref="CZ30:DD30"/>
    <mergeCell ref="DE30:DI30"/>
    <mergeCell ref="DJ30:DN30"/>
    <mergeCell ref="DO30:DS30"/>
    <mergeCell ref="D31:H31"/>
    <mergeCell ref="I31:M31"/>
    <mergeCell ref="N31:R31"/>
    <mergeCell ref="S31:W31"/>
    <mergeCell ref="X31:AB31"/>
    <mergeCell ref="AC31:AG31"/>
    <mergeCell ref="DT30:DX30"/>
    <mergeCell ref="DY30:EC30"/>
    <mergeCell ref="ED30:EH30"/>
    <mergeCell ref="BL30:BP30"/>
    <mergeCell ref="BQ30:BU30"/>
    <mergeCell ref="BV30:BZ30"/>
    <mergeCell ref="CA30:CE30"/>
    <mergeCell ref="CF30:CJ30"/>
    <mergeCell ref="CK30:CO30"/>
    <mergeCell ref="AH30:AL30"/>
    <mergeCell ref="AM30:AQ30"/>
    <mergeCell ref="AR30:AV30"/>
    <mergeCell ref="AW30:BA30"/>
    <mergeCell ref="BB30:BF30"/>
    <mergeCell ref="BG30:BK30"/>
    <mergeCell ref="D30:H30"/>
    <mergeCell ref="I30:M30"/>
    <mergeCell ref="N30:R30"/>
    <mergeCell ref="BL31:BP31"/>
    <mergeCell ref="BQ31:BU31"/>
    <mergeCell ref="BV31:BZ31"/>
    <mergeCell ref="CA31:CE31"/>
    <mergeCell ref="CF31:CJ31"/>
    <mergeCell ref="CK31:CO31"/>
    <mergeCell ref="AH31:AL31"/>
    <mergeCell ref="AM31:AQ31"/>
    <mergeCell ref="AR31:AV31"/>
    <mergeCell ref="AW31:BA31"/>
    <mergeCell ref="BB31:BF31"/>
    <mergeCell ref="BG31:BK31"/>
    <mergeCell ref="DT31:DX31"/>
    <mergeCell ref="DY31:EC31"/>
    <mergeCell ref="ED31:EH31"/>
    <mergeCell ref="EI31:EM31"/>
    <mergeCell ref="EN31:ER31"/>
    <mergeCell ref="ES31:EW31"/>
    <mergeCell ref="CP31:CT31"/>
    <mergeCell ref="CU31:CY31"/>
    <mergeCell ref="CZ31:DD31"/>
    <mergeCell ref="DE31:DI31"/>
    <mergeCell ref="DJ31:DN31"/>
    <mergeCell ref="DO31:DS31"/>
    <mergeCell ref="AW32:BA32"/>
    <mergeCell ref="BB32:BF32"/>
    <mergeCell ref="BG32:BK32"/>
    <mergeCell ref="D32:H32"/>
    <mergeCell ref="I32:M32"/>
    <mergeCell ref="N32:R32"/>
    <mergeCell ref="S32:W32"/>
    <mergeCell ref="X32:AB32"/>
    <mergeCell ref="AC32:AG32"/>
    <mergeCell ref="S33:W33"/>
    <mergeCell ref="X33:AB33"/>
    <mergeCell ref="AC33:AG33"/>
    <mergeCell ref="DT32:DX32"/>
    <mergeCell ref="DY32:EC32"/>
    <mergeCell ref="ED32:EH32"/>
    <mergeCell ref="EI32:EM32"/>
    <mergeCell ref="EN32:ER32"/>
    <mergeCell ref="ES32:EW32"/>
    <mergeCell ref="CP32:CT32"/>
    <mergeCell ref="CU32:CY32"/>
    <mergeCell ref="CZ32:DD32"/>
    <mergeCell ref="DE32:DI32"/>
    <mergeCell ref="DJ32:DN32"/>
    <mergeCell ref="DO32:DS32"/>
    <mergeCell ref="BL32:BP32"/>
    <mergeCell ref="BQ32:BU32"/>
    <mergeCell ref="BV32:BZ32"/>
    <mergeCell ref="CA32:CE32"/>
    <mergeCell ref="CF32:CJ32"/>
    <mergeCell ref="CK32:CO32"/>
    <mergeCell ref="AH32:AL32"/>
    <mergeCell ref="AM32:AQ32"/>
    <mergeCell ref="AR32:AV32"/>
    <mergeCell ref="EI33:EM33"/>
    <mergeCell ref="EN33:ER33"/>
    <mergeCell ref="ES33:EW33"/>
    <mergeCell ref="CP33:CT33"/>
    <mergeCell ref="CU33:CY33"/>
    <mergeCell ref="CZ33:DD33"/>
    <mergeCell ref="DE33:DI33"/>
    <mergeCell ref="DJ33:DN33"/>
    <mergeCell ref="DO33:DS33"/>
    <mergeCell ref="D35:H35"/>
    <mergeCell ref="I35:M35"/>
    <mergeCell ref="N35:R35"/>
    <mergeCell ref="S35:W35"/>
    <mergeCell ref="X35:AB35"/>
    <mergeCell ref="AC35:AG35"/>
    <mergeCell ref="DT33:DX33"/>
    <mergeCell ref="DY33:EC33"/>
    <mergeCell ref="ED33:EH33"/>
    <mergeCell ref="BL33:BP33"/>
    <mergeCell ref="BQ33:BU33"/>
    <mergeCell ref="BV33:BZ33"/>
    <mergeCell ref="CA33:CE33"/>
    <mergeCell ref="CF33:CJ33"/>
    <mergeCell ref="CK33:CO33"/>
    <mergeCell ref="AH33:AL33"/>
    <mergeCell ref="AM33:AQ33"/>
    <mergeCell ref="AR33:AV33"/>
    <mergeCell ref="AW33:BA33"/>
    <mergeCell ref="BB33:BF33"/>
    <mergeCell ref="BG33:BK33"/>
    <mergeCell ref="D33:H33"/>
    <mergeCell ref="I33:M33"/>
    <mergeCell ref="N33:R33"/>
    <mergeCell ref="BL35:BP35"/>
    <mergeCell ref="BQ35:BU35"/>
    <mergeCell ref="BV35:BZ35"/>
    <mergeCell ref="CA35:CE35"/>
    <mergeCell ref="CF35:CJ35"/>
    <mergeCell ref="CK35:CO35"/>
    <mergeCell ref="AH35:AL35"/>
    <mergeCell ref="AM35:AQ35"/>
    <mergeCell ref="AR35:AV35"/>
    <mergeCell ref="AW35:BA35"/>
    <mergeCell ref="BB35:BF35"/>
    <mergeCell ref="BG35:BK35"/>
    <mergeCell ref="DT35:DX35"/>
    <mergeCell ref="DY35:EC35"/>
    <mergeCell ref="ED35:EH35"/>
    <mergeCell ref="EI35:EM35"/>
    <mergeCell ref="EN35:ER35"/>
    <mergeCell ref="ES35:EW35"/>
    <mergeCell ref="CP35:CT35"/>
    <mergeCell ref="CU35:CY35"/>
    <mergeCell ref="CZ35:DD35"/>
    <mergeCell ref="DE35:DI35"/>
    <mergeCell ref="DJ35:DN35"/>
    <mergeCell ref="DO35:DS35"/>
    <mergeCell ref="AW36:BA36"/>
    <mergeCell ref="BB36:BF36"/>
    <mergeCell ref="BG36:BK36"/>
    <mergeCell ref="D36:H36"/>
    <mergeCell ref="I36:M36"/>
    <mergeCell ref="N36:R36"/>
    <mergeCell ref="S36:W36"/>
    <mergeCell ref="X36:AB36"/>
    <mergeCell ref="AC36:AG36"/>
    <mergeCell ref="S43:W43"/>
    <mergeCell ref="X43:AB43"/>
    <mergeCell ref="AC43:AG43"/>
    <mergeCell ref="DT36:DX36"/>
    <mergeCell ref="DY36:EC36"/>
    <mergeCell ref="ED36:EH36"/>
    <mergeCell ref="EI36:EM36"/>
    <mergeCell ref="EN36:ER36"/>
    <mergeCell ref="ES36:EW36"/>
    <mergeCell ref="CP36:CT36"/>
    <mergeCell ref="CU36:CY36"/>
    <mergeCell ref="CZ36:DD36"/>
    <mergeCell ref="DE36:DI36"/>
    <mergeCell ref="DJ36:DN36"/>
    <mergeCell ref="DO36:DS36"/>
    <mergeCell ref="BL36:BP36"/>
    <mergeCell ref="BQ36:BU36"/>
    <mergeCell ref="BV36:BZ36"/>
    <mergeCell ref="CA36:CE36"/>
    <mergeCell ref="CF36:CJ36"/>
    <mergeCell ref="CK36:CO36"/>
    <mergeCell ref="AH36:AL36"/>
    <mergeCell ref="AM36:AQ36"/>
    <mergeCell ref="AR36:AV36"/>
    <mergeCell ref="EI43:EM43"/>
    <mergeCell ref="EN43:ER43"/>
    <mergeCell ref="ES43:EW43"/>
    <mergeCell ref="CP43:CT43"/>
    <mergeCell ref="CU43:CY43"/>
    <mergeCell ref="CZ43:DD43"/>
    <mergeCell ref="DE43:DI43"/>
    <mergeCell ref="DJ43:DN43"/>
    <mergeCell ref="DO43:DS43"/>
    <mergeCell ref="D45:H45"/>
    <mergeCell ref="I45:M45"/>
    <mergeCell ref="N45:R45"/>
    <mergeCell ref="S45:W45"/>
    <mergeCell ref="X45:AB45"/>
    <mergeCell ref="AC45:AG45"/>
    <mergeCell ref="DT43:DX43"/>
    <mergeCell ref="DY43:EC43"/>
    <mergeCell ref="ED43:EH43"/>
    <mergeCell ref="BL43:BP43"/>
    <mergeCell ref="BQ43:BU43"/>
    <mergeCell ref="BV43:BZ43"/>
    <mergeCell ref="CA43:CE43"/>
    <mergeCell ref="CF43:CJ43"/>
    <mergeCell ref="CK43:CO43"/>
    <mergeCell ref="AH43:AL43"/>
    <mergeCell ref="AM43:AQ43"/>
    <mergeCell ref="AR43:AV43"/>
    <mergeCell ref="AW43:BA43"/>
    <mergeCell ref="BB43:BF43"/>
    <mergeCell ref="BG43:BK43"/>
    <mergeCell ref="D43:H43"/>
    <mergeCell ref="I43:M43"/>
    <mergeCell ref="N43:R43"/>
    <mergeCell ref="BL45:BP45"/>
    <mergeCell ref="BQ45:BU45"/>
    <mergeCell ref="BV45:BZ45"/>
    <mergeCell ref="CA45:CE45"/>
    <mergeCell ref="CF45:CJ45"/>
    <mergeCell ref="CK45:CO45"/>
    <mergeCell ref="AH45:AL45"/>
    <mergeCell ref="AM45:AQ45"/>
    <mergeCell ref="AR45:AV45"/>
    <mergeCell ref="AW45:BA45"/>
    <mergeCell ref="BB45:BF45"/>
    <mergeCell ref="BG45:BK45"/>
    <mergeCell ref="DT45:DX45"/>
    <mergeCell ref="DY45:EC45"/>
    <mergeCell ref="ED45:EH45"/>
    <mergeCell ref="EI45:EM45"/>
    <mergeCell ref="EN45:ER45"/>
    <mergeCell ref="ES45:EW45"/>
    <mergeCell ref="CP45:CT45"/>
    <mergeCell ref="CU45:CY45"/>
    <mergeCell ref="CZ45:DD45"/>
    <mergeCell ref="DE45:DI45"/>
    <mergeCell ref="DJ45:DN45"/>
    <mergeCell ref="DO45:DS45"/>
    <mergeCell ref="AH46:AL46"/>
    <mergeCell ref="AM46:AQ46"/>
    <mergeCell ref="AR46:AV46"/>
    <mergeCell ref="AW46:BA46"/>
    <mergeCell ref="BB46:BF46"/>
    <mergeCell ref="BG46:BK46"/>
    <mergeCell ref="D46:H46"/>
    <mergeCell ref="I46:M46"/>
    <mergeCell ref="N46:R46"/>
    <mergeCell ref="S46:W46"/>
    <mergeCell ref="X46:AB46"/>
    <mergeCell ref="AC46:AG46"/>
    <mergeCell ref="A53:EW53"/>
    <mergeCell ref="A54:EW54"/>
    <mergeCell ref="A55:EW55"/>
    <mergeCell ref="A56:EW56"/>
    <mergeCell ref="A57:EW57"/>
    <mergeCell ref="A58:EW58"/>
    <mergeCell ref="DT46:DX46"/>
    <mergeCell ref="DY46:EC46"/>
    <mergeCell ref="ED46:EH46"/>
    <mergeCell ref="EI46:EM46"/>
    <mergeCell ref="EN46:ER46"/>
    <mergeCell ref="ES46:EW46"/>
    <mergeCell ref="CP46:CT46"/>
    <mergeCell ref="CU46:CY46"/>
    <mergeCell ref="CZ46:DD46"/>
    <mergeCell ref="DE46:DI46"/>
    <mergeCell ref="DJ46:DN46"/>
    <mergeCell ref="DO46:DS46"/>
    <mergeCell ref="BL46:BP46"/>
    <mergeCell ref="BQ46:BU46"/>
    <mergeCell ref="BV46:BZ46"/>
    <mergeCell ref="CA46:CE46"/>
    <mergeCell ref="CF46:CJ46"/>
    <mergeCell ref="CK46:CO46"/>
    <mergeCell ref="A65:EW65"/>
    <mergeCell ref="A66:EW66"/>
    <mergeCell ref="A67:EW67"/>
    <mergeCell ref="A68:EW68"/>
    <mergeCell ref="A69:EW69"/>
    <mergeCell ref="A70:EW70"/>
    <mergeCell ref="A59:EW59"/>
    <mergeCell ref="A60:EW60"/>
    <mergeCell ref="A61:EW61"/>
    <mergeCell ref="A62:EW62"/>
    <mergeCell ref="A63:EW63"/>
    <mergeCell ref="A64:EW64"/>
    <mergeCell ref="A77:EW77"/>
    <mergeCell ref="A78:EW78"/>
    <mergeCell ref="A79:EW79"/>
    <mergeCell ref="A80:EW80"/>
    <mergeCell ref="A81:EW81"/>
    <mergeCell ref="A82:EW82"/>
    <mergeCell ref="A71:EW71"/>
    <mergeCell ref="A72:EW72"/>
    <mergeCell ref="A73:EW73"/>
    <mergeCell ref="A74:EW74"/>
    <mergeCell ref="A75:EW75"/>
    <mergeCell ref="A76:EW76"/>
    <mergeCell ref="A89:EW89"/>
    <mergeCell ref="A90:EW90"/>
    <mergeCell ref="A91:EW91"/>
    <mergeCell ref="A83:EW83"/>
    <mergeCell ref="A84:EW84"/>
    <mergeCell ref="A85:EW85"/>
    <mergeCell ref="A86:EW86"/>
    <mergeCell ref="A87:EW87"/>
    <mergeCell ref="A88:EW88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91"/>
  <sheetViews>
    <sheetView showGridLines="0" topLeftCell="EE1" workbookViewId="0">
      <selection activeCell="ER34" activeCellId="28" sqref="H34 M34 R34 W34 AB34 AG34 AL34 AQ34 AV34 BA34 BF34 BK34 BP34 BU34 BZ34 CE34 CJ34 CO34 CT34 CY34 DD34 DI34 DN34 DS34 DX34 EC34 EH34 EM34 ER34"/>
    </sheetView>
  </sheetViews>
  <sheetFormatPr defaultRowHeight="15" x14ac:dyDescent="0.25"/>
  <cols>
    <col min="1" max="1" width="36.5703125" customWidth="1"/>
    <col min="2" max="3" width="10" customWidth="1"/>
    <col min="4" max="4" width="12.5703125" customWidth="1"/>
    <col min="5" max="5" width="13.140625" customWidth="1"/>
    <col min="6" max="6" width="18.85546875" customWidth="1"/>
    <col min="7" max="7" width="12.7109375" customWidth="1"/>
    <col min="8" max="8" width="13.28515625" customWidth="1"/>
    <col min="9" max="9" width="12.5703125" customWidth="1"/>
    <col min="10" max="10" width="13.140625" customWidth="1"/>
    <col min="11" max="11" width="18.85546875" customWidth="1"/>
    <col min="12" max="12" width="12.7109375" customWidth="1"/>
    <col min="13" max="13" width="13.28515625" customWidth="1"/>
    <col min="14" max="14" width="12.5703125" customWidth="1"/>
    <col min="15" max="15" width="13.140625" customWidth="1"/>
    <col min="16" max="16" width="18.85546875" customWidth="1"/>
    <col min="17" max="17" width="12.7109375" customWidth="1"/>
    <col min="18" max="18" width="13.28515625" customWidth="1"/>
    <col min="19" max="19" width="12.5703125" customWidth="1"/>
    <col min="20" max="20" width="13.140625" customWidth="1"/>
    <col min="21" max="21" width="18.85546875" customWidth="1"/>
    <col min="22" max="22" width="12.7109375" customWidth="1"/>
    <col min="23" max="23" width="13.28515625" customWidth="1"/>
    <col min="24" max="24" width="12.5703125" customWidth="1"/>
    <col min="25" max="25" width="13.140625" customWidth="1"/>
    <col min="26" max="26" width="18.85546875" customWidth="1"/>
    <col min="27" max="27" width="12.7109375" customWidth="1"/>
    <col min="28" max="28" width="13.28515625" customWidth="1"/>
    <col min="29" max="29" width="12.5703125" customWidth="1"/>
    <col min="30" max="30" width="13.140625" customWidth="1"/>
    <col min="31" max="31" width="18.85546875" customWidth="1"/>
    <col min="32" max="32" width="12.7109375" customWidth="1"/>
    <col min="33" max="33" width="13.28515625" customWidth="1"/>
    <col min="34" max="34" width="12.5703125" customWidth="1"/>
    <col min="35" max="35" width="13.140625" customWidth="1"/>
    <col min="36" max="36" width="18.85546875" customWidth="1"/>
    <col min="37" max="37" width="12.7109375" customWidth="1"/>
    <col min="38" max="38" width="13.28515625" customWidth="1"/>
    <col min="39" max="39" width="12.5703125" customWidth="1"/>
    <col min="40" max="40" width="13.140625" customWidth="1"/>
    <col min="41" max="41" width="18.85546875" customWidth="1"/>
    <col min="42" max="42" width="12.7109375" customWidth="1"/>
    <col min="43" max="43" width="13.28515625" customWidth="1"/>
    <col min="44" max="44" width="12.5703125" customWidth="1"/>
    <col min="45" max="45" width="13.140625" customWidth="1"/>
    <col min="46" max="46" width="18.85546875" customWidth="1"/>
    <col min="47" max="47" width="12.7109375" customWidth="1"/>
    <col min="48" max="48" width="13.28515625" customWidth="1"/>
    <col min="49" max="49" width="12.5703125" customWidth="1"/>
    <col min="50" max="50" width="13.140625" customWidth="1"/>
    <col min="51" max="51" width="18.85546875" customWidth="1"/>
    <col min="52" max="52" width="12.7109375" customWidth="1"/>
    <col min="53" max="53" width="13.28515625" customWidth="1"/>
    <col min="54" max="54" width="12.5703125" customWidth="1"/>
    <col min="55" max="55" width="13.140625" customWidth="1"/>
    <col min="56" max="56" width="18.85546875" customWidth="1"/>
    <col min="57" max="57" width="12.7109375" customWidth="1"/>
    <col min="58" max="58" width="13.28515625" customWidth="1"/>
    <col min="59" max="59" width="12.5703125" customWidth="1"/>
    <col min="60" max="60" width="13.140625" customWidth="1"/>
    <col min="61" max="61" width="18.85546875" customWidth="1"/>
    <col min="62" max="62" width="12.7109375" customWidth="1"/>
    <col min="63" max="63" width="13.28515625" customWidth="1"/>
    <col min="64" max="64" width="12.5703125" customWidth="1"/>
    <col min="65" max="65" width="13.140625" customWidth="1"/>
    <col min="66" max="66" width="18.85546875" customWidth="1"/>
    <col min="67" max="67" width="12.7109375" customWidth="1"/>
    <col min="68" max="68" width="13.28515625" customWidth="1"/>
    <col min="69" max="69" width="12.5703125" customWidth="1"/>
    <col min="70" max="70" width="13.140625" customWidth="1"/>
    <col min="71" max="71" width="18.85546875" customWidth="1"/>
    <col min="72" max="72" width="12.7109375" customWidth="1"/>
    <col min="73" max="73" width="13.28515625" customWidth="1"/>
    <col min="74" max="74" width="12.5703125" customWidth="1"/>
    <col min="75" max="75" width="13.140625" customWidth="1"/>
    <col min="76" max="76" width="18.85546875" customWidth="1"/>
    <col min="77" max="77" width="12.7109375" customWidth="1"/>
    <col min="78" max="78" width="13.28515625" customWidth="1"/>
    <col min="79" max="79" width="12.5703125" customWidth="1"/>
    <col min="80" max="80" width="13.140625" customWidth="1"/>
    <col min="81" max="81" width="18.85546875" customWidth="1"/>
    <col min="82" max="82" width="12.7109375" customWidth="1"/>
    <col min="83" max="83" width="13.28515625" customWidth="1"/>
    <col min="84" max="84" width="12.5703125" customWidth="1"/>
    <col min="85" max="85" width="13.140625" customWidth="1"/>
    <col min="86" max="86" width="18.85546875" customWidth="1"/>
    <col min="87" max="87" width="12.7109375" customWidth="1"/>
    <col min="88" max="88" width="13.28515625" customWidth="1"/>
    <col min="89" max="89" width="12.5703125" customWidth="1"/>
    <col min="90" max="90" width="13.140625" customWidth="1"/>
    <col min="91" max="91" width="18.85546875" customWidth="1"/>
    <col min="92" max="92" width="12.7109375" customWidth="1"/>
    <col min="93" max="93" width="13.28515625" customWidth="1"/>
    <col min="94" max="94" width="12.5703125" customWidth="1"/>
    <col min="95" max="95" width="13.140625" customWidth="1"/>
    <col min="96" max="96" width="18.85546875" customWidth="1"/>
    <col min="97" max="97" width="12.7109375" customWidth="1"/>
    <col min="98" max="98" width="13.28515625" customWidth="1"/>
    <col min="99" max="99" width="12.5703125" customWidth="1"/>
    <col min="100" max="100" width="13.140625" customWidth="1"/>
    <col min="101" max="101" width="18.85546875" customWidth="1"/>
    <col min="102" max="102" width="12.7109375" customWidth="1"/>
    <col min="103" max="103" width="13.28515625" customWidth="1"/>
    <col min="104" max="104" width="12.5703125" customWidth="1"/>
    <col min="105" max="105" width="13.140625" customWidth="1"/>
    <col min="106" max="106" width="18.85546875" customWidth="1"/>
    <col min="107" max="107" width="12.7109375" customWidth="1"/>
    <col min="108" max="108" width="13.28515625" customWidth="1"/>
    <col min="109" max="109" width="12.5703125" customWidth="1"/>
    <col min="110" max="110" width="13.140625" customWidth="1"/>
    <col min="111" max="111" width="18.85546875" customWidth="1"/>
    <col min="112" max="112" width="12.7109375" customWidth="1"/>
    <col min="113" max="113" width="13.28515625" customWidth="1"/>
    <col min="114" max="114" width="12.5703125" customWidth="1"/>
    <col min="115" max="115" width="13.140625" customWidth="1"/>
    <col min="116" max="116" width="18.85546875" customWidth="1"/>
    <col min="117" max="117" width="12.7109375" customWidth="1"/>
    <col min="118" max="118" width="13.28515625" customWidth="1"/>
    <col min="119" max="119" width="12.5703125" customWidth="1"/>
    <col min="120" max="120" width="13.140625" customWidth="1"/>
    <col min="121" max="121" width="18.85546875" customWidth="1"/>
    <col min="122" max="122" width="12.7109375" customWidth="1"/>
    <col min="123" max="123" width="13.28515625" customWidth="1"/>
    <col min="124" max="124" width="12.5703125" customWidth="1"/>
    <col min="125" max="125" width="13.140625" customWidth="1"/>
    <col min="126" max="126" width="18.85546875" customWidth="1"/>
    <col min="127" max="127" width="12.7109375" customWidth="1"/>
    <col min="128" max="128" width="13.28515625" customWidth="1"/>
    <col min="129" max="129" width="12.5703125" customWidth="1"/>
    <col min="130" max="130" width="13.140625" customWidth="1"/>
    <col min="131" max="131" width="18.85546875" customWidth="1"/>
    <col min="132" max="132" width="12.7109375" customWidth="1"/>
    <col min="133" max="133" width="13.28515625" customWidth="1"/>
    <col min="134" max="134" width="12.5703125" customWidth="1"/>
    <col min="135" max="135" width="13.140625" customWidth="1"/>
    <col min="136" max="136" width="18.85546875" customWidth="1"/>
    <col min="137" max="137" width="12.7109375" customWidth="1"/>
    <col min="138" max="138" width="13.28515625" customWidth="1"/>
    <col min="139" max="139" width="12.5703125" customWidth="1"/>
    <col min="140" max="140" width="13.140625" customWidth="1"/>
    <col min="141" max="141" width="18.85546875" customWidth="1"/>
    <col min="142" max="142" width="12.7109375" customWidth="1"/>
    <col min="143" max="143" width="13.28515625" customWidth="1"/>
    <col min="144" max="144" width="12.5703125" customWidth="1"/>
    <col min="145" max="145" width="13.140625" customWidth="1"/>
    <col min="146" max="146" width="18.85546875" customWidth="1"/>
    <col min="147" max="147" width="12.7109375" customWidth="1"/>
    <col min="148" max="148" width="13.28515625" customWidth="1"/>
    <col min="149" max="149" width="12.5703125" customWidth="1"/>
    <col min="150" max="150" width="13.140625" customWidth="1"/>
    <col min="151" max="151" width="18.85546875" customWidth="1"/>
    <col min="152" max="152" width="12.7109375" customWidth="1"/>
    <col min="153" max="153" width="13.28515625" customWidth="1"/>
  </cols>
  <sheetData>
    <row r="1" spans="1:153" ht="18" customHeight="1" x14ac:dyDescent="0.25">
      <c r="A1" s="183" t="s">
        <v>0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3"/>
      <c r="CE1" s="183"/>
      <c r="CF1" s="183"/>
      <c r="CG1" s="183"/>
      <c r="CH1" s="183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3"/>
      <c r="CV1" s="183"/>
      <c r="CW1" s="183"/>
      <c r="CX1" s="183"/>
      <c r="CY1" s="183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3"/>
      <c r="DM1" s="183"/>
      <c r="DN1" s="183"/>
      <c r="DO1" s="183"/>
      <c r="DP1" s="183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3"/>
      <c r="ED1" s="183"/>
      <c r="EE1" s="183"/>
      <c r="EF1" s="183"/>
      <c r="EG1" s="183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3"/>
      <c r="EU1" s="183"/>
      <c r="EV1" s="183"/>
      <c r="EW1" s="183"/>
    </row>
    <row r="2" spans="1:153" ht="18" customHeight="1" x14ac:dyDescent="0.25">
      <c r="A2" s="183" t="s">
        <v>1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  <c r="EG2" s="183"/>
      <c r="EH2" s="183"/>
      <c r="EI2" s="183"/>
      <c r="EJ2" s="183"/>
      <c r="EK2" s="183"/>
      <c r="EL2" s="183"/>
      <c r="EM2" s="183"/>
      <c r="EN2" s="183"/>
      <c r="EO2" s="183"/>
      <c r="EP2" s="183"/>
      <c r="EQ2" s="183"/>
      <c r="ER2" s="183"/>
      <c r="ES2" s="183"/>
      <c r="ET2" s="183"/>
      <c r="EU2" s="183"/>
      <c r="EV2" s="183"/>
      <c r="EW2" s="183"/>
    </row>
    <row r="3" spans="1:153" x14ac:dyDescent="0.25">
      <c r="A3" s="184"/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4"/>
      <c r="AG3" s="184"/>
      <c r="AH3" s="184"/>
      <c r="AI3" s="184"/>
      <c r="AJ3" s="184"/>
      <c r="AK3" s="184"/>
      <c r="AL3" s="184"/>
      <c r="AM3" s="184"/>
      <c r="AN3" s="184"/>
      <c r="AO3" s="184"/>
      <c r="AP3" s="184"/>
      <c r="AQ3" s="184"/>
      <c r="AR3" s="184"/>
      <c r="AS3" s="184"/>
      <c r="AT3" s="184"/>
      <c r="AU3" s="184"/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  <c r="BG3" s="184"/>
      <c r="BH3" s="184"/>
      <c r="BI3" s="184"/>
      <c r="BJ3" s="184"/>
      <c r="BK3" s="184"/>
      <c r="BL3" s="184"/>
      <c r="BM3" s="184"/>
      <c r="BN3" s="184"/>
      <c r="BO3" s="184"/>
      <c r="BP3" s="184"/>
      <c r="BQ3" s="184"/>
      <c r="BR3" s="184"/>
      <c r="BS3" s="184"/>
      <c r="BT3" s="184"/>
      <c r="BU3" s="184"/>
      <c r="BV3" s="184"/>
      <c r="BW3" s="184"/>
      <c r="BX3" s="184"/>
      <c r="BY3" s="184"/>
      <c r="BZ3" s="184"/>
      <c r="CA3" s="184"/>
      <c r="CB3" s="184"/>
      <c r="CC3" s="184"/>
      <c r="CD3" s="184"/>
      <c r="CE3" s="184"/>
      <c r="CF3" s="184"/>
      <c r="CG3" s="184"/>
      <c r="CH3" s="184"/>
      <c r="CI3" s="184"/>
      <c r="CJ3" s="184"/>
      <c r="CK3" s="184"/>
      <c r="CL3" s="184"/>
      <c r="CM3" s="184"/>
      <c r="CN3" s="184"/>
      <c r="CO3" s="184"/>
      <c r="CP3" s="184"/>
      <c r="CQ3" s="184"/>
      <c r="CR3" s="184"/>
      <c r="CS3" s="184"/>
      <c r="CT3" s="184"/>
      <c r="CU3" s="184"/>
      <c r="CV3" s="184"/>
      <c r="CW3" s="184"/>
      <c r="CX3" s="184"/>
      <c r="CY3" s="184"/>
      <c r="CZ3" s="184"/>
      <c r="DA3" s="184"/>
      <c r="DB3" s="184"/>
      <c r="DC3" s="184"/>
      <c r="DD3" s="184"/>
      <c r="DE3" s="184"/>
      <c r="DF3" s="184"/>
      <c r="DG3" s="184"/>
      <c r="DH3" s="184"/>
      <c r="DI3" s="184"/>
      <c r="DJ3" s="184"/>
      <c r="DK3" s="184"/>
      <c r="DL3" s="184"/>
      <c r="DM3" s="184"/>
      <c r="DN3" s="184"/>
      <c r="DO3" s="184"/>
      <c r="DP3" s="184"/>
      <c r="DQ3" s="184"/>
      <c r="DR3" s="184"/>
      <c r="DS3" s="184"/>
      <c r="DT3" s="184"/>
      <c r="DU3" s="184"/>
      <c r="DV3" s="184"/>
      <c r="DW3" s="184"/>
      <c r="DX3" s="184"/>
      <c r="DY3" s="184"/>
      <c r="DZ3" s="184"/>
      <c r="EA3" s="184"/>
      <c r="EB3" s="184"/>
      <c r="EC3" s="184"/>
      <c r="ED3" s="184"/>
      <c r="EE3" s="184"/>
      <c r="EF3" s="184"/>
      <c r="EG3" s="184"/>
      <c r="EH3" s="184"/>
      <c r="EI3" s="184"/>
      <c r="EJ3" s="184"/>
      <c r="EK3" s="184"/>
      <c r="EL3" s="184"/>
      <c r="EM3" s="184"/>
      <c r="EN3" s="184"/>
      <c r="EO3" s="184"/>
      <c r="EP3" s="184"/>
      <c r="EQ3" s="184"/>
      <c r="ER3" s="184"/>
      <c r="ES3" s="184"/>
      <c r="ET3" s="184"/>
      <c r="EU3" s="184"/>
      <c r="EV3" s="184"/>
      <c r="EW3" s="184"/>
    </row>
    <row r="4" spans="1:153" s="3" customFormat="1" ht="15" customHeight="1" x14ac:dyDescent="0.25">
      <c r="A4" s="185" t="s">
        <v>2</v>
      </c>
      <c r="B4" s="187">
        <v>2010</v>
      </c>
      <c r="C4" s="187">
        <v>2011</v>
      </c>
      <c r="D4" s="181">
        <v>2012</v>
      </c>
      <c r="E4" s="181"/>
      <c r="F4" s="181"/>
      <c r="G4" s="181"/>
      <c r="H4" s="182"/>
      <c r="I4" s="180">
        <v>2013</v>
      </c>
      <c r="J4" s="181"/>
      <c r="K4" s="181"/>
      <c r="L4" s="181"/>
      <c r="M4" s="182"/>
      <c r="N4" s="180">
        <v>2014</v>
      </c>
      <c r="O4" s="181"/>
      <c r="P4" s="181"/>
      <c r="Q4" s="181"/>
      <c r="R4" s="182"/>
      <c r="S4" s="180">
        <v>2015</v>
      </c>
      <c r="T4" s="181"/>
      <c r="U4" s="181"/>
      <c r="V4" s="181"/>
      <c r="W4" s="182"/>
      <c r="X4" s="180">
        <v>2016</v>
      </c>
      <c r="Y4" s="181"/>
      <c r="Z4" s="181"/>
      <c r="AA4" s="181"/>
      <c r="AB4" s="182"/>
      <c r="AC4" s="180">
        <v>2017</v>
      </c>
      <c r="AD4" s="181"/>
      <c r="AE4" s="181"/>
      <c r="AF4" s="181"/>
      <c r="AG4" s="182"/>
      <c r="AH4" s="180">
        <v>2018</v>
      </c>
      <c r="AI4" s="181"/>
      <c r="AJ4" s="181"/>
      <c r="AK4" s="181"/>
      <c r="AL4" s="182"/>
      <c r="AM4" s="180">
        <v>2019</v>
      </c>
      <c r="AN4" s="181"/>
      <c r="AO4" s="181"/>
      <c r="AP4" s="181"/>
      <c r="AQ4" s="182"/>
      <c r="AR4" s="180">
        <v>2020</v>
      </c>
      <c r="AS4" s="181"/>
      <c r="AT4" s="181"/>
      <c r="AU4" s="181"/>
      <c r="AV4" s="182"/>
      <c r="AW4" s="180">
        <v>2021</v>
      </c>
      <c r="AX4" s="181"/>
      <c r="AY4" s="181"/>
      <c r="AZ4" s="181"/>
      <c r="BA4" s="182"/>
      <c r="BB4" s="180">
        <v>2022</v>
      </c>
      <c r="BC4" s="181"/>
      <c r="BD4" s="181"/>
      <c r="BE4" s="181"/>
      <c r="BF4" s="182"/>
      <c r="BG4" s="180">
        <v>2023</v>
      </c>
      <c r="BH4" s="181"/>
      <c r="BI4" s="181"/>
      <c r="BJ4" s="181"/>
      <c r="BK4" s="182"/>
      <c r="BL4" s="180">
        <v>2024</v>
      </c>
      <c r="BM4" s="181"/>
      <c r="BN4" s="181"/>
      <c r="BO4" s="181"/>
      <c r="BP4" s="182"/>
      <c r="BQ4" s="180">
        <v>2025</v>
      </c>
      <c r="BR4" s="181"/>
      <c r="BS4" s="181"/>
      <c r="BT4" s="181"/>
      <c r="BU4" s="182"/>
      <c r="BV4" s="180">
        <v>2026</v>
      </c>
      <c r="BW4" s="181"/>
      <c r="BX4" s="181"/>
      <c r="BY4" s="181"/>
      <c r="BZ4" s="182"/>
      <c r="CA4" s="180">
        <v>2027</v>
      </c>
      <c r="CB4" s="181"/>
      <c r="CC4" s="181"/>
      <c r="CD4" s="181"/>
      <c r="CE4" s="182"/>
      <c r="CF4" s="180">
        <v>2028</v>
      </c>
      <c r="CG4" s="181"/>
      <c r="CH4" s="181"/>
      <c r="CI4" s="181"/>
      <c r="CJ4" s="182"/>
      <c r="CK4" s="180">
        <v>2029</v>
      </c>
      <c r="CL4" s="181"/>
      <c r="CM4" s="181"/>
      <c r="CN4" s="181"/>
      <c r="CO4" s="182"/>
      <c r="CP4" s="180">
        <v>2030</v>
      </c>
      <c r="CQ4" s="181"/>
      <c r="CR4" s="181"/>
      <c r="CS4" s="181"/>
      <c r="CT4" s="182"/>
      <c r="CU4" s="180">
        <v>2031</v>
      </c>
      <c r="CV4" s="181"/>
      <c r="CW4" s="181"/>
      <c r="CX4" s="181"/>
      <c r="CY4" s="182"/>
      <c r="CZ4" s="180">
        <v>2032</v>
      </c>
      <c r="DA4" s="181"/>
      <c r="DB4" s="181"/>
      <c r="DC4" s="181"/>
      <c r="DD4" s="182"/>
      <c r="DE4" s="180">
        <v>2033</v>
      </c>
      <c r="DF4" s="181"/>
      <c r="DG4" s="181"/>
      <c r="DH4" s="181"/>
      <c r="DI4" s="182"/>
      <c r="DJ4" s="180">
        <v>2034</v>
      </c>
      <c r="DK4" s="181"/>
      <c r="DL4" s="181"/>
      <c r="DM4" s="181"/>
      <c r="DN4" s="182"/>
      <c r="DO4" s="180">
        <v>2035</v>
      </c>
      <c r="DP4" s="181"/>
      <c r="DQ4" s="181"/>
      <c r="DR4" s="181"/>
      <c r="DS4" s="182"/>
      <c r="DT4" s="180">
        <v>2036</v>
      </c>
      <c r="DU4" s="181"/>
      <c r="DV4" s="181"/>
      <c r="DW4" s="181"/>
      <c r="DX4" s="182"/>
      <c r="DY4" s="180">
        <v>2037</v>
      </c>
      <c r="DZ4" s="181"/>
      <c r="EA4" s="181"/>
      <c r="EB4" s="181"/>
      <c r="EC4" s="182"/>
      <c r="ED4" s="180">
        <v>2038</v>
      </c>
      <c r="EE4" s="181"/>
      <c r="EF4" s="181"/>
      <c r="EG4" s="181"/>
      <c r="EH4" s="182"/>
      <c r="EI4" s="180">
        <v>2039</v>
      </c>
      <c r="EJ4" s="181"/>
      <c r="EK4" s="181"/>
      <c r="EL4" s="181"/>
      <c r="EM4" s="182"/>
      <c r="EN4" s="180">
        <v>2040</v>
      </c>
      <c r="EO4" s="181"/>
      <c r="EP4" s="181"/>
      <c r="EQ4" s="181"/>
      <c r="ER4" s="182"/>
      <c r="ES4" s="180" t="s">
        <v>3</v>
      </c>
      <c r="ET4" s="181"/>
      <c r="EU4" s="181"/>
      <c r="EV4" s="181"/>
      <c r="EW4" s="182"/>
    </row>
    <row r="5" spans="1:153" s="2" customFormat="1" x14ac:dyDescent="0.25">
      <c r="A5" s="186"/>
      <c r="B5" s="188"/>
      <c r="C5" s="188"/>
      <c r="D5" s="6" t="s">
        <v>99</v>
      </c>
      <c r="E5" s="6" t="s">
        <v>100</v>
      </c>
      <c r="F5" s="6" t="s">
        <v>101</v>
      </c>
      <c r="G5" s="6" t="s">
        <v>102</v>
      </c>
      <c r="H5" s="7" t="s">
        <v>103</v>
      </c>
      <c r="I5" s="6" t="s">
        <v>99</v>
      </c>
      <c r="J5" s="6" t="s">
        <v>100</v>
      </c>
      <c r="K5" s="6" t="s">
        <v>101</v>
      </c>
      <c r="L5" s="6" t="s">
        <v>102</v>
      </c>
      <c r="M5" s="7" t="s">
        <v>103</v>
      </c>
      <c r="N5" s="6" t="s">
        <v>99</v>
      </c>
      <c r="O5" s="6" t="s">
        <v>100</v>
      </c>
      <c r="P5" s="6" t="s">
        <v>101</v>
      </c>
      <c r="Q5" s="6" t="s">
        <v>102</v>
      </c>
      <c r="R5" s="7" t="s">
        <v>103</v>
      </c>
      <c r="S5" s="6" t="s">
        <v>99</v>
      </c>
      <c r="T5" s="6" t="s">
        <v>100</v>
      </c>
      <c r="U5" s="6" t="s">
        <v>101</v>
      </c>
      <c r="V5" s="6" t="s">
        <v>102</v>
      </c>
      <c r="W5" s="7" t="s">
        <v>103</v>
      </c>
      <c r="X5" s="6" t="s">
        <v>99</v>
      </c>
      <c r="Y5" s="6" t="s">
        <v>100</v>
      </c>
      <c r="Z5" s="6" t="s">
        <v>101</v>
      </c>
      <c r="AA5" s="6" t="s">
        <v>102</v>
      </c>
      <c r="AB5" s="7" t="s">
        <v>103</v>
      </c>
      <c r="AC5" s="6" t="s">
        <v>99</v>
      </c>
      <c r="AD5" s="6" t="s">
        <v>100</v>
      </c>
      <c r="AE5" s="6" t="s">
        <v>101</v>
      </c>
      <c r="AF5" s="6" t="s">
        <v>102</v>
      </c>
      <c r="AG5" s="7" t="s">
        <v>103</v>
      </c>
      <c r="AH5" s="6" t="s">
        <v>99</v>
      </c>
      <c r="AI5" s="6" t="s">
        <v>100</v>
      </c>
      <c r="AJ5" s="6" t="s">
        <v>101</v>
      </c>
      <c r="AK5" s="6" t="s">
        <v>102</v>
      </c>
      <c r="AL5" s="7" t="s">
        <v>103</v>
      </c>
      <c r="AM5" s="6" t="s">
        <v>99</v>
      </c>
      <c r="AN5" s="6" t="s">
        <v>100</v>
      </c>
      <c r="AO5" s="6" t="s">
        <v>101</v>
      </c>
      <c r="AP5" s="6" t="s">
        <v>102</v>
      </c>
      <c r="AQ5" s="7" t="s">
        <v>103</v>
      </c>
      <c r="AR5" s="6" t="s">
        <v>99</v>
      </c>
      <c r="AS5" s="6" t="s">
        <v>100</v>
      </c>
      <c r="AT5" s="6" t="s">
        <v>101</v>
      </c>
      <c r="AU5" s="6" t="s">
        <v>102</v>
      </c>
      <c r="AV5" s="7" t="s">
        <v>103</v>
      </c>
      <c r="AW5" s="6" t="s">
        <v>99</v>
      </c>
      <c r="AX5" s="6" t="s">
        <v>100</v>
      </c>
      <c r="AY5" s="6" t="s">
        <v>101</v>
      </c>
      <c r="AZ5" s="6" t="s">
        <v>102</v>
      </c>
      <c r="BA5" s="7" t="s">
        <v>103</v>
      </c>
      <c r="BB5" s="6" t="s">
        <v>99</v>
      </c>
      <c r="BC5" s="6" t="s">
        <v>100</v>
      </c>
      <c r="BD5" s="6" t="s">
        <v>101</v>
      </c>
      <c r="BE5" s="6" t="s">
        <v>102</v>
      </c>
      <c r="BF5" s="7" t="s">
        <v>103</v>
      </c>
      <c r="BG5" s="6" t="s">
        <v>99</v>
      </c>
      <c r="BH5" s="6" t="s">
        <v>100</v>
      </c>
      <c r="BI5" s="6" t="s">
        <v>101</v>
      </c>
      <c r="BJ5" s="6" t="s">
        <v>102</v>
      </c>
      <c r="BK5" s="7" t="s">
        <v>103</v>
      </c>
      <c r="BL5" s="6" t="s">
        <v>99</v>
      </c>
      <c r="BM5" s="6" t="s">
        <v>100</v>
      </c>
      <c r="BN5" s="6" t="s">
        <v>101</v>
      </c>
      <c r="BO5" s="6" t="s">
        <v>102</v>
      </c>
      <c r="BP5" s="7" t="s">
        <v>103</v>
      </c>
      <c r="BQ5" s="6" t="s">
        <v>99</v>
      </c>
      <c r="BR5" s="6" t="s">
        <v>100</v>
      </c>
      <c r="BS5" s="6" t="s">
        <v>101</v>
      </c>
      <c r="BT5" s="6" t="s">
        <v>102</v>
      </c>
      <c r="BU5" s="7" t="s">
        <v>103</v>
      </c>
      <c r="BV5" s="6" t="s">
        <v>99</v>
      </c>
      <c r="BW5" s="6" t="s">
        <v>100</v>
      </c>
      <c r="BX5" s="6" t="s">
        <v>101</v>
      </c>
      <c r="BY5" s="6" t="s">
        <v>102</v>
      </c>
      <c r="BZ5" s="7" t="s">
        <v>103</v>
      </c>
      <c r="CA5" s="6" t="s">
        <v>99</v>
      </c>
      <c r="CB5" s="6" t="s">
        <v>100</v>
      </c>
      <c r="CC5" s="6" t="s">
        <v>101</v>
      </c>
      <c r="CD5" s="6" t="s">
        <v>102</v>
      </c>
      <c r="CE5" s="7" t="s">
        <v>103</v>
      </c>
      <c r="CF5" s="6" t="s">
        <v>99</v>
      </c>
      <c r="CG5" s="6" t="s">
        <v>100</v>
      </c>
      <c r="CH5" s="6" t="s">
        <v>101</v>
      </c>
      <c r="CI5" s="6" t="s">
        <v>102</v>
      </c>
      <c r="CJ5" s="7" t="s">
        <v>103</v>
      </c>
      <c r="CK5" s="6" t="s">
        <v>99</v>
      </c>
      <c r="CL5" s="6" t="s">
        <v>100</v>
      </c>
      <c r="CM5" s="6" t="s">
        <v>101</v>
      </c>
      <c r="CN5" s="6" t="s">
        <v>102</v>
      </c>
      <c r="CO5" s="7" t="s">
        <v>103</v>
      </c>
      <c r="CP5" s="6" t="s">
        <v>99</v>
      </c>
      <c r="CQ5" s="6" t="s">
        <v>100</v>
      </c>
      <c r="CR5" s="6" t="s">
        <v>101</v>
      </c>
      <c r="CS5" s="6" t="s">
        <v>102</v>
      </c>
      <c r="CT5" s="7" t="s">
        <v>103</v>
      </c>
      <c r="CU5" s="6" t="s">
        <v>99</v>
      </c>
      <c r="CV5" s="6" t="s">
        <v>100</v>
      </c>
      <c r="CW5" s="6" t="s">
        <v>101</v>
      </c>
      <c r="CX5" s="6" t="s">
        <v>102</v>
      </c>
      <c r="CY5" s="7" t="s">
        <v>103</v>
      </c>
      <c r="CZ5" s="6" t="s">
        <v>99</v>
      </c>
      <c r="DA5" s="6" t="s">
        <v>100</v>
      </c>
      <c r="DB5" s="6" t="s">
        <v>101</v>
      </c>
      <c r="DC5" s="6" t="s">
        <v>102</v>
      </c>
      <c r="DD5" s="7" t="s">
        <v>103</v>
      </c>
      <c r="DE5" s="6" t="s">
        <v>99</v>
      </c>
      <c r="DF5" s="6" t="s">
        <v>100</v>
      </c>
      <c r="DG5" s="6" t="s">
        <v>101</v>
      </c>
      <c r="DH5" s="6" t="s">
        <v>102</v>
      </c>
      <c r="DI5" s="7" t="s">
        <v>103</v>
      </c>
      <c r="DJ5" s="6" t="s">
        <v>99</v>
      </c>
      <c r="DK5" s="6" t="s">
        <v>100</v>
      </c>
      <c r="DL5" s="6" t="s">
        <v>101</v>
      </c>
      <c r="DM5" s="6" t="s">
        <v>102</v>
      </c>
      <c r="DN5" s="7" t="s">
        <v>103</v>
      </c>
      <c r="DO5" s="6" t="s">
        <v>99</v>
      </c>
      <c r="DP5" s="6" t="s">
        <v>100</v>
      </c>
      <c r="DQ5" s="6" t="s">
        <v>101</v>
      </c>
      <c r="DR5" s="6" t="s">
        <v>102</v>
      </c>
      <c r="DS5" s="7" t="s">
        <v>103</v>
      </c>
      <c r="DT5" s="6" t="s">
        <v>99</v>
      </c>
      <c r="DU5" s="6" t="s">
        <v>100</v>
      </c>
      <c r="DV5" s="6" t="s">
        <v>101</v>
      </c>
      <c r="DW5" s="6" t="s">
        <v>102</v>
      </c>
      <c r="DX5" s="7" t="s">
        <v>103</v>
      </c>
      <c r="DY5" s="6" t="s">
        <v>99</v>
      </c>
      <c r="DZ5" s="6" t="s">
        <v>100</v>
      </c>
      <c r="EA5" s="6" t="s">
        <v>101</v>
      </c>
      <c r="EB5" s="6" t="s">
        <v>102</v>
      </c>
      <c r="EC5" s="7" t="s">
        <v>103</v>
      </c>
      <c r="ED5" s="6" t="s">
        <v>99</v>
      </c>
      <c r="EE5" s="6" t="s">
        <v>100</v>
      </c>
      <c r="EF5" s="6" t="s">
        <v>101</v>
      </c>
      <c r="EG5" s="6" t="s">
        <v>102</v>
      </c>
      <c r="EH5" s="7" t="s">
        <v>103</v>
      </c>
      <c r="EI5" s="6" t="s">
        <v>99</v>
      </c>
      <c r="EJ5" s="6" t="s">
        <v>100</v>
      </c>
      <c r="EK5" s="6" t="s">
        <v>101</v>
      </c>
      <c r="EL5" s="6" t="s">
        <v>102</v>
      </c>
      <c r="EM5" s="7" t="s">
        <v>103</v>
      </c>
      <c r="EN5" s="6" t="s">
        <v>99</v>
      </c>
      <c r="EO5" s="6" t="s">
        <v>100</v>
      </c>
      <c r="EP5" s="6" t="s">
        <v>101</v>
      </c>
      <c r="EQ5" s="6" t="s">
        <v>102</v>
      </c>
      <c r="ER5" s="7" t="s">
        <v>103</v>
      </c>
      <c r="ES5" s="6" t="s">
        <v>99</v>
      </c>
      <c r="ET5" s="6" t="s">
        <v>100</v>
      </c>
      <c r="EU5" s="6" t="s">
        <v>101</v>
      </c>
      <c r="EV5" s="6" t="s">
        <v>102</v>
      </c>
      <c r="EW5" s="7" t="s">
        <v>103</v>
      </c>
    </row>
    <row r="6" spans="1:153" x14ac:dyDescent="0.25">
      <c r="A6" s="8"/>
      <c r="B6" s="8"/>
      <c r="C6" s="8"/>
      <c r="D6" s="178"/>
      <c r="E6" s="175"/>
      <c r="F6" s="175"/>
      <c r="G6" s="175"/>
      <c r="H6" s="179"/>
      <c r="I6" s="178"/>
      <c r="J6" s="175"/>
      <c r="K6" s="175"/>
      <c r="L6" s="175"/>
      <c r="M6" s="179"/>
      <c r="N6" s="178"/>
      <c r="O6" s="175"/>
      <c r="P6" s="175"/>
      <c r="Q6" s="175"/>
      <c r="R6" s="179"/>
      <c r="S6" s="178"/>
      <c r="T6" s="175"/>
      <c r="U6" s="175"/>
      <c r="V6" s="175"/>
      <c r="W6" s="179"/>
      <c r="X6" s="178"/>
      <c r="Y6" s="175"/>
      <c r="Z6" s="175"/>
      <c r="AA6" s="175"/>
      <c r="AB6" s="179"/>
      <c r="AC6" s="178"/>
      <c r="AD6" s="175"/>
      <c r="AE6" s="175"/>
      <c r="AF6" s="175"/>
      <c r="AG6" s="179"/>
      <c r="AH6" s="178"/>
      <c r="AI6" s="175"/>
      <c r="AJ6" s="175"/>
      <c r="AK6" s="175"/>
      <c r="AL6" s="179"/>
      <c r="AM6" s="178"/>
      <c r="AN6" s="175"/>
      <c r="AO6" s="175"/>
      <c r="AP6" s="175"/>
      <c r="AQ6" s="179"/>
      <c r="AR6" s="178"/>
      <c r="AS6" s="175"/>
      <c r="AT6" s="175"/>
      <c r="AU6" s="175"/>
      <c r="AV6" s="179"/>
      <c r="AW6" s="178"/>
      <c r="AX6" s="175"/>
      <c r="AY6" s="175"/>
      <c r="AZ6" s="175"/>
      <c r="BA6" s="179"/>
      <c r="BB6" s="178"/>
      <c r="BC6" s="175"/>
      <c r="BD6" s="175"/>
      <c r="BE6" s="175"/>
      <c r="BF6" s="179"/>
      <c r="BG6" s="178"/>
      <c r="BH6" s="175"/>
      <c r="BI6" s="175"/>
      <c r="BJ6" s="175"/>
      <c r="BK6" s="179"/>
      <c r="BL6" s="178"/>
      <c r="BM6" s="175"/>
      <c r="BN6" s="175"/>
      <c r="BO6" s="175"/>
      <c r="BP6" s="179"/>
      <c r="BQ6" s="178"/>
      <c r="BR6" s="175"/>
      <c r="BS6" s="175"/>
      <c r="BT6" s="175"/>
      <c r="BU6" s="179"/>
      <c r="BV6" s="178"/>
      <c r="BW6" s="175"/>
      <c r="BX6" s="175"/>
      <c r="BY6" s="175"/>
      <c r="BZ6" s="179"/>
      <c r="CA6" s="178"/>
      <c r="CB6" s="175"/>
      <c r="CC6" s="175"/>
      <c r="CD6" s="175"/>
      <c r="CE6" s="179"/>
      <c r="CF6" s="178"/>
      <c r="CG6" s="175"/>
      <c r="CH6" s="175"/>
      <c r="CI6" s="175"/>
      <c r="CJ6" s="179"/>
      <c r="CK6" s="178"/>
      <c r="CL6" s="175"/>
      <c r="CM6" s="175"/>
      <c r="CN6" s="175"/>
      <c r="CO6" s="179"/>
      <c r="CP6" s="178"/>
      <c r="CQ6" s="175"/>
      <c r="CR6" s="175"/>
      <c r="CS6" s="175"/>
      <c r="CT6" s="179"/>
      <c r="CU6" s="178"/>
      <c r="CV6" s="175"/>
      <c r="CW6" s="175"/>
      <c r="CX6" s="175"/>
      <c r="CY6" s="179"/>
      <c r="CZ6" s="178"/>
      <c r="DA6" s="175"/>
      <c r="DB6" s="175"/>
      <c r="DC6" s="175"/>
      <c r="DD6" s="179"/>
      <c r="DE6" s="178"/>
      <c r="DF6" s="175"/>
      <c r="DG6" s="175"/>
      <c r="DH6" s="175"/>
      <c r="DI6" s="179"/>
      <c r="DJ6" s="178"/>
      <c r="DK6" s="175"/>
      <c r="DL6" s="175"/>
      <c r="DM6" s="175"/>
      <c r="DN6" s="179"/>
      <c r="DO6" s="178"/>
      <c r="DP6" s="175"/>
      <c r="DQ6" s="175"/>
      <c r="DR6" s="175"/>
      <c r="DS6" s="179"/>
      <c r="DT6" s="178"/>
      <c r="DU6" s="175"/>
      <c r="DV6" s="175"/>
      <c r="DW6" s="175"/>
      <c r="DX6" s="179"/>
      <c r="DY6" s="178"/>
      <c r="DZ6" s="175"/>
      <c r="EA6" s="175"/>
      <c r="EB6" s="175"/>
      <c r="EC6" s="179"/>
      <c r="ED6" s="178"/>
      <c r="EE6" s="175"/>
      <c r="EF6" s="175"/>
      <c r="EG6" s="175"/>
      <c r="EH6" s="179"/>
      <c r="EI6" s="178"/>
      <c r="EJ6" s="175"/>
      <c r="EK6" s="175"/>
      <c r="EL6" s="175"/>
      <c r="EM6" s="179"/>
      <c r="EN6" s="178"/>
      <c r="EO6" s="175"/>
      <c r="EP6" s="175"/>
      <c r="EQ6" s="175"/>
      <c r="ER6" s="179"/>
      <c r="ES6" s="178"/>
      <c r="ET6" s="175"/>
      <c r="EU6" s="175"/>
      <c r="EV6" s="175"/>
      <c r="EW6" s="179"/>
    </row>
    <row r="7" spans="1:153" x14ac:dyDescent="0.25">
      <c r="A7" s="5" t="s">
        <v>9</v>
      </c>
      <c r="B7" s="8"/>
      <c r="C7" s="8"/>
      <c r="D7" s="176"/>
      <c r="E7" s="174"/>
      <c r="F7" s="174"/>
      <c r="G7" s="174"/>
      <c r="H7" s="177"/>
      <c r="I7" s="176"/>
      <c r="J7" s="174"/>
      <c r="K7" s="174"/>
      <c r="L7" s="174"/>
      <c r="M7" s="177"/>
      <c r="N7" s="176"/>
      <c r="O7" s="174"/>
      <c r="P7" s="174"/>
      <c r="Q7" s="174"/>
      <c r="R7" s="177"/>
      <c r="S7" s="176"/>
      <c r="T7" s="174"/>
      <c r="U7" s="174"/>
      <c r="V7" s="174"/>
      <c r="W7" s="177"/>
      <c r="X7" s="176"/>
      <c r="Y7" s="174"/>
      <c r="Z7" s="174"/>
      <c r="AA7" s="174"/>
      <c r="AB7" s="177"/>
      <c r="AC7" s="176"/>
      <c r="AD7" s="174"/>
      <c r="AE7" s="174"/>
      <c r="AF7" s="174"/>
      <c r="AG7" s="177"/>
      <c r="AH7" s="176"/>
      <c r="AI7" s="174"/>
      <c r="AJ7" s="174"/>
      <c r="AK7" s="174"/>
      <c r="AL7" s="177"/>
      <c r="AM7" s="176"/>
      <c r="AN7" s="174"/>
      <c r="AO7" s="174"/>
      <c r="AP7" s="174"/>
      <c r="AQ7" s="177"/>
      <c r="AR7" s="176"/>
      <c r="AS7" s="174"/>
      <c r="AT7" s="174"/>
      <c r="AU7" s="174"/>
      <c r="AV7" s="177"/>
      <c r="AW7" s="176"/>
      <c r="AX7" s="174"/>
      <c r="AY7" s="174"/>
      <c r="AZ7" s="174"/>
      <c r="BA7" s="177"/>
      <c r="BB7" s="176"/>
      <c r="BC7" s="174"/>
      <c r="BD7" s="174"/>
      <c r="BE7" s="174"/>
      <c r="BF7" s="177"/>
      <c r="BG7" s="176"/>
      <c r="BH7" s="174"/>
      <c r="BI7" s="174"/>
      <c r="BJ7" s="174"/>
      <c r="BK7" s="177"/>
      <c r="BL7" s="176"/>
      <c r="BM7" s="174"/>
      <c r="BN7" s="174"/>
      <c r="BO7" s="174"/>
      <c r="BP7" s="177"/>
      <c r="BQ7" s="176"/>
      <c r="BR7" s="174"/>
      <c r="BS7" s="174"/>
      <c r="BT7" s="174"/>
      <c r="BU7" s="177"/>
      <c r="BV7" s="176"/>
      <c r="BW7" s="174"/>
      <c r="BX7" s="174"/>
      <c r="BY7" s="174"/>
      <c r="BZ7" s="177"/>
      <c r="CA7" s="176"/>
      <c r="CB7" s="174"/>
      <c r="CC7" s="174"/>
      <c r="CD7" s="174"/>
      <c r="CE7" s="177"/>
      <c r="CF7" s="176"/>
      <c r="CG7" s="174"/>
      <c r="CH7" s="174"/>
      <c r="CI7" s="174"/>
      <c r="CJ7" s="177"/>
      <c r="CK7" s="176"/>
      <c r="CL7" s="174"/>
      <c r="CM7" s="174"/>
      <c r="CN7" s="174"/>
      <c r="CO7" s="177"/>
      <c r="CP7" s="176"/>
      <c r="CQ7" s="174"/>
      <c r="CR7" s="174"/>
      <c r="CS7" s="174"/>
      <c r="CT7" s="177"/>
      <c r="CU7" s="176"/>
      <c r="CV7" s="174"/>
      <c r="CW7" s="174"/>
      <c r="CX7" s="174"/>
      <c r="CY7" s="177"/>
      <c r="CZ7" s="176"/>
      <c r="DA7" s="174"/>
      <c r="DB7" s="174"/>
      <c r="DC7" s="174"/>
      <c r="DD7" s="177"/>
      <c r="DE7" s="176"/>
      <c r="DF7" s="174"/>
      <c r="DG7" s="174"/>
      <c r="DH7" s="174"/>
      <c r="DI7" s="177"/>
      <c r="DJ7" s="176"/>
      <c r="DK7" s="174"/>
      <c r="DL7" s="174"/>
      <c r="DM7" s="174"/>
      <c r="DN7" s="177"/>
      <c r="DO7" s="176"/>
      <c r="DP7" s="174"/>
      <c r="DQ7" s="174"/>
      <c r="DR7" s="174"/>
      <c r="DS7" s="177"/>
      <c r="DT7" s="176"/>
      <c r="DU7" s="174"/>
      <c r="DV7" s="174"/>
      <c r="DW7" s="174"/>
      <c r="DX7" s="177"/>
      <c r="DY7" s="176"/>
      <c r="DZ7" s="174"/>
      <c r="EA7" s="174"/>
      <c r="EB7" s="174"/>
      <c r="EC7" s="177"/>
      <c r="ED7" s="176"/>
      <c r="EE7" s="174"/>
      <c r="EF7" s="174"/>
      <c r="EG7" s="174"/>
      <c r="EH7" s="177"/>
      <c r="EI7" s="176"/>
      <c r="EJ7" s="174"/>
      <c r="EK7" s="174"/>
      <c r="EL7" s="174"/>
      <c r="EM7" s="177"/>
      <c r="EN7" s="176"/>
      <c r="EO7" s="174"/>
      <c r="EP7" s="174"/>
      <c r="EQ7" s="174"/>
      <c r="ER7" s="177"/>
      <c r="ES7" s="176"/>
      <c r="ET7" s="174"/>
      <c r="EU7" s="174"/>
      <c r="EV7" s="174"/>
      <c r="EW7" s="177"/>
    </row>
    <row r="8" spans="1:153" x14ac:dyDescent="0.25">
      <c r="A8" s="8" t="s">
        <v>10</v>
      </c>
      <c r="B8" s="8">
        <v>21.332418000000001</v>
      </c>
      <c r="C8" s="8">
        <v>23.000004000000001</v>
      </c>
      <c r="D8" s="9">
        <v>23.913992</v>
      </c>
      <c r="E8" s="9">
        <v>23.913886999999999</v>
      </c>
      <c r="F8" s="9">
        <v>23.913961</v>
      </c>
      <c r="G8" s="9">
        <v>23.667739999999998</v>
      </c>
      <c r="H8" s="8">
        <v>24.074878999999999</v>
      </c>
      <c r="I8" s="9">
        <v>24.070644000000001</v>
      </c>
      <c r="J8" s="9">
        <v>24.004147</v>
      </c>
      <c r="K8" s="9">
        <v>23.9818</v>
      </c>
      <c r="L8" s="9">
        <v>23.793683999999999</v>
      </c>
      <c r="M8" s="8">
        <v>24.494892</v>
      </c>
      <c r="N8" s="9">
        <v>23.829639</v>
      </c>
      <c r="O8" s="9">
        <v>23.958555</v>
      </c>
      <c r="P8" s="9">
        <v>23.800411</v>
      </c>
      <c r="Q8" s="9">
        <v>23.140781</v>
      </c>
      <c r="R8" s="8">
        <v>25.297605999999998</v>
      </c>
      <c r="S8" s="9">
        <v>23.959776000000002</v>
      </c>
      <c r="T8" s="9">
        <v>24.162804000000001</v>
      </c>
      <c r="U8" s="9">
        <v>23.966331</v>
      </c>
      <c r="V8" s="9">
        <v>23.009471999999999</v>
      </c>
      <c r="W8" s="8">
        <v>26.220188</v>
      </c>
      <c r="X8" s="9">
        <v>24.983160000000002</v>
      </c>
      <c r="Y8" s="9">
        <v>25.302561000000001</v>
      </c>
      <c r="Z8" s="9">
        <v>25.051403000000001</v>
      </c>
      <c r="AA8" s="9">
        <v>23.819262999999999</v>
      </c>
      <c r="AB8" s="8">
        <v>27.946937999999999</v>
      </c>
      <c r="AC8" s="9">
        <v>25.232213999999999</v>
      </c>
      <c r="AD8" s="9">
        <v>25.626766</v>
      </c>
      <c r="AE8" s="9">
        <v>25.309742</v>
      </c>
      <c r="AF8" s="9">
        <v>23.822707999999999</v>
      </c>
      <c r="AG8" s="8">
        <v>28.610465999999999</v>
      </c>
      <c r="AH8" s="9">
        <v>25.700271999999998</v>
      </c>
      <c r="AI8" s="9">
        <v>26.106245000000001</v>
      </c>
      <c r="AJ8" s="9">
        <v>25.832595999999999</v>
      </c>
      <c r="AK8" s="9">
        <v>23.966868999999999</v>
      </c>
      <c r="AL8" s="8">
        <v>29.517588</v>
      </c>
      <c r="AM8" s="9">
        <v>26.074762</v>
      </c>
      <c r="AN8" s="9">
        <v>26.563265000000001</v>
      </c>
      <c r="AO8" s="9">
        <v>26.208517000000001</v>
      </c>
      <c r="AP8" s="9">
        <v>24.140478000000002</v>
      </c>
      <c r="AQ8" s="8">
        <v>30.321663000000001</v>
      </c>
      <c r="AR8" s="9">
        <v>26.356000999999999</v>
      </c>
      <c r="AS8" s="9">
        <v>26.895327000000002</v>
      </c>
      <c r="AT8" s="9">
        <v>26.539850000000001</v>
      </c>
      <c r="AU8" s="9">
        <v>24.225439000000001</v>
      </c>
      <c r="AV8" s="8">
        <v>30.935286999999999</v>
      </c>
      <c r="AW8" s="9">
        <v>26.688848</v>
      </c>
      <c r="AX8" s="9">
        <v>27.312950000000001</v>
      </c>
      <c r="AY8" s="9">
        <v>26.899270999999999</v>
      </c>
      <c r="AZ8" s="9">
        <v>24.374582</v>
      </c>
      <c r="BA8" s="8">
        <v>31.544585999999999</v>
      </c>
      <c r="BB8" s="9">
        <v>27.155667999999999</v>
      </c>
      <c r="BC8" s="9">
        <v>27.754622000000001</v>
      </c>
      <c r="BD8" s="9">
        <v>27.328485000000001</v>
      </c>
      <c r="BE8" s="9">
        <v>24.499272999999999</v>
      </c>
      <c r="BF8" s="8">
        <v>32.267200000000003</v>
      </c>
      <c r="BG8" s="9">
        <v>27.500416000000001</v>
      </c>
      <c r="BH8" s="9">
        <v>28.165205</v>
      </c>
      <c r="BI8" s="9">
        <v>27.665583000000002</v>
      </c>
      <c r="BJ8" s="9">
        <v>24.811895</v>
      </c>
      <c r="BK8" s="8">
        <v>32.923893</v>
      </c>
      <c r="BL8" s="9">
        <v>27.877680000000002</v>
      </c>
      <c r="BM8" s="9">
        <v>28.577759</v>
      </c>
      <c r="BN8" s="9">
        <v>28.055617999999999</v>
      </c>
      <c r="BO8" s="9">
        <v>25.092704999999999</v>
      </c>
      <c r="BP8" s="8">
        <v>33.434390999999998</v>
      </c>
      <c r="BQ8" s="9">
        <v>28.293474</v>
      </c>
      <c r="BR8" s="9">
        <v>29.069599</v>
      </c>
      <c r="BS8" s="9">
        <v>28.493141000000001</v>
      </c>
      <c r="BT8" s="9">
        <v>25.416270999999998</v>
      </c>
      <c r="BU8" s="8">
        <v>33.937199</v>
      </c>
      <c r="BV8" s="9">
        <v>28.625492000000001</v>
      </c>
      <c r="BW8" s="9">
        <v>29.444400999999999</v>
      </c>
      <c r="BX8" s="9">
        <v>28.814164999999999</v>
      </c>
      <c r="BY8" s="9">
        <v>25.616768</v>
      </c>
      <c r="BZ8" s="8">
        <v>34.512729999999998</v>
      </c>
      <c r="CA8" s="9">
        <v>29.050066000000001</v>
      </c>
      <c r="CB8" s="9">
        <v>29.860571</v>
      </c>
      <c r="CC8" s="9">
        <v>29.241222</v>
      </c>
      <c r="CD8" s="9">
        <v>25.653103000000002</v>
      </c>
      <c r="CE8" s="8">
        <v>35.142581999999997</v>
      </c>
      <c r="CF8" s="9">
        <v>29.183993999999998</v>
      </c>
      <c r="CG8" s="9">
        <v>30.021909999999998</v>
      </c>
      <c r="CH8" s="9">
        <v>29.344235999999999</v>
      </c>
      <c r="CI8" s="9">
        <v>25.621023000000001</v>
      </c>
      <c r="CJ8" s="8">
        <v>35.762824999999999</v>
      </c>
      <c r="CK8" s="9">
        <v>29.302728999999999</v>
      </c>
      <c r="CL8" s="9">
        <v>30.225446999999999</v>
      </c>
      <c r="CM8" s="9">
        <v>29.468323000000002</v>
      </c>
      <c r="CN8" s="9">
        <v>25.604513000000001</v>
      </c>
      <c r="CO8" s="8">
        <v>36.334708999999997</v>
      </c>
      <c r="CP8" s="9">
        <v>29.523720000000001</v>
      </c>
      <c r="CQ8" s="9">
        <v>30.519418999999999</v>
      </c>
      <c r="CR8" s="9">
        <v>29.637705</v>
      </c>
      <c r="CS8" s="9">
        <v>25.745562</v>
      </c>
      <c r="CT8" s="8">
        <v>36.889729000000003</v>
      </c>
      <c r="CU8" s="9">
        <v>29.739294000000001</v>
      </c>
      <c r="CV8" s="9">
        <v>30.827311000000002</v>
      </c>
      <c r="CW8" s="9">
        <v>29.844006</v>
      </c>
      <c r="CX8" s="9">
        <v>25.847989999999999</v>
      </c>
      <c r="CY8" s="8">
        <v>37.474246999999998</v>
      </c>
      <c r="CZ8" s="9">
        <v>30.045582</v>
      </c>
      <c r="DA8" s="9">
        <v>31.294906999999998</v>
      </c>
      <c r="DB8" s="9">
        <v>30.100218000000002</v>
      </c>
      <c r="DC8" s="9">
        <v>25.990448000000001</v>
      </c>
      <c r="DD8" s="8">
        <v>38.144741000000003</v>
      </c>
      <c r="DE8" s="9">
        <v>30.350655</v>
      </c>
      <c r="DF8" s="9">
        <v>31.684002</v>
      </c>
      <c r="DG8" s="9">
        <v>30.328789</v>
      </c>
      <c r="DH8" s="9">
        <v>26.067612</v>
      </c>
      <c r="DI8" s="8">
        <v>38.832751999999999</v>
      </c>
      <c r="DJ8" s="9">
        <v>30.677987999999999</v>
      </c>
      <c r="DK8" s="9">
        <v>32.059314999999998</v>
      </c>
      <c r="DL8" s="9">
        <v>30.577279999999998</v>
      </c>
      <c r="DM8" s="9">
        <v>26.087156</v>
      </c>
      <c r="DN8" s="8">
        <v>39.514698000000003</v>
      </c>
      <c r="DO8" s="9">
        <v>31.026823</v>
      </c>
      <c r="DP8" s="9">
        <v>32.333022999999997</v>
      </c>
      <c r="DQ8" s="9">
        <v>30.900528000000001</v>
      </c>
      <c r="DR8" s="9">
        <v>26.176725000000001</v>
      </c>
      <c r="DS8" s="8">
        <v>40.274360999999999</v>
      </c>
      <c r="DT8" s="9">
        <v>31.410112000000002</v>
      </c>
      <c r="DU8" s="9">
        <v>32.588099999999997</v>
      </c>
      <c r="DV8" s="9">
        <v>31.184200000000001</v>
      </c>
      <c r="DW8" s="9">
        <v>26.336829999999999</v>
      </c>
      <c r="DX8" s="8">
        <v>41.112124999999999</v>
      </c>
      <c r="DY8" s="9">
        <v>31.740417000000001</v>
      </c>
      <c r="DZ8" s="9">
        <v>32.925091000000002</v>
      </c>
      <c r="EA8" s="9">
        <v>31.495861000000001</v>
      </c>
      <c r="EB8" s="9">
        <v>26.532301</v>
      </c>
      <c r="EC8" s="8">
        <v>42.110118999999997</v>
      </c>
      <c r="ED8" s="9">
        <v>32.112965000000003</v>
      </c>
      <c r="EE8" s="9">
        <v>33.38306</v>
      </c>
      <c r="EF8" s="9">
        <v>31.798048000000001</v>
      </c>
      <c r="EG8" s="9">
        <v>26.595465000000001</v>
      </c>
      <c r="EH8" s="8">
        <v>43.091427000000003</v>
      </c>
      <c r="EI8" s="9">
        <v>32.534916000000003</v>
      </c>
      <c r="EJ8" s="9">
        <v>33.738216000000001</v>
      </c>
      <c r="EK8" s="9">
        <v>32.173817</v>
      </c>
      <c r="EL8" s="9">
        <v>26.765999000000001</v>
      </c>
      <c r="EM8" s="8">
        <v>44.087566000000002</v>
      </c>
      <c r="EN8" s="9">
        <v>33.041137999999997</v>
      </c>
      <c r="EO8" s="9">
        <v>34.243648999999998</v>
      </c>
      <c r="EP8" s="9">
        <v>32.681168</v>
      </c>
      <c r="EQ8" s="9">
        <v>27.031110999999999</v>
      </c>
      <c r="ER8" s="8">
        <v>44.910446</v>
      </c>
      <c r="ES8" s="10">
        <v>1.2999999999999999E-2</v>
      </c>
      <c r="ET8" s="10">
        <v>1.4E-2</v>
      </c>
      <c r="EU8" s="10">
        <v>1.2E-2</v>
      </c>
      <c r="EV8" s="10">
        <v>6.0000000000000001E-3</v>
      </c>
      <c r="EW8" s="11">
        <v>2.3E-2</v>
      </c>
    </row>
    <row r="9" spans="1:153" x14ac:dyDescent="0.25">
      <c r="A9" s="8" t="s">
        <v>11</v>
      </c>
      <c r="B9" s="8">
        <v>6.4573000000000005E-2</v>
      </c>
      <c r="C9" s="8">
        <v>6.1344000000000003E-2</v>
      </c>
      <c r="D9" s="9">
        <v>6.2003000000000003E-2</v>
      </c>
      <c r="E9" s="9">
        <v>6.2003000000000003E-2</v>
      </c>
      <c r="F9" s="9">
        <v>6.2003000000000003E-2</v>
      </c>
      <c r="G9" s="9">
        <v>6.2003000000000003E-2</v>
      </c>
      <c r="H9" s="8">
        <v>6.2003000000000003E-2</v>
      </c>
      <c r="I9" s="9">
        <v>6.5999000000000002E-2</v>
      </c>
      <c r="J9" s="9">
        <v>6.5999000000000002E-2</v>
      </c>
      <c r="K9" s="9">
        <v>6.5999000000000002E-2</v>
      </c>
      <c r="L9" s="9">
        <v>6.5999000000000002E-2</v>
      </c>
      <c r="M9" s="8">
        <v>6.5999000000000002E-2</v>
      </c>
      <c r="N9" s="9">
        <v>6.4152000000000001E-2</v>
      </c>
      <c r="O9" s="9">
        <v>6.4152000000000001E-2</v>
      </c>
      <c r="P9" s="9">
        <v>6.4152000000000001E-2</v>
      </c>
      <c r="Q9" s="9">
        <v>6.4152000000000001E-2</v>
      </c>
      <c r="R9" s="8">
        <v>6.4152000000000001E-2</v>
      </c>
      <c r="S9" s="9">
        <v>6.4152000000000001E-2</v>
      </c>
      <c r="T9" s="9">
        <v>6.4152000000000001E-2</v>
      </c>
      <c r="U9" s="9">
        <v>6.4152000000000001E-2</v>
      </c>
      <c r="V9" s="9">
        <v>6.4152000000000001E-2</v>
      </c>
      <c r="W9" s="8">
        <v>6.4152000000000001E-2</v>
      </c>
      <c r="X9" s="9">
        <v>6.4152000000000001E-2</v>
      </c>
      <c r="Y9" s="9">
        <v>6.4152000000000001E-2</v>
      </c>
      <c r="Z9" s="9">
        <v>6.4152000000000001E-2</v>
      </c>
      <c r="AA9" s="9">
        <v>6.4152000000000001E-2</v>
      </c>
      <c r="AB9" s="8">
        <v>6.4152000000000001E-2</v>
      </c>
      <c r="AC9" s="9">
        <v>6.4152000000000001E-2</v>
      </c>
      <c r="AD9" s="9">
        <v>6.4152000000000001E-2</v>
      </c>
      <c r="AE9" s="9">
        <v>6.4152000000000001E-2</v>
      </c>
      <c r="AF9" s="9">
        <v>6.4152000000000001E-2</v>
      </c>
      <c r="AG9" s="8">
        <v>6.4152000000000001E-2</v>
      </c>
      <c r="AH9" s="9">
        <v>6.4152000000000001E-2</v>
      </c>
      <c r="AI9" s="9">
        <v>6.4152000000000001E-2</v>
      </c>
      <c r="AJ9" s="9">
        <v>6.4152000000000001E-2</v>
      </c>
      <c r="AK9" s="9">
        <v>6.4152000000000001E-2</v>
      </c>
      <c r="AL9" s="8">
        <v>6.4152000000000001E-2</v>
      </c>
      <c r="AM9" s="9">
        <v>6.4152000000000001E-2</v>
      </c>
      <c r="AN9" s="9">
        <v>6.4152000000000001E-2</v>
      </c>
      <c r="AO9" s="9">
        <v>6.4152000000000001E-2</v>
      </c>
      <c r="AP9" s="9">
        <v>6.4152000000000001E-2</v>
      </c>
      <c r="AQ9" s="8">
        <v>6.4152000000000001E-2</v>
      </c>
      <c r="AR9" s="9">
        <v>6.4152000000000001E-2</v>
      </c>
      <c r="AS9" s="9">
        <v>6.4152000000000001E-2</v>
      </c>
      <c r="AT9" s="9">
        <v>6.4152000000000001E-2</v>
      </c>
      <c r="AU9" s="9">
        <v>6.4152000000000001E-2</v>
      </c>
      <c r="AV9" s="8">
        <v>6.4152000000000001E-2</v>
      </c>
      <c r="AW9" s="9">
        <v>6.4152000000000001E-2</v>
      </c>
      <c r="AX9" s="9">
        <v>6.4152000000000001E-2</v>
      </c>
      <c r="AY9" s="9">
        <v>6.4152000000000001E-2</v>
      </c>
      <c r="AZ9" s="9">
        <v>6.4152000000000001E-2</v>
      </c>
      <c r="BA9" s="8">
        <v>6.4152000000000001E-2</v>
      </c>
      <c r="BB9" s="9">
        <v>6.4152000000000001E-2</v>
      </c>
      <c r="BC9" s="9">
        <v>6.4152000000000001E-2</v>
      </c>
      <c r="BD9" s="9">
        <v>6.4152000000000001E-2</v>
      </c>
      <c r="BE9" s="9">
        <v>6.4152000000000001E-2</v>
      </c>
      <c r="BF9" s="8">
        <v>6.4152000000000001E-2</v>
      </c>
      <c r="BG9" s="9">
        <v>6.4152000000000001E-2</v>
      </c>
      <c r="BH9" s="9">
        <v>6.4152000000000001E-2</v>
      </c>
      <c r="BI9" s="9">
        <v>6.4152000000000001E-2</v>
      </c>
      <c r="BJ9" s="9">
        <v>6.4152000000000001E-2</v>
      </c>
      <c r="BK9" s="8">
        <v>6.4152000000000001E-2</v>
      </c>
      <c r="BL9" s="9">
        <v>6.4152000000000001E-2</v>
      </c>
      <c r="BM9" s="9">
        <v>6.4152000000000001E-2</v>
      </c>
      <c r="BN9" s="9">
        <v>6.4152000000000001E-2</v>
      </c>
      <c r="BO9" s="9">
        <v>6.4152000000000001E-2</v>
      </c>
      <c r="BP9" s="8">
        <v>6.4152000000000001E-2</v>
      </c>
      <c r="BQ9" s="9">
        <v>6.4152000000000001E-2</v>
      </c>
      <c r="BR9" s="9">
        <v>6.4152000000000001E-2</v>
      </c>
      <c r="BS9" s="9">
        <v>6.4152000000000001E-2</v>
      </c>
      <c r="BT9" s="9">
        <v>6.4152000000000001E-2</v>
      </c>
      <c r="BU9" s="8">
        <v>6.4152000000000001E-2</v>
      </c>
      <c r="BV9" s="9">
        <v>6.4152000000000001E-2</v>
      </c>
      <c r="BW9" s="9">
        <v>6.4152000000000001E-2</v>
      </c>
      <c r="BX9" s="9">
        <v>6.4152000000000001E-2</v>
      </c>
      <c r="BY9" s="9">
        <v>6.4152000000000001E-2</v>
      </c>
      <c r="BZ9" s="8">
        <v>6.4152000000000001E-2</v>
      </c>
      <c r="CA9" s="9">
        <v>6.4152000000000001E-2</v>
      </c>
      <c r="CB9" s="9">
        <v>6.4152000000000001E-2</v>
      </c>
      <c r="CC9" s="9">
        <v>6.4152000000000001E-2</v>
      </c>
      <c r="CD9" s="9">
        <v>6.4152000000000001E-2</v>
      </c>
      <c r="CE9" s="8">
        <v>6.4152000000000001E-2</v>
      </c>
      <c r="CF9" s="9">
        <v>6.4152000000000001E-2</v>
      </c>
      <c r="CG9" s="9">
        <v>6.4152000000000001E-2</v>
      </c>
      <c r="CH9" s="9">
        <v>6.4152000000000001E-2</v>
      </c>
      <c r="CI9" s="9">
        <v>6.4152000000000001E-2</v>
      </c>
      <c r="CJ9" s="8">
        <v>6.4152000000000001E-2</v>
      </c>
      <c r="CK9" s="9">
        <v>6.4152000000000001E-2</v>
      </c>
      <c r="CL9" s="9">
        <v>6.4152000000000001E-2</v>
      </c>
      <c r="CM9" s="9">
        <v>6.4152000000000001E-2</v>
      </c>
      <c r="CN9" s="9">
        <v>6.4152000000000001E-2</v>
      </c>
      <c r="CO9" s="8">
        <v>6.4152000000000001E-2</v>
      </c>
      <c r="CP9" s="9">
        <v>6.4152000000000001E-2</v>
      </c>
      <c r="CQ9" s="9">
        <v>6.4152000000000001E-2</v>
      </c>
      <c r="CR9" s="9">
        <v>6.4152000000000001E-2</v>
      </c>
      <c r="CS9" s="9">
        <v>6.4152000000000001E-2</v>
      </c>
      <c r="CT9" s="8">
        <v>6.4152000000000001E-2</v>
      </c>
      <c r="CU9" s="9">
        <v>6.4152000000000001E-2</v>
      </c>
      <c r="CV9" s="9">
        <v>6.4152000000000001E-2</v>
      </c>
      <c r="CW9" s="9">
        <v>6.4152000000000001E-2</v>
      </c>
      <c r="CX9" s="9">
        <v>6.4152000000000001E-2</v>
      </c>
      <c r="CY9" s="8">
        <v>6.4152000000000001E-2</v>
      </c>
      <c r="CZ9" s="9">
        <v>6.4152000000000001E-2</v>
      </c>
      <c r="DA9" s="9">
        <v>6.4152000000000001E-2</v>
      </c>
      <c r="DB9" s="9">
        <v>6.4152000000000001E-2</v>
      </c>
      <c r="DC9" s="9">
        <v>6.4152000000000001E-2</v>
      </c>
      <c r="DD9" s="8">
        <v>6.4152000000000001E-2</v>
      </c>
      <c r="DE9" s="9">
        <v>6.4152000000000001E-2</v>
      </c>
      <c r="DF9" s="9">
        <v>6.4152000000000001E-2</v>
      </c>
      <c r="DG9" s="9">
        <v>6.4152000000000001E-2</v>
      </c>
      <c r="DH9" s="9">
        <v>6.4152000000000001E-2</v>
      </c>
      <c r="DI9" s="8">
        <v>6.4152000000000001E-2</v>
      </c>
      <c r="DJ9" s="9">
        <v>6.4152000000000001E-2</v>
      </c>
      <c r="DK9" s="9">
        <v>6.4152000000000001E-2</v>
      </c>
      <c r="DL9" s="9">
        <v>6.4152000000000001E-2</v>
      </c>
      <c r="DM9" s="9">
        <v>6.4152000000000001E-2</v>
      </c>
      <c r="DN9" s="8">
        <v>6.4152000000000001E-2</v>
      </c>
      <c r="DO9" s="9">
        <v>6.4152000000000001E-2</v>
      </c>
      <c r="DP9" s="9">
        <v>6.4152000000000001E-2</v>
      </c>
      <c r="DQ9" s="9">
        <v>6.4152000000000001E-2</v>
      </c>
      <c r="DR9" s="9">
        <v>6.4152000000000001E-2</v>
      </c>
      <c r="DS9" s="8">
        <v>6.4152000000000001E-2</v>
      </c>
      <c r="DT9" s="9">
        <v>6.4152000000000001E-2</v>
      </c>
      <c r="DU9" s="9">
        <v>6.4152000000000001E-2</v>
      </c>
      <c r="DV9" s="9">
        <v>6.4152000000000001E-2</v>
      </c>
      <c r="DW9" s="9">
        <v>6.4152000000000001E-2</v>
      </c>
      <c r="DX9" s="8">
        <v>6.4152000000000001E-2</v>
      </c>
      <c r="DY9" s="9">
        <v>6.4152000000000001E-2</v>
      </c>
      <c r="DZ9" s="9">
        <v>6.4152000000000001E-2</v>
      </c>
      <c r="EA9" s="9">
        <v>6.4152000000000001E-2</v>
      </c>
      <c r="EB9" s="9">
        <v>6.4152000000000001E-2</v>
      </c>
      <c r="EC9" s="8">
        <v>6.4152000000000001E-2</v>
      </c>
      <c r="ED9" s="9">
        <v>6.4152000000000001E-2</v>
      </c>
      <c r="EE9" s="9">
        <v>6.4152000000000001E-2</v>
      </c>
      <c r="EF9" s="9">
        <v>6.4152000000000001E-2</v>
      </c>
      <c r="EG9" s="9">
        <v>6.4152000000000001E-2</v>
      </c>
      <c r="EH9" s="8">
        <v>6.4152000000000001E-2</v>
      </c>
      <c r="EI9" s="9">
        <v>6.4152000000000001E-2</v>
      </c>
      <c r="EJ9" s="9">
        <v>6.4152000000000001E-2</v>
      </c>
      <c r="EK9" s="9">
        <v>6.4152000000000001E-2</v>
      </c>
      <c r="EL9" s="9">
        <v>6.4152000000000001E-2</v>
      </c>
      <c r="EM9" s="8">
        <v>6.4152000000000001E-2</v>
      </c>
      <c r="EN9" s="9">
        <v>6.4152000000000001E-2</v>
      </c>
      <c r="EO9" s="9">
        <v>6.4152000000000001E-2</v>
      </c>
      <c r="EP9" s="9">
        <v>6.4152000000000001E-2</v>
      </c>
      <c r="EQ9" s="9">
        <v>6.4152000000000001E-2</v>
      </c>
      <c r="ER9" s="8">
        <v>6.4152000000000001E-2</v>
      </c>
      <c r="ES9" s="10">
        <v>2E-3</v>
      </c>
      <c r="ET9" s="10">
        <v>2E-3</v>
      </c>
      <c r="EU9" s="10">
        <v>2E-3</v>
      </c>
      <c r="EV9" s="10">
        <v>2E-3</v>
      </c>
      <c r="EW9" s="11">
        <v>2E-3</v>
      </c>
    </row>
    <row r="10" spans="1:153" x14ac:dyDescent="0.25">
      <c r="A10" s="8"/>
      <c r="B10" s="8"/>
      <c r="C10" s="8"/>
      <c r="D10" s="176"/>
      <c r="E10" s="174"/>
      <c r="F10" s="174"/>
      <c r="G10" s="174"/>
      <c r="H10" s="177"/>
      <c r="I10" s="176"/>
      <c r="J10" s="174"/>
      <c r="K10" s="174"/>
      <c r="L10" s="174"/>
      <c r="M10" s="177"/>
      <c r="N10" s="176"/>
      <c r="O10" s="174"/>
      <c r="P10" s="174"/>
      <c r="Q10" s="174"/>
      <c r="R10" s="177"/>
      <c r="S10" s="176"/>
      <c r="T10" s="174"/>
      <c r="U10" s="174"/>
      <c r="V10" s="174"/>
      <c r="W10" s="177"/>
      <c r="X10" s="176"/>
      <c r="Y10" s="174"/>
      <c r="Z10" s="174"/>
      <c r="AA10" s="174"/>
      <c r="AB10" s="177"/>
      <c r="AC10" s="176"/>
      <c r="AD10" s="174"/>
      <c r="AE10" s="174"/>
      <c r="AF10" s="174"/>
      <c r="AG10" s="177"/>
      <c r="AH10" s="176"/>
      <c r="AI10" s="174"/>
      <c r="AJ10" s="174"/>
      <c r="AK10" s="174"/>
      <c r="AL10" s="177"/>
      <c r="AM10" s="176"/>
      <c r="AN10" s="174"/>
      <c r="AO10" s="174"/>
      <c r="AP10" s="174"/>
      <c r="AQ10" s="177"/>
      <c r="AR10" s="176"/>
      <c r="AS10" s="174"/>
      <c r="AT10" s="174"/>
      <c r="AU10" s="174"/>
      <c r="AV10" s="177"/>
      <c r="AW10" s="176"/>
      <c r="AX10" s="174"/>
      <c r="AY10" s="174"/>
      <c r="AZ10" s="174"/>
      <c r="BA10" s="177"/>
      <c r="BB10" s="176"/>
      <c r="BC10" s="174"/>
      <c r="BD10" s="174"/>
      <c r="BE10" s="174"/>
      <c r="BF10" s="177"/>
      <c r="BG10" s="176"/>
      <c r="BH10" s="174"/>
      <c r="BI10" s="174"/>
      <c r="BJ10" s="174"/>
      <c r="BK10" s="177"/>
      <c r="BL10" s="176"/>
      <c r="BM10" s="174"/>
      <c r="BN10" s="174"/>
      <c r="BO10" s="174"/>
      <c r="BP10" s="177"/>
      <c r="BQ10" s="176"/>
      <c r="BR10" s="174"/>
      <c r="BS10" s="174"/>
      <c r="BT10" s="174"/>
      <c r="BU10" s="177"/>
      <c r="BV10" s="176"/>
      <c r="BW10" s="174"/>
      <c r="BX10" s="174"/>
      <c r="BY10" s="174"/>
      <c r="BZ10" s="177"/>
      <c r="CA10" s="176"/>
      <c r="CB10" s="174"/>
      <c r="CC10" s="174"/>
      <c r="CD10" s="174"/>
      <c r="CE10" s="177"/>
      <c r="CF10" s="176"/>
      <c r="CG10" s="174"/>
      <c r="CH10" s="174"/>
      <c r="CI10" s="174"/>
      <c r="CJ10" s="177"/>
      <c r="CK10" s="176"/>
      <c r="CL10" s="174"/>
      <c r="CM10" s="174"/>
      <c r="CN10" s="174"/>
      <c r="CO10" s="177"/>
      <c r="CP10" s="176"/>
      <c r="CQ10" s="174"/>
      <c r="CR10" s="174"/>
      <c r="CS10" s="174"/>
      <c r="CT10" s="177"/>
      <c r="CU10" s="176"/>
      <c r="CV10" s="174"/>
      <c r="CW10" s="174"/>
      <c r="CX10" s="174"/>
      <c r="CY10" s="177"/>
      <c r="CZ10" s="176"/>
      <c r="DA10" s="174"/>
      <c r="DB10" s="174"/>
      <c r="DC10" s="174"/>
      <c r="DD10" s="177"/>
      <c r="DE10" s="176"/>
      <c r="DF10" s="174"/>
      <c r="DG10" s="174"/>
      <c r="DH10" s="174"/>
      <c r="DI10" s="177"/>
      <c r="DJ10" s="176"/>
      <c r="DK10" s="174"/>
      <c r="DL10" s="174"/>
      <c r="DM10" s="174"/>
      <c r="DN10" s="177"/>
      <c r="DO10" s="176"/>
      <c r="DP10" s="174"/>
      <c r="DQ10" s="174"/>
      <c r="DR10" s="174"/>
      <c r="DS10" s="177"/>
      <c r="DT10" s="176"/>
      <c r="DU10" s="174"/>
      <c r="DV10" s="174"/>
      <c r="DW10" s="174"/>
      <c r="DX10" s="177"/>
      <c r="DY10" s="176"/>
      <c r="DZ10" s="174"/>
      <c r="EA10" s="174"/>
      <c r="EB10" s="174"/>
      <c r="EC10" s="177"/>
      <c r="ED10" s="176"/>
      <c r="EE10" s="174"/>
      <c r="EF10" s="174"/>
      <c r="EG10" s="174"/>
      <c r="EH10" s="177"/>
      <c r="EI10" s="176"/>
      <c r="EJ10" s="174"/>
      <c r="EK10" s="174"/>
      <c r="EL10" s="174"/>
      <c r="EM10" s="177"/>
      <c r="EN10" s="176"/>
      <c r="EO10" s="174"/>
      <c r="EP10" s="174"/>
      <c r="EQ10" s="174"/>
      <c r="ER10" s="177"/>
      <c r="ES10" s="176"/>
      <c r="ET10" s="174"/>
      <c r="EU10" s="174"/>
      <c r="EV10" s="174"/>
      <c r="EW10" s="177"/>
    </row>
    <row r="11" spans="1:153" x14ac:dyDescent="0.25">
      <c r="A11" s="5" t="s">
        <v>12</v>
      </c>
      <c r="B11" s="5">
        <v>2.6040000000000001</v>
      </c>
      <c r="C11" s="5">
        <v>1.9488840000000001</v>
      </c>
      <c r="D11" s="12">
        <v>1.7174480000000001</v>
      </c>
      <c r="E11" s="12">
        <v>1.718353</v>
      </c>
      <c r="F11" s="12">
        <v>1.717465</v>
      </c>
      <c r="G11" s="12">
        <v>1.767298</v>
      </c>
      <c r="H11" s="5">
        <v>1.785866</v>
      </c>
      <c r="I11" s="12">
        <v>1.7113229999999999</v>
      </c>
      <c r="J11" s="12">
        <v>1.6945730000000001</v>
      </c>
      <c r="K11" s="12">
        <v>1.686647</v>
      </c>
      <c r="L11" s="12">
        <v>1.760289</v>
      </c>
      <c r="M11" s="5">
        <v>1.7630840000000001</v>
      </c>
      <c r="N11" s="12">
        <v>1.4373590000000001</v>
      </c>
      <c r="O11" s="12">
        <v>1.4660770000000001</v>
      </c>
      <c r="P11" s="12">
        <v>1.4364380000000001</v>
      </c>
      <c r="Q11" s="12">
        <v>1.5618700000000001</v>
      </c>
      <c r="R11" s="5">
        <v>1.450987</v>
      </c>
      <c r="S11" s="12">
        <v>1.407429</v>
      </c>
      <c r="T11" s="12">
        <v>1.451989</v>
      </c>
      <c r="U11" s="12">
        <v>1.406058</v>
      </c>
      <c r="V11" s="12">
        <v>1.5449649999999999</v>
      </c>
      <c r="W11" s="5">
        <v>1.3563970000000001</v>
      </c>
      <c r="X11" s="12">
        <v>1.230639</v>
      </c>
      <c r="Y11" s="12">
        <v>1.2924880000000001</v>
      </c>
      <c r="Z11" s="12">
        <v>1.2319420000000001</v>
      </c>
      <c r="AA11" s="12">
        <v>1.378223</v>
      </c>
      <c r="AB11" s="5">
        <v>1.168493</v>
      </c>
      <c r="AC11" s="12">
        <v>0.80267699999999997</v>
      </c>
      <c r="AD11" s="12">
        <v>0.85980199999999996</v>
      </c>
      <c r="AE11" s="12">
        <v>0.80672500000000003</v>
      </c>
      <c r="AF11" s="12">
        <v>0.98277899999999996</v>
      </c>
      <c r="AG11" s="5">
        <v>0.68062699999999998</v>
      </c>
      <c r="AH11" s="12">
        <v>0.43313400000000002</v>
      </c>
      <c r="AI11" s="12">
        <v>0.52524300000000002</v>
      </c>
      <c r="AJ11" s="12">
        <v>0.44522</v>
      </c>
      <c r="AK11" s="12">
        <v>0.67953399999999997</v>
      </c>
      <c r="AL11" s="5">
        <v>0.27715699999999999</v>
      </c>
      <c r="AM11" s="12">
        <v>0.101395</v>
      </c>
      <c r="AN11" s="12">
        <v>0.19293299999999999</v>
      </c>
      <c r="AO11" s="12">
        <v>0.107992</v>
      </c>
      <c r="AP11" s="12">
        <v>0.41911799999999999</v>
      </c>
      <c r="AQ11" s="5">
        <v>-0.14118800000000001</v>
      </c>
      <c r="AR11" s="12">
        <v>-0.179928</v>
      </c>
      <c r="AS11" s="12">
        <v>-6.2150999999999998E-2</v>
      </c>
      <c r="AT11" s="12">
        <v>-0.16547799999999999</v>
      </c>
      <c r="AU11" s="12">
        <v>0.237899</v>
      </c>
      <c r="AV11" s="5">
        <v>-0.52177300000000004</v>
      </c>
      <c r="AW11" s="12">
        <v>-0.46460800000000002</v>
      </c>
      <c r="AX11" s="12">
        <v>-0.32204300000000002</v>
      </c>
      <c r="AY11" s="12">
        <v>-0.446106</v>
      </c>
      <c r="AZ11" s="12">
        <v>1.0637000000000001E-2</v>
      </c>
      <c r="BA11" s="5">
        <v>-0.86074300000000004</v>
      </c>
      <c r="BB11" s="12">
        <v>-0.79980399999999996</v>
      </c>
      <c r="BC11" s="12">
        <v>-0.65128799999999998</v>
      </c>
      <c r="BD11" s="12">
        <v>-0.78400199999999998</v>
      </c>
      <c r="BE11" s="12">
        <v>-5.4429999999999999E-2</v>
      </c>
      <c r="BF11" s="5">
        <v>-1.2633730000000001</v>
      </c>
      <c r="BG11" s="12">
        <v>-1.078892</v>
      </c>
      <c r="BH11" s="12">
        <v>-0.92162599999999995</v>
      </c>
      <c r="BI11" s="12">
        <v>-1.065083</v>
      </c>
      <c r="BJ11" s="12">
        <v>-0.27832699999999999</v>
      </c>
      <c r="BK11" s="5">
        <v>-1.6079909999999999</v>
      </c>
      <c r="BL11" s="12">
        <v>-1.3470569999999999</v>
      </c>
      <c r="BM11" s="12">
        <v>-1.187201</v>
      </c>
      <c r="BN11" s="12">
        <v>-1.330414</v>
      </c>
      <c r="BO11" s="12">
        <v>-0.49656499999999998</v>
      </c>
      <c r="BP11" s="5">
        <v>-1.9263060000000001</v>
      </c>
      <c r="BQ11" s="12">
        <v>-1.645753</v>
      </c>
      <c r="BR11" s="12">
        <v>-1.48298</v>
      </c>
      <c r="BS11" s="12">
        <v>-1.623407</v>
      </c>
      <c r="BT11" s="12">
        <v>-0.74895999999999996</v>
      </c>
      <c r="BU11" s="5">
        <v>-2.2590530000000002</v>
      </c>
      <c r="BV11" s="12">
        <v>-1.861172</v>
      </c>
      <c r="BW11" s="12">
        <v>-1.6840079999999999</v>
      </c>
      <c r="BX11" s="12">
        <v>-1.846098</v>
      </c>
      <c r="BY11" s="12">
        <v>-0.89785899999999996</v>
      </c>
      <c r="BZ11" s="5">
        <v>-2.5378080000000001</v>
      </c>
      <c r="CA11" s="12">
        <v>-2.1022029999999998</v>
      </c>
      <c r="CB11" s="12">
        <v>-1.8925000000000001</v>
      </c>
      <c r="CC11" s="12">
        <v>-2.0859999999999999</v>
      </c>
      <c r="CD11" s="12">
        <v>-0.87358800000000003</v>
      </c>
      <c r="CE11" s="5">
        <v>-2.8148019999999998</v>
      </c>
      <c r="CF11" s="12">
        <v>-2.1029990000000001</v>
      </c>
      <c r="CG11" s="12">
        <v>-1.8824069999999999</v>
      </c>
      <c r="CH11" s="12">
        <v>-2.1051030000000002</v>
      </c>
      <c r="CI11" s="12">
        <v>-0.83118499999999995</v>
      </c>
      <c r="CJ11" s="5">
        <v>-3.0844079999999998</v>
      </c>
      <c r="CK11" s="12">
        <v>-2.1278269999999999</v>
      </c>
      <c r="CL11" s="12">
        <v>-1.8856059999999999</v>
      </c>
      <c r="CM11" s="12">
        <v>-2.133969</v>
      </c>
      <c r="CN11" s="12">
        <v>-0.79242800000000002</v>
      </c>
      <c r="CO11" s="5">
        <v>-3.3643390000000002</v>
      </c>
      <c r="CP11" s="12">
        <v>-2.1554229999999999</v>
      </c>
      <c r="CQ11" s="12">
        <v>-1.900493</v>
      </c>
      <c r="CR11" s="12">
        <v>-2.175786</v>
      </c>
      <c r="CS11" s="12">
        <v>-0.83461700000000005</v>
      </c>
      <c r="CT11" s="5">
        <v>-3.6274760000000001</v>
      </c>
      <c r="CU11" s="12">
        <v>-2.1672790000000002</v>
      </c>
      <c r="CV11" s="12">
        <v>-1.9046149999999999</v>
      </c>
      <c r="CW11" s="12">
        <v>-2.2042820000000001</v>
      </c>
      <c r="CX11" s="12">
        <v>-0.85901000000000005</v>
      </c>
      <c r="CY11" s="5">
        <v>-3.8551359999999999</v>
      </c>
      <c r="CZ11" s="12">
        <v>-2.2557670000000001</v>
      </c>
      <c r="DA11" s="12">
        <v>-1.989028</v>
      </c>
      <c r="DB11" s="12">
        <v>-2.2951679999999999</v>
      </c>
      <c r="DC11" s="12">
        <v>-0.96294599999999997</v>
      </c>
      <c r="DD11" s="5">
        <v>-4.1091829999999998</v>
      </c>
      <c r="DE11" s="12">
        <v>-2.3430800000000001</v>
      </c>
      <c r="DF11" s="12">
        <v>-2.1110120000000001</v>
      </c>
      <c r="DG11" s="12">
        <v>-2.3841730000000001</v>
      </c>
      <c r="DH11" s="12">
        <v>-1.0805039999999999</v>
      </c>
      <c r="DI11" s="5">
        <v>-4.3782589999999999</v>
      </c>
      <c r="DJ11" s="12">
        <v>-2.44611</v>
      </c>
      <c r="DK11" s="12">
        <v>-2.2336909999999999</v>
      </c>
      <c r="DL11" s="12">
        <v>-2.4947530000000002</v>
      </c>
      <c r="DM11" s="12">
        <v>-1.207873</v>
      </c>
      <c r="DN11" s="5">
        <v>-4.6833390000000001</v>
      </c>
      <c r="DO11" s="12">
        <v>-2.6005799999999999</v>
      </c>
      <c r="DP11" s="12">
        <v>-2.3888690000000001</v>
      </c>
      <c r="DQ11" s="12">
        <v>-2.6526489999999998</v>
      </c>
      <c r="DR11" s="12">
        <v>-1.391804</v>
      </c>
      <c r="DS11" s="5">
        <v>-5.0117560000000001</v>
      </c>
      <c r="DT11" s="12">
        <v>-2.7453340000000002</v>
      </c>
      <c r="DU11" s="12">
        <v>-2.5477400000000001</v>
      </c>
      <c r="DV11" s="12">
        <v>-2.8075459999999999</v>
      </c>
      <c r="DW11" s="12">
        <v>-1.601615</v>
      </c>
      <c r="DX11" s="5">
        <v>-5.3506499999999999</v>
      </c>
      <c r="DY11" s="12">
        <v>-2.9254229999999999</v>
      </c>
      <c r="DZ11" s="12">
        <v>-2.7390279999999998</v>
      </c>
      <c r="EA11" s="12">
        <v>-2.980175</v>
      </c>
      <c r="EB11" s="12">
        <v>-1.7940449999999999</v>
      </c>
      <c r="EC11" s="5">
        <v>-5.7098880000000003</v>
      </c>
      <c r="ED11" s="12">
        <v>-3.125073</v>
      </c>
      <c r="EE11" s="12">
        <v>-2.9537909999999998</v>
      </c>
      <c r="EF11" s="12">
        <v>-3.198277</v>
      </c>
      <c r="EG11" s="12">
        <v>-1.9763360000000001</v>
      </c>
      <c r="EH11" s="5">
        <v>-6.0949489999999997</v>
      </c>
      <c r="EI11" s="12">
        <v>-3.3477190000000001</v>
      </c>
      <c r="EJ11" s="12">
        <v>-3.1774279999999999</v>
      </c>
      <c r="EK11" s="12">
        <v>-3.4307989999999999</v>
      </c>
      <c r="EL11" s="12">
        <v>-2.1961460000000002</v>
      </c>
      <c r="EM11" s="5">
        <v>-6.4918120000000004</v>
      </c>
      <c r="EN11" s="12">
        <v>-3.7679230000000001</v>
      </c>
      <c r="EO11" s="12">
        <v>-3.5872510000000002</v>
      </c>
      <c r="EP11" s="12">
        <v>-3.8506649999999998</v>
      </c>
      <c r="EQ11" s="12">
        <v>-2.56324</v>
      </c>
      <c r="ER11" s="5">
        <v>-6.7016580000000001</v>
      </c>
      <c r="ES11" s="12" t="s">
        <v>13</v>
      </c>
      <c r="ET11" s="12" t="s">
        <v>13</v>
      </c>
      <c r="EU11" s="12" t="s">
        <v>13</v>
      </c>
      <c r="EV11" s="12" t="s">
        <v>13</v>
      </c>
      <c r="EW11" s="5" t="s">
        <v>13</v>
      </c>
    </row>
    <row r="12" spans="1:153" x14ac:dyDescent="0.25">
      <c r="A12" s="8" t="s">
        <v>14</v>
      </c>
      <c r="B12" s="8">
        <v>2.2375759999999998</v>
      </c>
      <c r="C12" s="8">
        <v>1.6697120000000001</v>
      </c>
      <c r="D12" s="9">
        <v>1.584938</v>
      </c>
      <c r="E12" s="9">
        <v>1.5858429999999999</v>
      </c>
      <c r="F12" s="9">
        <v>1.5849549999999999</v>
      </c>
      <c r="G12" s="9">
        <v>1.6347879999999999</v>
      </c>
      <c r="H12" s="8">
        <v>1.653356</v>
      </c>
      <c r="I12" s="9">
        <v>1.577083</v>
      </c>
      <c r="J12" s="9">
        <v>1.560333</v>
      </c>
      <c r="K12" s="9">
        <v>1.5524070000000001</v>
      </c>
      <c r="L12" s="9">
        <v>1.6260490000000001</v>
      </c>
      <c r="M12" s="8">
        <v>1.628844</v>
      </c>
      <c r="N12" s="9">
        <v>1.2711669999999999</v>
      </c>
      <c r="O12" s="9">
        <v>1.298025</v>
      </c>
      <c r="P12" s="9">
        <v>1.2702420000000001</v>
      </c>
      <c r="Q12" s="9">
        <v>1.388439</v>
      </c>
      <c r="R12" s="8">
        <v>1.293207</v>
      </c>
      <c r="S12" s="9">
        <v>1.2516700000000001</v>
      </c>
      <c r="T12" s="9">
        <v>1.294713</v>
      </c>
      <c r="U12" s="9">
        <v>1.2503789999999999</v>
      </c>
      <c r="V12" s="9">
        <v>1.3836850000000001</v>
      </c>
      <c r="W12" s="8">
        <v>1.209066</v>
      </c>
      <c r="X12" s="9">
        <v>1.2913889999999999</v>
      </c>
      <c r="Y12" s="9">
        <v>1.3532379999999999</v>
      </c>
      <c r="Z12" s="9">
        <v>1.292692</v>
      </c>
      <c r="AA12" s="9">
        <v>1.4389730000000001</v>
      </c>
      <c r="AB12" s="8">
        <v>1.2292430000000001</v>
      </c>
      <c r="AC12" s="9">
        <v>1.0641769999999999</v>
      </c>
      <c r="AD12" s="9">
        <v>1.1213010000000001</v>
      </c>
      <c r="AE12" s="9">
        <v>1.068225</v>
      </c>
      <c r="AF12" s="9">
        <v>1.2442789999999999</v>
      </c>
      <c r="AG12" s="8">
        <v>0.94212700000000005</v>
      </c>
      <c r="AH12" s="9">
        <v>0.69463399999999997</v>
      </c>
      <c r="AI12" s="9">
        <v>0.786744</v>
      </c>
      <c r="AJ12" s="9">
        <v>0.70672000000000001</v>
      </c>
      <c r="AK12" s="9">
        <v>0.94103400000000004</v>
      </c>
      <c r="AL12" s="8">
        <v>0.53865700000000005</v>
      </c>
      <c r="AM12" s="9">
        <v>0.36289500000000002</v>
      </c>
      <c r="AN12" s="9">
        <v>0.454432</v>
      </c>
      <c r="AO12" s="9">
        <v>0.36949199999999999</v>
      </c>
      <c r="AP12" s="9">
        <v>0.68061799999999995</v>
      </c>
      <c r="AQ12" s="8">
        <v>0.120312</v>
      </c>
      <c r="AR12" s="9">
        <v>8.1572000000000006E-2</v>
      </c>
      <c r="AS12" s="9">
        <v>0.199349</v>
      </c>
      <c r="AT12" s="9">
        <v>9.6020999999999995E-2</v>
      </c>
      <c r="AU12" s="9">
        <v>0.49939899999999998</v>
      </c>
      <c r="AV12" s="8">
        <v>-0.26027400000000001</v>
      </c>
      <c r="AW12" s="9">
        <v>-0.20310800000000001</v>
      </c>
      <c r="AX12" s="9">
        <v>-6.0544000000000001E-2</v>
      </c>
      <c r="AY12" s="9">
        <v>-0.18460599999999999</v>
      </c>
      <c r="AZ12" s="9">
        <v>0.27213799999999999</v>
      </c>
      <c r="BA12" s="8">
        <v>-0.59924299999999997</v>
      </c>
      <c r="BB12" s="9">
        <v>-0.33830399999999999</v>
      </c>
      <c r="BC12" s="9">
        <v>-0.18978800000000001</v>
      </c>
      <c r="BD12" s="9">
        <v>-0.32250200000000001</v>
      </c>
      <c r="BE12" s="9">
        <v>0.19094700000000001</v>
      </c>
      <c r="BF12" s="8">
        <v>-0.80187299999999995</v>
      </c>
      <c r="BG12" s="9">
        <v>-0.41739199999999999</v>
      </c>
      <c r="BH12" s="9">
        <v>-0.26012600000000002</v>
      </c>
      <c r="BI12" s="9">
        <v>-0.40358300000000003</v>
      </c>
      <c r="BJ12" s="9">
        <v>0.12815199999999999</v>
      </c>
      <c r="BK12" s="8">
        <v>-0.94649099999999997</v>
      </c>
      <c r="BL12" s="9">
        <v>-0.48555700000000002</v>
      </c>
      <c r="BM12" s="9">
        <v>-0.32570100000000002</v>
      </c>
      <c r="BN12" s="9">
        <v>-0.46891300000000002</v>
      </c>
      <c r="BO12" s="9">
        <v>0.102352</v>
      </c>
      <c r="BP12" s="8">
        <v>-1.0648059999999999</v>
      </c>
      <c r="BQ12" s="9">
        <v>-0.58425300000000002</v>
      </c>
      <c r="BR12" s="9">
        <v>-0.42148000000000002</v>
      </c>
      <c r="BS12" s="9">
        <v>-0.56190700000000005</v>
      </c>
      <c r="BT12" s="9">
        <v>4.6106000000000001E-2</v>
      </c>
      <c r="BU12" s="8">
        <v>-1.1975530000000001</v>
      </c>
      <c r="BV12" s="9">
        <v>-0.59967199999999998</v>
      </c>
      <c r="BW12" s="9">
        <v>-0.43179299999999998</v>
      </c>
      <c r="BX12" s="9">
        <v>-0.58459899999999998</v>
      </c>
      <c r="BY12" s="9">
        <v>7.7538999999999997E-2</v>
      </c>
      <c r="BZ12" s="8">
        <v>-1.276308</v>
      </c>
      <c r="CA12" s="9">
        <v>-0.64070300000000002</v>
      </c>
      <c r="CB12" s="9">
        <v>-0.46251599999999998</v>
      </c>
      <c r="CC12" s="9">
        <v>-0.62610299999999997</v>
      </c>
      <c r="CD12" s="9">
        <v>7.4386999999999995E-2</v>
      </c>
      <c r="CE12" s="8">
        <v>-1.353302</v>
      </c>
      <c r="CF12" s="9">
        <v>-0.65236000000000005</v>
      </c>
      <c r="CG12" s="9">
        <v>-0.46627099999999999</v>
      </c>
      <c r="CH12" s="9">
        <v>-0.65468899999999997</v>
      </c>
      <c r="CI12" s="9">
        <v>8.5844000000000004E-2</v>
      </c>
      <c r="CJ12" s="8">
        <v>-1.4229080000000001</v>
      </c>
      <c r="CK12" s="9">
        <v>-0.67574800000000002</v>
      </c>
      <c r="CL12" s="9">
        <v>-0.47339500000000001</v>
      </c>
      <c r="CM12" s="9">
        <v>-0.68272299999999997</v>
      </c>
      <c r="CN12" s="9">
        <v>7.9144999999999993E-2</v>
      </c>
      <c r="CO12" s="8">
        <v>-1.502839</v>
      </c>
      <c r="CP12" s="9">
        <v>-0.71877400000000002</v>
      </c>
      <c r="CQ12" s="9">
        <v>-0.50301200000000001</v>
      </c>
      <c r="CR12" s="9">
        <v>-0.73507500000000003</v>
      </c>
      <c r="CS12" s="9">
        <v>3.9788999999999998E-2</v>
      </c>
      <c r="CT12" s="8">
        <v>-1.565976</v>
      </c>
      <c r="CU12" s="9">
        <v>-0.72750199999999998</v>
      </c>
      <c r="CV12" s="9">
        <v>-0.50489399999999995</v>
      </c>
      <c r="CW12" s="9">
        <v>-0.75729299999999999</v>
      </c>
      <c r="CX12" s="9">
        <v>2.9315000000000001E-2</v>
      </c>
      <c r="CY12" s="8">
        <v>-1.5936360000000001</v>
      </c>
      <c r="CZ12" s="9">
        <v>-0.79668000000000005</v>
      </c>
      <c r="DA12" s="9">
        <v>-0.57249000000000005</v>
      </c>
      <c r="DB12" s="9">
        <v>-0.83366799999999996</v>
      </c>
      <c r="DC12" s="9">
        <v>-3.2127000000000003E-2</v>
      </c>
      <c r="DD12" s="8">
        <v>-1.647683</v>
      </c>
      <c r="DE12" s="9">
        <v>-0.88158000000000003</v>
      </c>
      <c r="DF12" s="9">
        <v>-0.651675</v>
      </c>
      <c r="DG12" s="9">
        <v>-0.92267299999999997</v>
      </c>
      <c r="DH12" s="9">
        <v>-0.10902000000000001</v>
      </c>
      <c r="DI12" s="8">
        <v>-1.7167589999999999</v>
      </c>
      <c r="DJ12" s="9">
        <v>-0.98460899999999996</v>
      </c>
      <c r="DK12" s="9">
        <v>-0.77219099999999996</v>
      </c>
      <c r="DL12" s="9">
        <v>-1.033253</v>
      </c>
      <c r="DM12" s="9">
        <v>-0.21529599999999999</v>
      </c>
      <c r="DN12" s="8">
        <v>-1.821839</v>
      </c>
      <c r="DO12" s="9">
        <v>-1.1390800000000001</v>
      </c>
      <c r="DP12" s="9">
        <v>-0.927369</v>
      </c>
      <c r="DQ12" s="9">
        <v>-1.191149</v>
      </c>
      <c r="DR12" s="9">
        <v>-0.38576300000000002</v>
      </c>
      <c r="DS12" s="8">
        <v>-1.950256</v>
      </c>
      <c r="DT12" s="9">
        <v>-1.2838339999999999</v>
      </c>
      <c r="DU12" s="9">
        <v>-1.0862400000000001</v>
      </c>
      <c r="DV12" s="9">
        <v>-1.3460460000000001</v>
      </c>
      <c r="DW12" s="9">
        <v>-0.57541100000000001</v>
      </c>
      <c r="DX12" s="8">
        <v>-2.0891500000000001</v>
      </c>
      <c r="DY12" s="9">
        <v>-1.463924</v>
      </c>
      <c r="DZ12" s="9">
        <v>-1.2775289999999999</v>
      </c>
      <c r="EA12" s="9">
        <v>-1.518675</v>
      </c>
      <c r="EB12" s="9">
        <v>-0.76426700000000003</v>
      </c>
      <c r="EC12" s="8">
        <v>-2.2483879999999998</v>
      </c>
      <c r="ED12" s="9">
        <v>-1.6635740000000001</v>
      </c>
      <c r="EE12" s="9">
        <v>-1.492291</v>
      </c>
      <c r="EF12" s="9">
        <v>-1.736777</v>
      </c>
      <c r="EG12" s="9">
        <v>-0.96681799999999996</v>
      </c>
      <c r="EH12" s="8">
        <v>-2.4334479999999998</v>
      </c>
      <c r="EI12" s="9">
        <v>-1.8862190000000001</v>
      </c>
      <c r="EJ12" s="9">
        <v>-1.7159279999999999</v>
      </c>
      <c r="EK12" s="9">
        <v>-1.9692989999999999</v>
      </c>
      <c r="EL12" s="9">
        <v>-1.1947680000000001</v>
      </c>
      <c r="EM12" s="8">
        <v>-2.6303109999999998</v>
      </c>
      <c r="EN12" s="9">
        <v>-2.1064229999999999</v>
      </c>
      <c r="EO12" s="9">
        <v>-1.925751</v>
      </c>
      <c r="EP12" s="9">
        <v>-2.189165</v>
      </c>
      <c r="EQ12" s="9">
        <v>-1.3885959999999999</v>
      </c>
      <c r="ER12" s="8">
        <v>-2.8401580000000002</v>
      </c>
      <c r="ES12" s="9" t="s">
        <v>15</v>
      </c>
      <c r="ET12" s="9" t="s">
        <v>15</v>
      </c>
      <c r="EU12" s="9" t="s">
        <v>15</v>
      </c>
      <c r="EV12" s="9" t="s">
        <v>15</v>
      </c>
      <c r="EW12" s="8" t="s">
        <v>15</v>
      </c>
    </row>
    <row r="13" spans="1:153" x14ac:dyDescent="0.25">
      <c r="A13" s="8" t="s">
        <v>16</v>
      </c>
      <c r="B13" s="8">
        <v>0.366423</v>
      </c>
      <c r="C13" s="8">
        <v>0.279173</v>
      </c>
      <c r="D13" s="9">
        <v>0.13250999999999999</v>
      </c>
      <c r="E13" s="9">
        <v>0.13250999999999999</v>
      </c>
      <c r="F13" s="9">
        <v>0.13250999999999999</v>
      </c>
      <c r="G13" s="9">
        <v>0.13250999999999999</v>
      </c>
      <c r="H13" s="8">
        <v>0.13250999999999999</v>
      </c>
      <c r="I13" s="9">
        <v>0.13424</v>
      </c>
      <c r="J13" s="9">
        <v>0.13424</v>
      </c>
      <c r="K13" s="9">
        <v>0.13424</v>
      </c>
      <c r="L13" s="9">
        <v>0.13424</v>
      </c>
      <c r="M13" s="8">
        <v>0.13424</v>
      </c>
      <c r="N13" s="9">
        <v>0.16619300000000001</v>
      </c>
      <c r="O13" s="9">
        <v>0.16805200000000001</v>
      </c>
      <c r="P13" s="9">
        <v>0.16619600000000001</v>
      </c>
      <c r="Q13" s="9">
        <v>0.173431</v>
      </c>
      <c r="R13" s="8">
        <v>0.15778</v>
      </c>
      <c r="S13" s="9">
        <v>0.15575900000000001</v>
      </c>
      <c r="T13" s="9">
        <v>0.157276</v>
      </c>
      <c r="U13" s="9">
        <v>0.15567900000000001</v>
      </c>
      <c r="V13" s="9">
        <v>0.16128000000000001</v>
      </c>
      <c r="W13" s="8">
        <v>0.14733099999999999</v>
      </c>
      <c r="X13" s="9">
        <v>-6.0749999999999998E-2</v>
      </c>
      <c r="Y13" s="9">
        <v>-6.0749999999999998E-2</v>
      </c>
      <c r="Z13" s="9">
        <v>-6.0749999999999998E-2</v>
      </c>
      <c r="AA13" s="9">
        <v>-6.0749999999999998E-2</v>
      </c>
      <c r="AB13" s="8">
        <v>-6.0749999999999998E-2</v>
      </c>
      <c r="AC13" s="9">
        <v>-0.26150000000000001</v>
      </c>
      <c r="AD13" s="9">
        <v>-0.26150000000000001</v>
      </c>
      <c r="AE13" s="9">
        <v>-0.26150000000000001</v>
      </c>
      <c r="AF13" s="9">
        <v>-0.26150000000000001</v>
      </c>
      <c r="AG13" s="8">
        <v>-0.26150000000000001</v>
      </c>
      <c r="AH13" s="9">
        <v>-0.26150000000000001</v>
      </c>
      <c r="AI13" s="9">
        <v>-0.26150000000000001</v>
      </c>
      <c r="AJ13" s="9">
        <v>-0.26150000000000001</v>
      </c>
      <c r="AK13" s="9">
        <v>-0.26150000000000001</v>
      </c>
      <c r="AL13" s="8">
        <v>-0.26150000000000001</v>
      </c>
      <c r="AM13" s="9">
        <v>-0.26150000000000001</v>
      </c>
      <c r="AN13" s="9">
        <v>-0.26150000000000001</v>
      </c>
      <c r="AO13" s="9">
        <v>-0.26150000000000001</v>
      </c>
      <c r="AP13" s="9">
        <v>-0.26150000000000001</v>
      </c>
      <c r="AQ13" s="8">
        <v>-0.26150000000000001</v>
      </c>
      <c r="AR13" s="9">
        <v>-0.26150000000000001</v>
      </c>
      <c r="AS13" s="9">
        <v>-0.26150000000000001</v>
      </c>
      <c r="AT13" s="9">
        <v>-0.26150000000000001</v>
      </c>
      <c r="AU13" s="9">
        <v>-0.26150000000000001</v>
      </c>
      <c r="AV13" s="8">
        <v>-0.26150000000000001</v>
      </c>
      <c r="AW13" s="9">
        <v>-0.26150000000000001</v>
      </c>
      <c r="AX13" s="9">
        <v>-0.26150000000000001</v>
      </c>
      <c r="AY13" s="9">
        <v>-0.26150000000000001</v>
      </c>
      <c r="AZ13" s="9">
        <v>-0.26150000000000001</v>
      </c>
      <c r="BA13" s="8">
        <v>-0.26150000000000001</v>
      </c>
      <c r="BB13" s="9">
        <v>-0.46150000000000002</v>
      </c>
      <c r="BC13" s="9">
        <v>-0.46150000000000002</v>
      </c>
      <c r="BD13" s="9">
        <v>-0.46150000000000002</v>
      </c>
      <c r="BE13" s="9">
        <v>-0.24537700000000001</v>
      </c>
      <c r="BF13" s="8">
        <v>-0.46150000000000002</v>
      </c>
      <c r="BG13" s="9">
        <v>-0.66149999999999998</v>
      </c>
      <c r="BH13" s="9">
        <v>-0.66149999999999998</v>
      </c>
      <c r="BI13" s="9">
        <v>-0.66149999999999998</v>
      </c>
      <c r="BJ13" s="9">
        <v>-0.40647899999999998</v>
      </c>
      <c r="BK13" s="8">
        <v>-0.66149999999999998</v>
      </c>
      <c r="BL13" s="9">
        <v>-0.86150000000000004</v>
      </c>
      <c r="BM13" s="9">
        <v>-0.86150000000000004</v>
      </c>
      <c r="BN13" s="9">
        <v>-0.86150000000000004</v>
      </c>
      <c r="BO13" s="9">
        <v>-0.59891799999999995</v>
      </c>
      <c r="BP13" s="8">
        <v>-0.86150000000000004</v>
      </c>
      <c r="BQ13" s="9">
        <v>-1.0615000000000001</v>
      </c>
      <c r="BR13" s="9">
        <v>-1.0615000000000001</v>
      </c>
      <c r="BS13" s="9">
        <v>-1.0615000000000001</v>
      </c>
      <c r="BT13" s="9">
        <v>-0.79506500000000002</v>
      </c>
      <c r="BU13" s="8">
        <v>-1.0615000000000001</v>
      </c>
      <c r="BV13" s="9">
        <v>-1.2615000000000001</v>
      </c>
      <c r="BW13" s="9">
        <v>-1.2522139999999999</v>
      </c>
      <c r="BX13" s="9">
        <v>-1.2615000000000001</v>
      </c>
      <c r="BY13" s="9">
        <v>-0.97539799999999999</v>
      </c>
      <c r="BZ13" s="8">
        <v>-1.2615000000000001</v>
      </c>
      <c r="CA13" s="9">
        <v>-1.4615</v>
      </c>
      <c r="CB13" s="9">
        <v>-1.4299839999999999</v>
      </c>
      <c r="CC13" s="9">
        <v>-1.459897</v>
      </c>
      <c r="CD13" s="9">
        <v>-0.94797600000000004</v>
      </c>
      <c r="CE13" s="8">
        <v>-1.4615</v>
      </c>
      <c r="CF13" s="9">
        <v>-1.450639</v>
      </c>
      <c r="CG13" s="9">
        <v>-1.4161360000000001</v>
      </c>
      <c r="CH13" s="9">
        <v>-1.4504140000000001</v>
      </c>
      <c r="CI13" s="9">
        <v>-0.91702899999999998</v>
      </c>
      <c r="CJ13" s="8">
        <v>-1.6615</v>
      </c>
      <c r="CK13" s="9">
        <v>-1.4520789999999999</v>
      </c>
      <c r="CL13" s="9">
        <v>-1.41221</v>
      </c>
      <c r="CM13" s="9">
        <v>-1.451246</v>
      </c>
      <c r="CN13" s="9">
        <v>-0.87157300000000004</v>
      </c>
      <c r="CO13" s="8">
        <v>-1.8614999999999999</v>
      </c>
      <c r="CP13" s="9">
        <v>-1.4366490000000001</v>
      </c>
      <c r="CQ13" s="9">
        <v>-1.3974819999999999</v>
      </c>
      <c r="CR13" s="9">
        <v>-1.4407110000000001</v>
      </c>
      <c r="CS13" s="9">
        <v>-0.87440600000000002</v>
      </c>
      <c r="CT13" s="8">
        <v>-2.0615000000000001</v>
      </c>
      <c r="CU13" s="9">
        <v>-1.4397759999999999</v>
      </c>
      <c r="CV13" s="9">
        <v>-1.399721</v>
      </c>
      <c r="CW13" s="9">
        <v>-1.4469879999999999</v>
      </c>
      <c r="CX13" s="9">
        <v>-0.88832599999999995</v>
      </c>
      <c r="CY13" s="8">
        <v>-2.2614999999999998</v>
      </c>
      <c r="CZ13" s="9">
        <v>-1.4590860000000001</v>
      </c>
      <c r="DA13" s="9">
        <v>-1.4165380000000001</v>
      </c>
      <c r="DB13" s="9">
        <v>-1.4615</v>
      </c>
      <c r="DC13" s="9">
        <v>-0.93081999999999998</v>
      </c>
      <c r="DD13" s="8">
        <v>-2.4615</v>
      </c>
      <c r="DE13" s="9">
        <v>-1.4615</v>
      </c>
      <c r="DF13" s="9">
        <v>-1.459338</v>
      </c>
      <c r="DG13" s="9">
        <v>-1.4615</v>
      </c>
      <c r="DH13" s="9">
        <v>-0.97148400000000001</v>
      </c>
      <c r="DI13" s="8">
        <v>-2.6615000000000002</v>
      </c>
      <c r="DJ13" s="9">
        <v>-1.4615</v>
      </c>
      <c r="DK13" s="9">
        <v>-1.4615</v>
      </c>
      <c r="DL13" s="9">
        <v>-1.4615</v>
      </c>
      <c r="DM13" s="9">
        <v>-0.99257700000000004</v>
      </c>
      <c r="DN13" s="8">
        <v>-2.8614999999999999</v>
      </c>
      <c r="DO13" s="9">
        <v>-1.4615</v>
      </c>
      <c r="DP13" s="9">
        <v>-1.4615</v>
      </c>
      <c r="DQ13" s="9">
        <v>-1.4615</v>
      </c>
      <c r="DR13" s="9">
        <v>-1.006041</v>
      </c>
      <c r="DS13" s="8">
        <v>-3.0615000000000001</v>
      </c>
      <c r="DT13" s="9">
        <v>-1.4615</v>
      </c>
      <c r="DU13" s="9">
        <v>-1.4615</v>
      </c>
      <c r="DV13" s="9">
        <v>-1.4615</v>
      </c>
      <c r="DW13" s="9">
        <v>-1.026205</v>
      </c>
      <c r="DX13" s="8">
        <v>-3.2614999999999998</v>
      </c>
      <c r="DY13" s="9">
        <v>-1.4615</v>
      </c>
      <c r="DZ13" s="9">
        <v>-1.4615</v>
      </c>
      <c r="EA13" s="9">
        <v>-1.4615</v>
      </c>
      <c r="EB13" s="9">
        <v>-1.0297780000000001</v>
      </c>
      <c r="EC13" s="8">
        <v>-3.4615</v>
      </c>
      <c r="ED13" s="9">
        <v>-1.4615</v>
      </c>
      <c r="EE13" s="9">
        <v>-1.4615</v>
      </c>
      <c r="EF13" s="9">
        <v>-1.4615</v>
      </c>
      <c r="EG13" s="9">
        <v>-1.0095190000000001</v>
      </c>
      <c r="EH13" s="8">
        <v>-3.6615000000000002</v>
      </c>
      <c r="EI13" s="9">
        <v>-1.4615</v>
      </c>
      <c r="EJ13" s="9">
        <v>-1.4615</v>
      </c>
      <c r="EK13" s="9">
        <v>-1.4615</v>
      </c>
      <c r="EL13" s="9">
        <v>-1.0013780000000001</v>
      </c>
      <c r="EM13" s="8">
        <v>-3.8614999999999999</v>
      </c>
      <c r="EN13" s="9">
        <v>-1.6615</v>
      </c>
      <c r="EO13" s="9">
        <v>-1.6615</v>
      </c>
      <c r="EP13" s="9">
        <v>-1.6615</v>
      </c>
      <c r="EQ13" s="9">
        <v>-1.1746449999999999</v>
      </c>
      <c r="ER13" s="8">
        <v>-3.8614999999999999</v>
      </c>
      <c r="ES13" s="9" t="s">
        <v>15</v>
      </c>
      <c r="ET13" s="9" t="s">
        <v>15</v>
      </c>
      <c r="EU13" s="9" t="s">
        <v>15</v>
      </c>
      <c r="EV13" s="9" t="s">
        <v>15</v>
      </c>
      <c r="EW13" s="8" t="s">
        <v>15</v>
      </c>
    </row>
    <row r="14" spans="1:153" x14ac:dyDescent="0.25">
      <c r="A14" s="8"/>
      <c r="B14" s="8"/>
      <c r="C14" s="8"/>
      <c r="D14" s="176"/>
      <c r="E14" s="174"/>
      <c r="F14" s="174"/>
      <c r="G14" s="174"/>
      <c r="H14" s="177"/>
      <c r="I14" s="176"/>
      <c r="J14" s="174"/>
      <c r="K14" s="174"/>
      <c r="L14" s="174"/>
      <c r="M14" s="177"/>
      <c r="N14" s="176"/>
      <c r="O14" s="174"/>
      <c r="P14" s="174"/>
      <c r="Q14" s="174"/>
      <c r="R14" s="177"/>
      <c r="S14" s="176"/>
      <c r="T14" s="174"/>
      <c r="U14" s="174"/>
      <c r="V14" s="174"/>
      <c r="W14" s="177"/>
      <c r="X14" s="176"/>
      <c r="Y14" s="174"/>
      <c r="Z14" s="174"/>
      <c r="AA14" s="174"/>
      <c r="AB14" s="177"/>
      <c r="AC14" s="176"/>
      <c r="AD14" s="174"/>
      <c r="AE14" s="174"/>
      <c r="AF14" s="174"/>
      <c r="AG14" s="177"/>
      <c r="AH14" s="176"/>
      <c r="AI14" s="174"/>
      <c r="AJ14" s="174"/>
      <c r="AK14" s="174"/>
      <c r="AL14" s="177"/>
      <c r="AM14" s="176"/>
      <c r="AN14" s="174"/>
      <c r="AO14" s="174"/>
      <c r="AP14" s="174"/>
      <c r="AQ14" s="177"/>
      <c r="AR14" s="176"/>
      <c r="AS14" s="174"/>
      <c r="AT14" s="174"/>
      <c r="AU14" s="174"/>
      <c r="AV14" s="177"/>
      <c r="AW14" s="176"/>
      <c r="AX14" s="174"/>
      <c r="AY14" s="174"/>
      <c r="AZ14" s="174"/>
      <c r="BA14" s="177"/>
      <c r="BB14" s="176"/>
      <c r="BC14" s="174"/>
      <c r="BD14" s="174"/>
      <c r="BE14" s="174"/>
      <c r="BF14" s="177"/>
      <c r="BG14" s="176"/>
      <c r="BH14" s="174"/>
      <c r="BI14" s="174"/>
      <c r="BJ14" s="174"/>
      <c r="BK14" s="177"/>
      <c r="BL14" s="176"/>
      <c r="BM14" s="174"/>
      <c r="BN14" s="174"/>
      <c r="BO14" s="174"/>
      <c r="BP14" s="177"/>
      <c r="BQ14" s="176"/>
      <c r="BR14" s="174"/>
      <c r="BS14" s="174"/>
      <c r="BT14" s="174"/>
      <c r="BU14" s="177"/>
      <c r="BV14" s="176"/>
      <c r="BW14" s="174"/>
      <c r="BX14" s="174"/>
      <c r="BY14" s="174"/>
      <c r="BZ14" s="177"/>
      <c r="CA14" s="176"/>
      <c r="CB14" s="174"/>
      <c r="CC14" s="174"/>
      <c r="CD14" s="174"/>
      <c r="CE14" s="177"/>
      <c r="CF14" s="176"/>
      <c r="CG14" s="174"/>
      <c r="CH14" s="174"/>
      <c r="CI14" s="174"/>
      <c r="CJ14" s="177"/>
      <c r="CK14" s="176"/>
      <c r="CL14" s="174"/>
      <c r="CM14" s="174"/>
      <c r="CN14" s="174"/>
      <c r="CO14" s="177"/>
      <c r="CP14" s="176"/>
      <c r="CQ14" s="174"/>
      <c r="CR14" s="174"/>
      <c r="CS14" s="174"/>
      <c r="CT14" s="177"/>
      <c r="CU14" s="176"/>
      <c r="CV14" s="174"/>
      <c r="CW14" s="174"/>
      <c r="CX14" s="174"/>
      <c r="CY14" s="177"/>
      <c r="CZ14" s="176"/>
      <c r="DA14" s="174"/>
      <c r="DB14" s="174"/>
      <c r="DC14" s="174"/>
      <c r="DD14" s="177"/>
      <c r="DE14" s="176"/>
      <c r="DF14" s="174"/>
      <c r="DG14" s="174"/>
      <c r="DH14" s="174"/>
      <c r="DI14" s="177"/>
      <c r="DJ14" s="176"/>
      <c r="DK14" s="174"/>
      <c r="DL14" s="174"/>
      <c r="DM14" s="174"/>
      <c r="DN14" s="177"/>
      <c r="DO14" s="176"/>
      <c r="DP14" s="174"/>
      <c r="DQ14" s="174"/>
      <c r="DR14" s="174"/>
      <c r="DS14" s="177"/>
      <c r="DT14" s="176"/>
      <c r="DU14" s="174"/>
      <c r="DV14" s="174"/>
      <c r="DW14" s="174"/>
      <c r="DX14" s="177"/>
      <c r="DY14" s="176"/>
      <c r="DZ14" s="174"/>
      <c r="EA14" s="174"/>
      <c r="EB14" s="174"/>
      <c r="EC14" s="177"/>
      <c r="ED14" s="176"/>
      <c r="EE14" s="174"/>
      <c r="EF14" s="174"/>
      <c r="EG14" s="174"/>
      <c r="EH14" s="177"/>
      <c r="EI14" s="176"/>
      <c r="EJ14" s="174"/>
      <c r="EK14" s="174"/>
      <c r="EL14" s="174"/>
      <c r="EM14" s="177"/>
      <c r="EN14" s="176"/>
      <c r="EO14" s="174"/>
      <c r="EP14" s="174"/>
      <c r="EQ14" s="174"/>
      <c r="ER14" s="177"/>
      <c r="ES14" s="176"/>
      <c r="ET14" s="174"/>
      <c r="EU14" s="174"/>
      <c r="EV14" s="174"/>
      <c r="EW14" s="177"/>
    </row>
    <row r="15" spans="1:153" x14ac:dyDescent="0.25">
      <c r="A15" s="5" t="s">
        <v>17</v>
      </c>
      <c r="B15" s="5">
        <v>24.000992</v>
      </c>
      <c r="C15" s="5">
        <v>25.010232999999999</v>
      </c>
      <c r="D15" s="12">
        <v>25.693442999999998</v>
      </c>
      <c r="E15" s="12">
        <v>25.694241999999999</v>
      </c>
      <c r="F15" s="12">
        <v>25.693428000000001</v>
      </c>
      <c r="G15" s="12">
        <v>25.497039999999998</v>
      </c>
      <c r="H15" s="5">
        <v>25.922747000000001</v>
      </c>
      <c r="I15" s="12">
        <v>25.847967000000001</v>
      </c>
      <c r="J15" s="12">
        <v>25.764718999999999</v>
      </c>
      <c r="K15" s="12">
        <v>25.734446999999999</v>
      </c>
      <c r="L15" s="12">
        <v>25.619972000000001</v>
      </c>
      <c r="M15" s="5">
        <v>26.323976999999999</v>
      </c>
      <c r="N15" s="12">
        <v>25.331150000000001</v>
      </c>
      <c r="O15" s="12">
        <v>25.488785</v>
      </c>
      <c r="P15" s="12">
        <v>25.301000999999999</v>
      </c>
      <c r="Q15" s="12">
        <v>24.766804</v>
      </c>
      <c r="R15" s="5">
        <v>26.812743999999999</v>
      </c>
      <c r="S15" s="12">
        <v>25.431356000000001</v>
      </c>
      <c r="T15" s="12">
        <v>25.678944000000001</v>
      </c>
      <c r="U15" s="12">
        <v>25.436543</v>
      </c>
      <c r="V15" s="12">
        <v>24.618589</v>
      </c>
      <c r="W15" s="5">
        <v>27.640737999999999</v>
      </c>
      <c r="X15" s="12">
        <v>26.277950000000001</v>
      </c>
      <c r="Y15" s="12">
        <v>26.659200999999999</v>
      </c>
      <c r="Z15" s="12">
        <v>26.347498000000002</v>
      </c>
      <c r="AA15" s="12">
        <v>25.261638999999999</v>
      </c>
      <c r="AB15" s="5">
        <v>29.179583000000001</v>
      </c>
      <c r="AC15" s="12">
        <v>26.099043000000002</v>
      </c>
      <c r="AD15" s="12">
        <v>26.550719999999998</v>
      </c>
      <c r="AE15" s="12">
        <v>26.180617999999999</v>
      </c>
      <c r="AF15" s="12">
        <v>24.869637999999998</v>
      </c>
      <c r="AG15" s="5">
        <v>29.355243999999999</v>
      </c>
      <c r="AH15" s="12">
        <v>26.197557</v>
      </c>
      <c r="AI15" s="12">
        <v>26.695640999999998</v>
      </c>
      <c r="AJ15" s="12">
        <v>26.341968999999999</v>
      </c>
      <c r="AK15" s="12">
        <v>24.710556</v>
      </c>
      <c r="AL15" s="5">
        <v>29.858896000000001</v>
      </c>
      <c r="AM15" s="12">
        <v>26.240309</v>
      </c>
      <c r="AN15" s="12">
        <v>26.820349</v>
      </c>
      <c r="AO15" s="12">
        <v>26.380661</v>
      </c>
      <c r="AP15" s="12">
        <v>24.623747000000002</v>
      </c>
      <c r="AQ15" s="5">
        <v>30.244627000000001</v>
      </c>
      <c r="AR15" s="12">
        <v>26.240224999999999</v>
      </c>
      <c r="AS15" s="12">
        <v>26.897327000000001</v>
      </c>
      <c r="AT15" s="12">
        <v>26.438524000000001</v>
      </c>
      <c r="AU15" s="12">
        <v>24.527491000000001</v>
      </c>
      <c r="AV15" s="5">
        <v>30.477664999999998</v>
      </c>
      <c r="AW15" s="12">
        <v>26.288391000000001</v>
      </c>
      <c r="AX15" s="12">
        <v>27.055057999999999</v>
      </c>
      <c r="AY15" s="12">
        <v>26.517316999999998</v>
      </c>
      <c r="AZ15" s="12">
        <v>24.449370999999999</v>
      </c>
      <c r="BA15" s="5">
        <v>30.747995</v>
      </c>
      <c r="BB15" s="12">
        <v>26.420014999999999</v>
      </c>
      <c r="BC15" s="12">
        <v>27.167486</v>
      </c>
      <c r="BD15" s="12">
        <v>26.608635</v>
      </c>
      <c r="BE15" s="12">
        <v>24.508994999999999</v>
      </c>
      <c r="BF15" s="5">
        <v>31.067979999999999</v>
      </c>
      <c r="BG15" s="12">
        <v>26.485676000000002</v>
      </c>
      <c r="BH15" s="12">
        <v>27.307729999999999</v>
      </c>
      <c r="BI15" s="12">
        <v>26.664652</v>
      </c>
      <c r="BJ15" s="12">
        <v>24.597719000000001</v>
      </c>
      <c r="BK15" s="5">
        <v>31.380054000000001</v>
      </c>
      <c r="BL15" s="12">
        <v>26.594774000000001</v>
      </c>
      <c r="BM15" s="12">
        <v>27.454709999999999</v>
      </c>
      <c r="BN15" s="12">
        <v>26.789356000000002</v>
      </c>
      <c r="BO15" s="12">
        <v>24.660291999999998</v>
      </c>
      <c r="BP15" s="5">
        <v>31.572237000000001</v>
      </c>
      <c r="BQ15" s="12">
        <v>26.711872</v>
      </c>
      <c r="BR15" s="12">
        <v>27.650770000000001</v>
      </c>
      <c r="BS15" s="12">
        <v>26.933886000000001</v>
      </c>
      <c r="BT15" s="12">
        <v>24.731462000000001</v>
      </c>
      <c r="BU15" s="5">
        <v>31.742298000000002</v>
      </c>
      <c r="BV15" s="12">
        <v>26.828472000000001</v>
      </c>
      <c r="BW15" s="12">
        <v>27.824545000000001</v>
      </c>
      <c r="BX15" s="12">
        <v>27.032219000000001</v>
      </c>
      <c r="BY15" s="12">
        <v>24.783059999999999</v>
      </c>
      <c r="BZ15" s="5">
        <v>32.039073999999999</v>
      </c>
      <c r="CA15" s="12">
        <v>27.012014000000001</v>
      </c>
      <c r="CB15" s="12">
        <v>28.032222999999998</v>
      </c>
      <c r="CC15" s="12">
        <v>27.219373999999998</v>
      </c>
      <c r="CD15" s="12">
        <v>24.843665999999999</v>
      </c>
      <c r="CE15" s="5">
        <v>32.391933000000002</v>
      </c>
      <c r="CF15" s="12">
        <v>27.145147000000001</v>
      </c>
      <c r="CG15" s="12">
        <v>28.203652999999999</v>
      </c>
      <c r="CH15" s="12">
        <v>27.303286</v>
      </c>
      <c r="CI15" s="12">
        <v>24.853988999999999</v>
      </c>
      <c r="CJ15" s="5">
        <v>32.742569000000003</v>
      </c>
      <c r="CK15" s="12">
        <v>27.239053999999999</v>
      </c>
      <c r="CL15" s="12">
        <v>28.403994000000001</v>
      </c>
      <c r="CM15" s="12">
        <v>27.398506000000001</v>
      </c>
      <c r="CN15" s="12">
        <v>24.876235999999999</v>
      </c>
      <c r="CO15" s="5">
        <v>33.034523</v>
      </c>
      <c r="CP15" s="12">
        <v>27.432448999999998</v>
      </c>
      <c r="CQ15" s="12">
        <v>28.683077000000001</v>
      </c>
      <c r="CR15" s="12">
        <v>27.526070000000001</v>
      </c>
      <c r="CS15" s="12">
        <v>24.975096000000001</v>
      </c>
      <c r="CT15" s="5">
        <v>33.326405000000001</v>
      </c>
      <c r="CU15" s="12">
        <v>27.636168000000001</v>
      </c>
      <c r="CV15" s="12">
        <v>28.986847000000001</v>
      </c>
      <c r="CW15" s="12">
        <v>27.703876000000001</v>
      </c>
      <c r="CX15" s="12">
        <v>25.053131</v>
      </c>
      <c r="CY15" s="5">
        <v>33.683261999999999</v>
      </c>
      <c r="CZ15" s="12">
        <v>27.853967999999998</v>
      </c>
      <c r="DA15" s="12">
        <v>29.370028999999999</v>
      </c>
      <c r="DB15" s="12">
        <v>27.869202000000001</v>
      </c>
      <c r="DC15" s="12">
        <v>25.091653999999998</v>
      </c>
      <c r="DD15" s="5">
        <v>34.099708999999997</v>
      </c>
      <c r="DE15" s="12">
        <v>28.071726000000002</v>
      </c>
      <c r="DF15" s="12">
        <v>29.637142000000001</v>
      </c>
      <c r="DG15" s="12">
        <v>28.008766000000001</v>
      </c>
      <c r="DH15" s="12">
        <v>25.051259999999999</v>
      </c>
      <c r="DI15" s="5">
        <v>34.518645999999997</v>
      </c>
      <c r="DJ15" s="12">
        <v>28.296029999999998</v>
      </c>
      <c r="DK15" s="12">
        <v>29.889773999999999</v>
      </c>
      <c r="DL15" s="12">
        <v>28.146678999999999</v>
      </c>
      <c r="DM15" s="12">
        <v>24.943435999999998</v>
      </c>
      <c r="DN15" s="5">
        <v>34.895511999999997</v>
      </c>
      <c r="DO15" s="12">
        <v>28.490394999999999</v>
      </c>
      <c r="DP15" s="12">
        <v>30.008306999999999</v>
      </c>
      <c r="DQ15" s="12">
        <v>28.312031000000001</v>
      </c>
      <c r="DR15" s="12">
        <v>24.849073000000001</v>
      </c>
      <c r="DS15" s="5">
        <v>35.326756000000003</v>
      </c>
      <c r="DT15" s="12">
        <v>28.728930999999999</v>
      </c>
      <c r="DU15" s="12">
        <v>30.104510999999999</v>
      </c>
      <c r="DV15" s="12">
        <v>28.440805000000001</v>
      </c>
      <c r="DW15" s="12">
        <v>24.799365999999999</v>
      </c>
      <c r="DX15" s="5">
        <v>35.825626</v>
      </c>
      <c r="DY15" s="12">
        <v>28.879147</v>
      </c>
      <c r="DZ15" s="12">
        <v>30.250214</v>
      </c>
      <c r="EA15" s="12">
        <v>28.579837999999999</v>
      </c>
      <c r="EB15" s="12">
        <v>24.802406000000001</v>
      </c>
      <c r="EC15" s="5">
        <v>36.464382000000001</v>
      </c>
      <c r="ED15" s="12">
        <v>29.052043999999999</v>
      </c>
      <c r="EE15" s="12">
        <v>30.493421999999999</v>
      </c>
      <c r="EF15" s="12">
        <v>28.663920999999998</v>
      </c>
      <c r="EG15" s="12">
        <v>24.683281000000001</v>
      </c>
      <c r="EH15" s="5">
        <v>37.060631000000001</v>
      </c>
      <c r="EI15" s="12">
        <v>29.251348</v>
      </c>
      <c r="EJ15" s="12">
        <v>30.624939000000001</v>
      </c>
      <c r="EK15" s="12">
        <v>28.807168999999998</v>
      </c>
      <c r="EL15" s="12">
        <v>24.634004999999998</v>
      </c>
      <c r="EM15" s="5">
        <v>37.659903999999997</v>
      </c>
      <c r="EN15" s="12">
        <v>29.337365999999999</v>
      </c>
      <c r="EO15" s="12">
        <v>30.720548999999998</v>
      </c>
      <c r="EP15" s="12">
        <v>28.894653000000002</v>
      </c>
      <c r="EQ15" s="12">
        <v>24.532022000000001</v>
      </c>
      <c r="ER15" s="5">
        <v>38.272942</v>
      </c>
      <c r="ES15" s="13">
        <v>6.0000000000000001E-3</v>
      </c>
      <c r="ET15" s="13">
        <v>7.0000000000000001E-3</v>
      </c>
      <c r="EU15" s="13">
        <v>5.0000000000000001E-3</v>
      </c>
      <c r="EV15" s="13">
        <v>-1E-3</v>
      </c>
      <c r="EW15" s="14">
        <v>1.4999999999999999E-2</v>
      </c>
    </row>
    <row r="16" spans="1:153" x14ac:dyDescent="0.25">
      <c r="A16" s="8"/>
      <c r="B16" s="8"/>
      <c r="C16" s="8"/>
      <c r="D16" s="176"/>
      <c r="E16" s="174"/>
      <c r="F16" s="174"/>
      <c r="G16" s="174"/>
      <c r="H16" s="177"/>
      <c r="I16" s="176"/>
      <c r="J16" s="174"/>
      <c r="K16" s="174"/>
      <c r="L16" s="174"/>
      <c r="M16" s="177"/>
      <c r="N16" s="176"/>
      <c r="O16" s="174"/>
      <c r="P16" s="174"/>
      <c r="Q16" s="174"/>
      <c r="R16" s="177"/>
      <c r="S16" s="176"/>
      <c r="T16" s="174"/>
      <c r="U16" s="174"/>
      <c r="V16" s="174"/>
      <c r="W16" s="177"/>
      <c r="X16" s="176"/>
      <c r="Y16" s="174"/>
      <c r="Z16" s="174"/>
      <c r="AA16" s="174"/>
      <c r="AB16" s="177"/>
      <c r="AC16" s="176"/>
      <c r="AD16" s="174"/>
      <c r="AE16" s="174"/>
      <c r="AF16" s="174"/>
      <c r="AG16" s="177"/>
      <c r="AH16" s="176"/>
      <c r="AI16" s="174"/>
      <c r="AJ16" s="174"/>
      <c r="AK16" s="174"/>
      <c r="AL16" s="177"/>
      <c r="AM16" s="176"/>
      <c r="AN16" s="174"/>
      <c r="AO16" s="174"/>
      <c r="AP16" s="174"/>
      <c r="AQ16" s="177"/>
      <c r="AR16" s="176"/>
      <c r="AS16" s="174"/>
      <c r="AT16" s="174"/>
      <c r="AU16" s="174"/>
      <c r="AV16" s="177"/>
      <c r="AW16" s="176"/>
      <c r="AX16" s="174"/>
      <c r="AY16" s="174"/>
      <c r="AZ16" s="174"/>
      <c r="BA16" s="177"/>
      <c r="BB16" s="176"/>
      <c r="BC16" s="174"/>
      <c r="BD16" s="174"/>
      <c r="BE16" s="174"/>
      <c r="BF16" s="177"/>
      <c r="BG16" s="176"/>
      <c r="BH16" s="174"/>
      <c r="BI16" s="174"/>
      <c r="BJ16" s="174"/>
      <c r="BK16" s="177"/>
      <c r="BL16" s="176"/>
      <c r="BM16" s="174"/>
      <c r="BN16" s="174"/>
      <c r="BO16" s="174"/>
      <c r="BP16" s="177"/>
      <c r="BQ16" s="176"/>
      <c r="BR16" s="174"/>
      <c r="BS16" s="174"/>
      <c r="BT16" s="174"/>
      <c r="BU16" s="177"/>
      <c r="BV16" s="176"/>
      <c r="BW16" s="174"/>
      <c r="BX16" s="174"/>
      <c r="BY16" s="174"/>
      <c r="BZ16" s="177"/>
      <c r="CA16" s="176"/>
      <c r="CB16" s="174"/>
      <c r="CC16" s="174"/>
      <c r="CD16" s="174"/>
      <c r="CE16" s="177"/>
      <c r="CF16" s="176"/>
      <c r="CG16" s="174"/>
      <c r="CH16" s="174"/>
      <c r="CI16" s="174"/>
      <c r="CJ16" s="177"/>
      <c r="CK16" s="176"/>
      <c r="CL16" s="174"/>
      <c r="CM16" s="174"/>
      <c r="CN16" s="174"/>
      <c r="CO16" s="177"/>
      <c r="CP16" s="176"/>
      <c r="CQ16" s="174"/>
      <c r="CR16" s="174"/>
      <c r="CS16" s="174"/>
      <c r="CT16" s="177"/>
      <c r="CU16" s="176"/>
      <c r="CV16" s="174"/>
      <c r="CW16" s="174"/>
      <c r="CX16" s="174"/>
      <c r="CY16" s="177"/>
      <c r="CZ16" s="176"/>
      <c r="DA16" s="174"/>
      <c r="DB16" s="174"/>
      <c r="DC16" s="174"/>
      <c r="DD16" s="177"/>
      <c r="DE16" s="176"/>
      <c r="DF16" s="174"/>
      <c r="DG16" s="174"/>
      <c r="DH16" s="174"/>
      <c r="DI16" s="177"/>
      <c r="DJ16" s="176"/>
      <c r="DK16" s="174"/>
      <c r="DL16" s="174"/>
      <c r="DM16" s="174"/>
      <c r="DN16" s="177"/>
      <c r="DO16" s="176"/>
      <c r="DP16" s="174"/>
      <c r="DQ16" s="174"/>
      <c r="DR16" s="174"/>
      <c r="DS16" s="177"/>
      <c r="DT16" s="176"/>
      <c r="DU16" s="174"/>
      <c r="DV16" s="174"/>
      <c r="DW16" s="174"/>
      <c r="DX16" s="177"/>
      <c r="DY16" s="176"/>
      <c r="DZ16" s="174"/>
      <c r="EA16" s="174"/>
      <c r="EB16" s="174"/>
      <c r="EC16" s="177"/>
      <c r="ED16" s="176"/>
      <c r="EE16" s="174"/>
      <c r="EF16" s="174"/>
      <c r="EG16" s="174"/>
      <c r="EH16" s="177"/>
      <c r="EI16" s="176"/>
      <c r="EJ16" s="174"/>
      <c r="EK16" s="174"/>
      <c r="EL16" s="174"/>
      <c r="EM16" s="177"/>
      <c r="EN16" s="176"/>
      <c r="EO16" s="174"/>
      <c r="EP16" s="174"/>
      <c r="EQ16" s="174"/>
      <c r="ER16" s="177"/>
      <c r="ES16" s="176"/>
      <c r="ET16" s="174"/>
      <c r="EU16" s="174"/>
      <c r="EV16" s="174"/>
      <c r="EW16" s="177"/>
    </row>
    <row r="17" spans="1:153" x14ac:dyDescent="0.25">
      <c r="A17" s="5" t="s">
        <v>18</v>
      </c>
      <c r="B17" s="8"/>
      <c r="C17" s="8"/>
      <c r="D17" s="176"/>
      <c r="E17" s="174"/>
      <c r="F17" s="174"/>
      <c r="G17" s="174"/>
      <c r="H17" s="177"/>
      <c r="I17" s="176"/>
      <c r="J17" s="174"/>
      <c r="K17" s="174"/>
      <c r="L17" s="174"/>
      <c r="M17" s="177"/>
      <c r="N17" s="176"/>
      <c r="O17" s="174"/>
      <c r="P17" s="174"/>
      <c r="Q17" s="174"/>
      <c r="R17" s="177"/>
      <c r="S17" s="176"/>
      <c r="T17" s="174"/>
      <c r="U17" s="174"/>
      <c r="V17" s="174"/>
      <c r="W17" s="177"/>
      <c r="X17" s="176"/>
      <c r="Y17" s="174"/>
      <c r="Z17" s="174"/>
      <c r="AA17" s="174"/>
      <c r="AB17" s="177"/>
      <c r="AC17" s="176"/>
      <c r="AD17" s="174"/>
      <c r="AE17" s="174"/>
      <c r="AF17" s="174"/>
      <c r="AG17" s="177"/>
      <c r="AH17" s="176"/>
      <c r="AI17" s="174"/>
      <c r="AJ17" s="174"/>
      <c r="AK17" s="174"/>
      <c r="AL17" s="177"/>
      <c r="AM17" s="176"/>
      <c r="AN17" s="174"/>
      <c r="AO17" s="174"/>
      <c r="AP17" s="174"/>
      <c r="AQ17" s="177"/>
      <c r="AR17" s="176"/>
      <c r="AS17" s="174"/>
      <c r="AT17" s="174"/>
      <c r="AU17" s="174"/>
      <c r="AV17" s="177"/>
      <c r="AW17" s="176"/>
      <c r="AX17" s="174"/>
      <c r="AY17" s="174"/>
      <c r="AZ17" s="174"/>
      <c r="BA17" s="177"/>
      <c r="BB17" s="176"/>
      <c r="BC17" s="174"/>
      <c r="BD17" s="174"/>
      <c r="BE17" s="174"/>
      <c r="BF17" s="177"/>
      <c r="BG17" s="176"/>
      <c r="BH17" s="174"/>
      <c r="BI17" s="174"/>
      <c r="BJ17" s="174"/>
      <c r="BK17" s="177"/>
      <c r="BL17" s="176"/>
      <c r="BM17" s="174"/>
      <c r="BN17" s="174"/>
      <c r="BO17" s="174"/>
      <c r="BP17" s="177"/>
      <c r="BQ17" s="176"/>
      <c r="BR17" s="174"/>
      <c r="BS17" s="174"/>
      <c r="BT17" s="174"/>
      <c r="BU17" s="177"/>
      <c r="BV17" s="176"/>
      <c r="BW17" s="174"/>
      <c r="BX17" s="174"/>
      <c r="BY17" s="174"/>
      <c r="BZ17" s="177"/>
      <c r="CA17" s="176"/>
      <c r="CB17" s="174"/>
      <c r="CC17" s="174"/>
      <c r="CD17" s="174"/>
      <c r="CE17" s="177"/>
      <c r="CF17" s="176"/>
      <c r="CG17" s="174"/>
      <c r="CH17" s="174"/>
      <c r="CI17" s="174"/>
      <c r="CJ17" s="177"/>
      <c r="CK17" s="176"/>
      <c r="CL17" s="174"/>
      <c r="CM17" s="174"/>
      <c r="CN17" s="174"/>
      <c r="CO17" s="177"/>
      <c r="CP17" s="176"/>
      <c r="CQ17" s="174"/>
      <c r="CR17" s="174"/>
      <c r="CS17" s="174"/>
      <c r="CT17" s="177"/>
      <c r="CU17" s="176"/>
      <c r="CV17" s="174"/>
      <c r="CW17" s="174"/>
      <c r="CX17" s="174"/>
      <c r="CY17" s="177"/>
      <c r="CZ17" s="176"/>
      <c r="DA17" s="174"/>
      <c r="DB17" s="174"/>
      <c r="DC17" s="174"/>
      <c r="DD17" s="177"/>
      <c r="DE17" s="176"/>
      <c r="DF17" s="174"/>
      <c r="DG17" s="174"/>
      <c r="DH17" s="174"/>
      <c r="DI17" s="177"/>
      <c r="DJ17" s="176"/>
      <c r="DK17" s="174"/>
      <c r="DL17" s="174"/>
      <c r="DM17" s="174"/>
      <c r="DN17" s="177"/>
      <c r="DO17" s="176"/>
      <c r="DP17" s="174"/>
      <c r="DQ17" s="174"/>
      <c r="DR17" s="174"/>
      <c r="DS17" s="177"/>
      <c r="DT17" s="176"/>
      <c r="DU17" s="174"/>
      <c r="DV17" s="174"/>
      <c r="DW17" s="174"/>
      <c r="DX17" s="177"/>
      <c r="DY17" s="176"/>
      <c r="DZ17" s="174"/>
      <c r="EA17" s="174"/>
      <c r="EB17" s="174"/>
      <c r="EC17" s="177"/>
      <c r="ED17" s="176"/>
      <c r="EE17" s="174"/>
      <c r="EF17" s="174"/>
      <c r="EG17" s="174"/>
      <c r="EH17" s="177"/>
      <c r="EI17" s="176"/>
      <c r="EJ17" s="174"/>
      <c r="EK17" s="174"/>
      <c r="EL17" s="174"/>
      <c r="EM17" s="177"/>
      <c r="EN17" s="176"/>
      <c r="EO17" s="174"/>
      <c r="EP17" s="174"/>
      <c r="EQ17" s="174"/>
      <c r="ER17" s="177"/>
      <c r="ES17" s="176"/>
      <c r="ET17" s="174"/>
      <c r="EU17" s="174"/>
      <c r="EV17" s="174"/>
      <c r="EW17" s="177"/>
    </row>
    <row r="18" spans="1:153" x14ac:dyDescent="0.25">
      <c r="A18" s="8" t="s">
        <v>19</v>
      </c>
      <c r="B18" s="8">
        <v>4.7825220000000002</v>
      </c>
      <c r="C18" s="8">
        <v>4.7215600000000002</v>
      </c>
      <c r="D18" s="9">
        <v>4.3928589999999996</v>
      </c>
      <c r="E18" s="9">
        <v>4.3928589999999996</v>
      </c>
      <c r="F18" s="9">
        <v>4.3928589999999996</v>
      </c>
      <c r="G18" s="9">
        <v>4.3928589999999996</v>
      </c>
      <c r="H18" s="8">
        <v>4.3928589999999996</v>
      </c>
      <c r="I18" s="9">
        <v>4.8150110000000002</v>
      </c>
      <c r="J18" s="9">
        <v>4.8166510000000002</v>
      </c>
      <c r="K18" s="9">
        <v>4.8172740000000003</v>
      </c>
      <c r="L18" s="9">
        <v>4.8079210000000003</v>
      </c>
      <c r="M18" s="8">
        <v>4.8259660000000002</v>
      </c>
      <c r="N18" s="9">
        <v>4.6675360000000001</v>
      </c>
      <c r="O18" s="9">
        <v>4.6666470000000002</v>
      </c>
      <c r="P18" s="9">
        <v>4.6706370000000001</v>
      </c>
      <c r="Q18" s="9">
        <v>4.6493029999999997</v>
      </c>
      <c r="R18" s="8">
        <v>4.6946820000000002</v>
      </c>
      <c r="S18" s="9">
        <v>4.6527799999999999</v>
      </c>
      <c r="T18" s="9">
        <v>4.6471790000000004</v>
      </c>
      <c r="U18" s="9">
        <v>4.6556689999999996</v>
      </c>
      <c r="V18" s="9">
        <v>4.6230289999999998</v>
      </c>
      <c r="W18" s="8">
        <v>4.6979160000000002</v>
      </c>
      <c r="X18" s="9">
        <v>4.6301899999999998</v>
      </c>
      <c r="Y18" s="9">
        <v>4.6171230000000003</v>
      </c>
      <c r="Z18" s="9">
        <v>4.6313199999999997</v>
      </c>
      <c r="AA18" s="9">
        <v>4.5872580000000003</v>
      </c>
      <c r="AB18" s="8">
        <v>4.6929800000000004</v>
      </c>
      <c r="AC18" s="9">
        <v>4.6009229999999999</v>
      </c>
      <c r="AD18" s="9">
        <v>4.5827710000000002</v>
      </c>
      <c r="AE18" s="9">
        <v>4.600657</v>
      </c>
      <c r="AF18" s="9">
        <v>4.5443860000000003</v>
      </c>
      <c r="AG18" s="8">
        <v>4.681025</v>
      </c>
      <c r="AH18" s="9">
        <v>4.5685060000000002</v>
      </c>
      <c r="AI18" s="9">
        <v>4.5474389999999998</v>
      </c>
      <c r="AJ18" s="9">
        <v>4.5664100000000003</v>
      </c>
      <c r="AK18" s="9">
        <v>4.5014349999999999</v>
      </c>
      <c r="AL18" s="8">
        <v>4.6638359999999999</v>
      </c>
      <c r="AM18" s="9">
        <v>4.5452130000000004</v>
      </c>
      <c r="AN18" s="9">
        <v>4.5227089999999999</v>
      </c>
      <c r="AO18" s="9">
        <v>4.5424800000000003</v>
      </c>
      <c r="AP18" s="9">
        <v>4.4679060000000002</v>
      </c>
      <c r="AQ18" s="8">
        <v>4.6524359999999998</v>
      </c>
      <c r="AR18" s="9">
        <v>4.5293640000000002</v>
      </c>
      <c r="AS18" s="9">
        <v>4.5059740000000001</v>
      </c>
      <c r="AT18" s="9">
        <v>4.5257329999999998</v>
      </c>
      <c r="AU18" s="9">
        <v>4.4423779999999997</v>
      </c>
      <c r="AV18" s="8">
        <v>4.6447440000000002</v>
      </c>
      <c r="AW18" s="9">
        <v>4.5132940000000001</v>
      </c>
      <c r="AX18" s="9">
        <v>4.4882090000000003</v>
      </c>
      <c r="AY18" s="9">
        <v>4.508934</v>
      </c>
      <c r="AZ18" s="9">
        <v>4.4179839999999997</v>
      </c>
      <c r="BA18" s="8">
        <v>4.635535</v>
      </c>
      <c r="BB18" s="9">
        <v>4.4938229999999999</v>
      </c>
      <c r="BC18" s="9">
        <v>4.4685290000000002</v>
      </c>
      <c r="BD18" s="9">
        <v>4.4901239999999998</v>
      </c>
      <c r="BE18" s="9">
        <v>4.3955590000000004</v>
      </c>
      <c r="BF18" s="8">
        <v>4.6236660000000001</v>
      </c>
      <c r="BG18" s="9">
        <v>4.473357</v>
      </c>
      <c r="BH18" s="9">
        <v>4.4489210000000003</v>
      </c>
      <c r="BI18" s="9">
        <v>4.4708769999999998</v>
      </c>
      <c r="BJ18" s="9">
        <v>4.3770290000000003</v>
      </c>
      <c r="BK18" s="8">
        <v>4.6114629999999996</v>
      </c>
      <c r="BL18" s="9">
        <v>4.4563649999999999</v>
      </c>
      <c r="BM18" s="9">
        <v>4.4337949999999999</v>
      </c>
      <c r="BN18" s="9">
        <v>4.4546460000000003</v>
      </c>
      <c r="BO18" s="9">
        <v>4.3619050000000001</v>
      </c>
      <c r="BP18" s="8">
        <v>4.5996030000000001</v>
      </c>
      <c r="BQ18" s="9">
        <v>4.4432080000000003</v>
      </c>
      <c r="BR18" s="9">
        <v>4.4207380000000001</v>
      </c>
      <c r="BS18" s="9">
        <v>4.4411040000000002</v>
      </c>
      <c r="BT18" s="9">
        <v>4.3471479999999998</v>
      </c>
      <c r="BU18" s="8">
        <v>4.5876320000000002</v>
      </c>
      <c r="BV18" s="9">
        <v>4.4298349999999997</v>
      </c>
      <c r="BW18" s="9">
        <v>4.406371</v>
      </c>
      <c r="BX18" s="9">
        <v>4.4273239999999996</v>
      </c>
      <c r="BY18" s="9">
        <v>4.3289910000000003</v>
      </c>
      <c r="BZ18" s="8">
        <v>4.5768009999999997</v>
      </c>
      <c r="CA18" s="9">
        <v>4.4156969999999998</v>
      </c>
      <c r="CB18" s="9">
        <v>4.3910739999999997</v>
      </c>
      <c r="CC18" s="9">
        <v>4.4132910000000001</v>
      </c>
      <c r="CD18" s="9">
        <v>4.3105700000000002</v>
      </c>
      <c r="CE18" s="8">
        <v>4.5655109999999999</v>
      </c>
      <c r="CF18" s="9">
        <v>4.3983230000000004</v>
      </c>
      <c r="CG18" s="9">
        <v>4.3725149999999999</v>
      </c>
      <c r="CH18" s="9">
        <v>4.3975200000000001</v>
      </c>
      <c r="CI18" s="9">
        <v>4.2907669999999998</v>
      </c>
      <c r="CJ18" s="8">
        <v>4.5528930000000001</v>
      </c>
      <c r="CK18" s="9">
        <v>4.3796140000000001</v>
      </c>
      <c r="CL18" s="9">
        <v>4.3519269999999999</v>
      </c>
      <c r="CM18" s="9">
        <v>4.3801990000000002</v>
      </c>
      <c r="CN18" s="9">
        <v>4.272195</v>
      </c>
      <c r="CO18" s="8">
        <v>4.5393739999999996</v>
      </c>
      <c r="CP18" s="9">
        <v>4.3597089999999996</v>
      </c>
      <c r="CQ18" s="9">
        <v>4.3311989999999998</v>
      </c>
      <c r="CR18" s="9">
        <v>4.3628070000000001</v>
      </c>
      <c r="CS18" s="9">
        <v>4.255376</v>
      </c>
      <c r="CT18" s="8">
        <v>4.5209950000000001</v>
      </c>
      <c r="CU18" s="9">
        <v>4.3400970000000001</v>
      </c>
      <c r="CV18" s="9">
        <v>4.3110780000000002</v>
      </c>
      <c r="CW18" s="9">
        <v>4.3455409999999999</v>
      </c>
      <c r="CX18" s="9">
        <v>4.2375280000000002</v>
      </c>
      <c r="CY18" s="8">
        <v>4.5002959999999996</v>
      </c>
      <c r="CZ18" s="9">
        <v>4.3184750000000003</v>
      </c>
      <c r="DA18" s="9">
        <v>4.2896520000000002</v>
      </c>
      <c r="DB18" s="9">
        <v>4.3261060000000002</v>
      </c>
      <c r="DC18" s="9">
        <v>4.2137229999999999</v>
      </c>
      <c r="DD18" s="8">
        <v>4.4770810000000001</v>
      </c>
      <c r="DE18" s="9">
        <v>4.296576</v>
      </c>
      <c r="DF18" s="9">
        <v>4.2676749999999997</v>
      </c>
      <c r="DG18" s="9">
        <v>4.3050620000000004</v>
      </c>
      <c r="DH18" s="9">
        <v>4.1868340000000002</v>
      </c>
      <c r="DI18" s="8">
        <v>4.4550520000000002</v>
      </c>
      <c r="DJ18" s="9">
        <v>4.2728510000000002</v>
      </c>
      <c r="DK18" s="9">
        <v>4.2454049999999999</v>
      </c>
      <c r="DL18" s="9">
        <v>4.2819599999999998</v>
      </c>
      <c r="DM18" s="9">
        <v>4.1579030000000001</v>
      </c>
      <c r="DN18" s="8">
        <v>4.4349509999999999</v>
      </c>
      <c r="DO18" s="9">
        <v>4.2482509999999998</v>
      </c>
      <c r="DP18" s="9">
        <v>4.2222710000000001</v>
      </c>
      <c r="DQ18" s="9">
        <v>4.2580879999999999</v>
      </c>
      <c r="DR18" s="9">
        <v>4.1307140000000002</v>
      </c>
      <c r="DS18" s="8">
        <v>4.4147650000000001</v>
      </c>
      <c r="DT18" s="9">
        <v>4.2223189999999997</v>
      </c>
      <c r="DU18" s="9">
        <v>4.1984209999999997</v>
      </c>
      <c r="DV18" s="9">
        <v>4.2333460000000001</v>
      </c>
      <c r="DW18" s="9">
        <v>4.1078760000000001</v>
      </c>
      <c r="DX18" s="8">
        <v>4.3971119999999999</v>
      </c>
      <c r="DY18" s="9">
        <v>4.1977099999999998</v>
      </c>
      <c r="DZ18" s="9">
        <v>4.1751250000000004</v>
      </c>
      <c r="EA18" s="9">
        <v>4.2081020000000002</v>
      </c>
      <c r="EB18" s="9">
        <v>4.0847249999999997</v>
      </c>
      <c r="EC18" s="8">
        <v>4.3809440000000004</v>
      </c>
      <c r="ED18" s="9">
        <v>4.1744750000000002</v>
      </c>
      <c r="EE18" s="9">
        <v>4.1541399999999999</v>
      </c>
      <c r="EF18" s="9">
        <v>4.1854500000000003</v>
      </c>
      <c r="EG18" s="9">
        <v>4.0604519999999997</v>
      </c>
      <c r="EH18" s="8">
        <v>4.3510099999999996</v>
      </c>
      <c r="EI18" s="9">
        <v>4.1558289999999998</v>
      </c>
      <c r="EJ18" s="9">
        <v>4.1353660000000003</v>
      </c>
      <c r="EK18" s="9">
        <v>4.1687789999999998</v>
      </c>
      <c r="EL18" s="9">
        <v>4.0403549999999999</v>
      </c>
      <c r="EM18" s="8">
        <v>4.3284269999999996</v>
      </c>
      <c r="EN18" s="9">
        <v>4.1359450000000004</v>
      </c>
      <c r="EO18" s="9">
        <v>4.1144809999999996</v>
      </c>
      <c r="EP18" s="9">
        <v>4.1503589999999999</v>
      </c>
      <c r="EQ18" s="9">
        <v>4.0172460000000001</v>
      </c>
      <c r="ER18" s="8">
        <v>4.3138769999999997</v>
      </c>
      <c r="ES18" s="10">
        <v>-5.0000000000000001E-3</v>
      </c>
      <c r="ET18" s="10">
        <v>-5.0000000000000001E-3</v>
      </c>
      <c r="EU18" s="10">
        <v>-4.0000000000000001E-3</v>
      </c>
      <c r="EV18" s="10">
        <v>-6.0000000000000001E-3</v>
      </c>
      <c r="EW18" s="11">
        <v>-3.0000000000000001E-3</v>
      </c>
    </row>
    <row r="19" spans="1:153" x14ac:dyDescent="0.25">
      <c r="A19" s="8" t="s">
        <v>20</v>
      </c>
      <c r="B19" s="8">
        <v>3.1004689999999999</v>
      </c>
      <c r="C19" s="8">
        <v>3.1614080000000002</v>
      </c>
      <c r="D19" s="9">
        <v>2.9551219999999998</v>
      </c>
      <c r="E19" s="9">
        <v>2.9551219999999998</v>
      </c>
      <c r="F19" s="9">
        <v>2.9551219999999998</v>
      </c>
      <c r="G19" s="9">
        <v>2.9551219999999998</v>
      </c>
      <c r="H19" s="8">
        <v>2.9551219999999998</v>
      </c>
      <c r="I19" s="9">
        <v>3.2643759999999999</v>
      </c>
      <c r="J19" s="9">
        <v>3.2668080000000002</v>
      </c>
      <c r="K19" s="9">
        <v>3.26762</v>
      </c>
      <c r="L19" s="9">
        <v>3.252516</v>
      </c>
      <c r="M19" s="8">
        <v>3.2816960000000002</v>
      </c>
      <c r="N19" s="9">
        <v>3.2532890000000001</v>
      </c>
      <c r="O19" s="9">
        <v>3.251973</v>
      </c>
      <c r="P19" s="9">
        <v>3.2574930000000002</v>
      </c>
      <c r="Q19" s="9">
        <v>3.2244489999999999</v>
      </c>
      <c r="R19" s="8">
        <v>3.2944420000000001</v>
      </c>
      <c r="S19" s="9">
        <v>3.321895</v>
      </c>
      <c r="T19" s="9">
        <v>3.3137979999999998</v>
      </c>
      <c r="U19" s="9">
        <v>3.3257249999999998</v>
      </c>
      <c r="V19" s="9">
        <v>3.2751410000000001</v>
      </c>
      <c r="W19" s="8">
        <v>3.3906520000000002</v>
      </c>
      <c r="X19" s="9">
        <v>3.3335140000000001</v>
      </c>
      <c r="Y19" s="9">
        <v>3.3148919999999999</v>
      </c>
      <c r="Z19" s="9">
        <v>3.33487</v>
      </c>
      <c r="AA19" s="9">
        <v>3.2675740000000002</v>
      </c>
      <c r="AB19" s="8">
        <v>3.4282170000000001</v>
      </c>
      <c r="AC19" s="9">
        <v>3.3327939999999998</v>
      </c>
      <c r="AD19" s="9">
        <v>3.3072469999999998</v>
      </c>
      <c r="AE19" s="9">
        <v>3.3324910000000001</v>
      </c>
      <c r="AF19" s="9">
        <v>3.2477040000000001</v>
      </c>
      <c r="AG19" s="8">
        <v>3.453214</v>
      </c>
      <c r="AH19" s="9">
        <v>3.3268529999999998</v>
      </c>
      <c r="AI19" s="9">
        <v>3.2974920000000001</v>
      </c>
      <c r="AJ19" s="9">
        <v>3.3240419999999999</v>
      </c>
      <c r="AK19" s="9">
        <v>3.2261329999999999</v>
      </c>
      <c r="AL19" s="8">
        <v>3.4705460000000001</v>
      </c>
      <c r="AM19" s="9">
        <v>3.3292830000000002</v>
      </c>
      <c r="AN19" s="9">
        <v>3.2985570000000002</v>
      </c>
      <c r="AO19" s="9">
        <v>3.325879</v>
      </c>
      <c r="AP19" s="9">
        <v>3.2131980000000002</v>
      </c>
      <c r="AQ19" s="8">
        <v>3.4920680000000002</v>
      </c>
      <c r="AR19" s="9">
        <v>3.332792</v>
      </c>
      <c r="AS19" s="9">
        <v>3.300678</v>
      </c>
      <c r="AT19" s="9">
        <v>3.328198</v>
      </c>
      <c r="AU19" s="9">
        <v>3.1996259999999999</v>
      </c>
      <c r="AV19" s="8">
        <v>3.510818</v>
      </c>
      <c r="AW19" s="9">
        <v>3.3393790000000001</v>
      </c>
      <c r="AX19" s="9">
        <v>3.3049040000000001</v>
      </c>
      <c r="AY19" s="9">
        <v>3.3332809999999999</v>
      </c>
      <c r="AZ19" s="9">
        <v>3.1921539999999999</v>
      </c>
      <c r="BA19" s="8">
        <v>3.531482</v>
      </c>
      <c r="BB19" s="9">
        <v>3.3423039999999999</v>
      </c>
      <c r="BC19" s="9">
        <v>3.3086069999999999</v>
      </c>
      <c r="BD19" s="9">
        <v>3.3373170000000001</v>
      </c>
      <c r="BE19" s="9">
        <v>3.1893889999999998</v>
      </c>
      <c r="BF19" s="8">
        <v>3.548918</v>
      </c>
      <c r="BG19" s="9">
        <v>3.3441610000000002</v>
      </c>
      <c r="BH19" s="9">
        <v>3.3129729999999999</v>
      </c>
      <c r="BI19" s="9">
        <v>3.3410929999999999</v>
      </c>
      <c r="BJ19" s="9">
        <v>3.1927669999999999</v>
      </c>
      <c r="BK19" s="8">
        <v>3.5654050000000002</v>
      </c>
      <c r="BL19" s="9">
        <v>3.3501210000000001</v>
      </c>
      <c r="BM19" s="9">
        <v>3.3230520000000001</v>
      </c>
      <c r="BN19" s="9">
        <v>3.3482820000000002</v>
      </c>
      <c r="BO19" s="9">
        <v>3.2004359999999998</v>
      </c>
      <c r="BP19" s="8">
        <v>3.5820729999999998</v>
      </c>
      <c r="BQ19" s="9">
        <v>3.361561</v>
      </c>
      <c r="BR19" s="9">
        <v>3.3358859999999999</v>
      </c>
      <c r="BS19" s="9">
        <v>3.3593160000000002</v>
      </c>
      <c r="BT19" s="9">
        <v>3.2085360000000001</v>
      </c>
      <c r="BU19" s="8">
        <v>3.598814</v>
      </c>
      <c r="BV19" s="9">
        <v>3.3734120000000001</v>
      </c>
      <c r="BW19" s="9">
        <v>3.3472749999999998</v>
      </c>
      <c r="BX19" s="9">
        <v>3.3707769999999999</v>
      </c>
      <c r="BY19" s="9">
        <v>3.2124190000000001</v>
      </c>
      <c r="BZ19" s="8">
        <v>3.6182629999999998</v>
      </c>
      <c r="CA19" s="9">
        <v>3.3870640000000001</v>
      </c>
      <c r="CB19" s="9">
        <v>3.360716</v>
      </c>
      <c r="CC19" s="9">
        <v>3.3846280000000002</v>
      </c>
      <c r="CD19" s="9">
        <v>3.2187380000000001</v>
      </c>
      <c r="CE19" s="8">
        <v>3.6400199999999998</v>
      </c>
      <c r="CF19" s="9">
        <v>3.3996270000000002</v>
      </c>
      <c r="CG19" s="9">
        <v>3.3729520000000002</v>
      </c>
      <c r="CH19" s="9">
        <v>3.3994490000000002</v>
      </c>
      <c r="CI19" s="9">
        <v>3.2265990000000002</v>
      </c>
      <c r="CJ19" s="8">
        <v>3.6637089999999999</v>
      </c>
      <c r="CK19" s="9">
        <v>3.413046</v>
      </c>
      <c r="CL19" s="9">
        <v>3.3853360000000001</v>
      </c>
      <c r="CM19" s="9">
        <v>3.4150499999999999</v>
      </c>
      <c r="CN19" s="9">
        <v>3.2390430000000001</v>
      </c>
      <c r="CO19" s="8">
        <v>3.6891129999999999</v>
      </c>
      <c r="CP19" s="9">
        <v>3.4257469999999999</v>
      </c>
      <c r="CQ19" s="9">
        <v>3.399248</v>
      </c>
      <c r="CR19" s="9">
        <v>3.4319989999999998</v>
      </c>
      <c r="CS19" s="9">
        <v>3.2561390000000001</v>
      </c>
      <c r="CT19" s="8">
        <v>3.709031</v>
      </c>
      <c r="CU19" s="9">
        <v>3.4417439999999999</v>
      </c>
      <c r="CV19" s="9">
        <v>3.4169689999999999</v>
      </c>
      <c r="CW19" s="9">
        <v>3.4520469999999999</v>
      </c>
      <c r="CX19" s="9">
        <v>3.2746110000000002</v>
      </c>
      <c r="CY19" s="8">
        <v>3.7279659999999999</v>
      </c>
      <c r="CZ19" s="9">
        <v>3.4599920000000002</v>
      </c>
      <c r="DA19" s="9">
        <v>3.4384510000000001</v>
      </c>
      <c r="DB19" s="9">
        <v>3.4744579999999998</v>
      </c>
      <c r="DC19" s="9">
        <v>3.2900119999999999</v>
      </c>
      <c r="DD19" s="8">
        <v>3.7484190000000002</v>
      </c>
      <c r="DE19" s="9">
        <v>3.479517</v>
      </c>
      <c r="DF19" s="9">
        <v>3.4611649999999998</v>
      </c>
      <c r="DG19" s="9">
        <v>3.4962399999999998</v>
      </c>
      <c r="DH19" s="9">
        <v>3.3030650000000001</v>
      </c>
      <c r="DI19" s="8">
        <v>3.7724169999999999</v>
      </c>
      <c r="DJ19" s="9">
        <v>3.494758</v>
      </c>
      <c r="DK19" s="9">
        <v>3.4827590000000002</v>
      </c>
      <c r="DL19" s="9">
        <v>3.5143620000000002</v>
      </c>
      <c r="DM19" s="9">
        <v>3.3120240000000001</v>
      </c>
      <c r="DN19" s="8">
        <v>3.7984049999999998</v>
      </c>
      <c r="DO19" s="9">
        <v>3.507215</v>
      </c>
      <c r="DP19" s="9">
        <v>3.5009519999999998</v>
      </c>
      <c r="DQ19" s="9">
        <v>3.5291969999999999</v>
      </c>
      <c r="DR19" s="9">
        <v>3.3221859999999999</v>
      </c>
      <c r="DS19" s="8">
        <v>3.8225359999999999</v>
      </c>
      <c r="DT19" s="9">
        <v>3.5163009999999999</v>
      </c>
      <c r="DU19" s="9">
        <v>3.5176479999999999</v>
      </c>
      <c r="DV19" s="9">
        <v>3.541347</v>
      </c>
      <c r="DW19" s="9">
        <v>3.3380909999999999</v>
      </c>
      <c r="DX19" s="8">
        <v>3.8501219999999998</v>
      </c>
      <c r="DY19" s="9">
        <v>3.5271669999999999</v>
      </c>
      <c r="DZ19" s="9">
        <v>3.534735</v>
      </c>
      <c r="EA19" s="9">
        <v>3.5516450000000002</v>
      </c>
      <c r="EB19" s="9">
        <v>3.3527450000000001</v>
      </c>
      <c r="EC19" s="8">
        <v>3.8789380000000002</v>
      </c>
      <c r="ED19" s="9">
        <v>3.5396540000000001</v>
      </c>
      <c r="EE19" s="9">
        <v>3.5556510000000001</v>
      </c>
      <c r="EF19" s="9">
        <v>3.5662880000000001</v>
      </c>
      <c r="EG19" s="9">
        <v>3.3656709999999999</v>
      </c>
      <c r="EH19" s="8">
        <v>3.90076</v>
      </c>
      <c r="EI19" s="9">
        <v>3.560683</v>
      </c>
      <c r="EJ19" s="9">
        <v>3.5805950000000002</v>
      </c>
      <c r="EK19" s="9">
        <v>3.5903019999999999</v>
      </c>
      <c r="EL19" s="9">
        <v>3.3853420000000001</v>
      </c>
      <c r="EM19" s="8">
        <v>3.930269</v>
      </c>
      <c r="EN19" s="9">
        <v>3.5803039999999999</v>
      </c>
      <c r="EO19" s="9">
        <v>3.6036570000000001</v>
      </c>
      <c r="EP19" s="9">
        <v>3.6126689999999999</v>
      </c>
      <c r="EQ19" s="9">
        <v>3.4003000000000001</v>
      </c>
      <c r="ER19" s="8">
        <v>3.968086</v>
      </c>
      <c r="ES19" s="10">
        <v>4.0000000000000001E-3</v>
      </c>
      <c r="ET19" s="10">
        <v>5.0000000000000001E-3</v>
      </c>
      <c r="EU19" s="10">
        <v>5.0000000000000001E-3</v>
      </c>
      <c r="EV19" s="10">
        <v>3.0000000000000001E-3</v>
      </c>
      <c r="EW19" s="11">
        <v>8.0000000000000002E-3</v>
      </c>
    </row>
    <row r="20" spans="1:153" x14ac:dyDescent="0.25">
      <c r="A20" s="8" t="s">
        <v>21</v>
      </c>
      <c r="B20" s="8">
        <v>6.5195119999999998</v>
      </c>
      <c r="C20" s="8">
        <v>6.7694039999999998</v>
      </c>
      <c r="D20" s="9">
        <v>6.8309810000000004</v>
      </c>
      <c r="E20" s="9">
        <v>6.8317040000000002</v>
      </c>
      <c r="F20" s="9">
        <v>6.8309810000000004</v>
      </c>
      <c r="G20" s="9">
        <v>6.8314760000000003</v>
      </c>
      <c r="H20" s="8">
        <v>6.8315000000000001</v>
      </c>
      <c r="I20" s="9">
        <v>6.7950910000000002</v>
      </c>
      <c r="J20" s="9">
        <v>6.80741</v>
      </c>
      <c r="K20" s="9">
        <v>6.8048799999999998</v>
      </c>
      <c r="L20" s="9">
        <v>6.7881749999999998</v>
      </c>
      <c r="M20" s="8">
        <v>6.823645</v>
      </c>
      <c r="N20" s="9">
        <v>6.8094130000000002</v>
      </c>
      <c r="O20" s="9">
        <v>6.8063909999999996</v>
      </c>
      <c r="P20" s="9">
        <v>6.8176769999999998</v>
      </c>
      <c r="Q20" s="9">
        <v>6.7726379999999997</v>
      </c>
      <c r="R20" s="8">
        <v>6.8765349999999996</v>
      </c>
      <c r="S20" s="9">
        <v>7.1019240000000003</v>
      </c>
      <c r="T20" s="9">
        <v>7.0846</v>
      </c>
      <c r="U20" s="9">
        <v>7.1050000000000004</v>
      </c>
      <c r="V20" s="9">
        <v>7.0420939999999996</v>
      </c>
      <c r="W20" s="8">
        <v>7.2158249999999997</v>
      </c>
      <c r="X20" s="9">
        <v>7.2979010000000004</v>
      </c>
      <c r="Y20" s="9">
        <v>7.2540120000000003</v>
      </c>
      <c r="Z20" s="9">
        <v>7.2900720000000003</v>
      </c>
      <c r="AA20" s="9">
        <v>7.1997090000000004</v>
      </c>
      <c r="AB20" s="8">
        <v>7.4393089999999997</v>
      </c>
      <c r="AC20" s="9">
        <v>7.4890670000000004</v>
      </c>
      <c r="AD20" s="9">
        <v>7.4330730000000003</v>
      </c>
      <c r="AE20" s="9">
        <v>7.475454</v>
      </c>
      <c r="AF20" s="9">
        <v>7.3574789999999997</v>
      </c>
      <c r="AG20" s="8">
        <v>7.6280000000000001</v>
      </c>
      <c r="AH20" s="9">
        <v>7.5811590000000004</v>
      </c>
      <c r="AI20" s="9">
        <v>7.5000090000000004</v>
      </c>
      <c r="AJ20" s="9">
        <v>7.5471320000000004</v>
      </c>
      <c r="AK20" s="9">
        <v>7.4266519999999998</v>
      </c>
      <c r="AL20" s="8">
        <v>7.7511770000000002</v>
      </c>
      <c r="AM20" s="9">
        <v>7.664091</v>
      </c>
      <c r="AN20" s="9">
        <v>7.576416</v>
      </c>
      <c r="AO20" s="9">
        <v>7.6282310000000004</v>
      </c>
      <c r="AP20" s="9">
        <v>7.4814530000000001</v>
      </c>
      <c r="AQ20" s="8">
        <v>7.8674179999999998</v>
      </c>
      <c r="AR20" s="9">
        <v>7.7263159999999997</v>
      </c>
      <c r="AS20" s="9">
        <v>7.6290899999999997</v>
      </c>
      <c r="AT20" s="9">
        <v>7.6838790000000001</v>
      </c>
      <c r="AU20" s="9">
        <v>7.5155050000000001</v>
      </c>
      <c r="AV20" s="8">
        <v>7.9563470000000001</v>
      </c>
      <c r="AW20" s="9">
        <v>7.7709479999999997</v>
      </c>
      <c r="AX20" s="9">
        <v>7.6693170000000004</v>
      </c>
      <c r="AY20" s="9">
        <v>7.7245689999999998</v>
      </c>
      <c r="AZ20" s="9">
        <v>7.5403710000000004</v>
      </c>
      <c r="BA20" s="8">
        <v>8.0224569999999993</v>
      </c>
      <c r="BB20" s="9">
        <v>7.8272890000000004</v>
      </c>
      <c r="BC20" s="9">
        <v>7.7237989999999996</v>
      </c>
      <c r="BD20" s="9">
        <v>7.7756369999999997</v>
      </c>
      <c r="BE20" s="9">
        <v>7.5851660000000001</v>
      </c>
      <c r="BF20" s="8">
        <v>8.0936789999999998</v>
      </c>
      <c r="BG20" s="9">
        <v>7.8469509999999998</v>
      </c>
      <c r="BH20" s="9">
        <v>7.7431380000000001</v>
      </c>
      <c r="BI20" s="9">
        <v>7.7981930000000004</v>
      </c>
      <c r="BJ20" s="9">
        <v>7.6029730000000004</v>
      </c>
      <c r="BK20" s="8">
        <v>8.1086690000000008</v>
      </c>
      <c r="BL20" s="9">
        <v>7.858733</v>
      </c>
      <c r="BM20" s="9">
        <v>7.7656510000000001</v>
      </c>
      <c r="BN20" s="9">
        <v>7.8026260000000001</v>
      </c>
      <c r="BO20" s="9">
        <v>7.6170910000000003</v>
      </c>
      <c r="BP20" s="8">
        <v>8.1223399999999994</v>
      </c>
      <c r="BQ20" s="9">
        <v>7.8576940000000004</v>
      </c>
      <c r="BR20" s="9">
        <v>7.7605389999999996</v>
      </c>
      <c r="BS20" s="9">
        <v>7.798019</v>
      </c>
      <c r="BT20" s="9">
        <v>7.606935</v>
      </c>
      <c r="BU20" s="8">
        <v>8.1046750000000003</v>
      </c>
      <c r="BV20" s="9">
        <v>7.8455339999999998</v>
      </c>
      <c r="BW20" s="9">
        <v>7.7549640000000002</v>
      </c>
      <c r="BX20" s="9">
        <v>7.7928850000000001</v>
      </c>
      <c r="BY20" s="9">
        <v>7.590452</v>
      </c>
      <c r="BZ20" s="8">
        <v>8.0830369999999991</v>
      </c>
      <c r="CA20" s="9">
        <v>7.8262710000000002</v>
      </c>
      <c r="CB20" s="9">
        <v>7.7487380000000003</v>
      </c>
      <c r="CC20" s="9">
        <v>7.7777269999999996</v>
      </c>
      <c r="CD20" s="9">
        <v>7.5683090000000002</v>
      </c>
      <c r="CE20" s="8">
        <v>8.0487549999999999</v>
      </c>
      <c r="CF20" s="9">
        <v>7.8174450000000002</v>
      </c>
      <c r="CG20" s="9">
        <v>7.7427130000000002</v>
      </c>
      <c r="CH20" s="9">
        <v>7.7669730000000001</v>
      </c>
      <c r="CI20" s="9">
        <v>7.5465280000000003</v>
      </c>
      <c r="CJ20" s="8">
        <v>8.030284</v>
      </c>
      <c r="CK20" s="9">
        <v>7.809418</v>
      </c>
      <c r="CL20" s="9">
        <v>7.7405980000000003</v>
      </c>
      <c r="CM20" s="9">
        <v>7.7549419999999998</v>
      </c>
      <c r="CN20" s="9">
        <v>7.5386030000000002</v>
      </c>
      <c r="CO20" s="8">
        <v>8.0306719999999991</v>
      </c>
      <c r="CP20" s="9">
        <v>7.8108019999999998</v>
      </c>
      <c r="CQ20" s="9">
        <v>7.7474249999999998</v>
      </c>
      <c r="CR20" s="9">
        <v>7.7597310000000004</v>
      </c>
      <c r="CS20" s="9">
        <v>7.5508860000000002</v>
      </c>
      <c r="CT20" s="8">
        <v>8.0387760000000004</v>
      </c>
      <c r="CU20" s="9">
        <v>7.8110889999999999</v>
      </c>
      <c r="CV20" s="9">
        <v>7.7631410000000001</v>
      </c>
      <c r="CW20" s="9">
        <v>7.7681420000000001</v>
      </c>
      <c r="CX20" s="9">
        <v>7.5536000000000003</v>
      </c>
      <c r="CY20" s="8">
        <v>8.0401380000000007</v>
      </c>
      <c r="CZ20" s="9">
        <v>7.8192069999999996</v>
      </c>
      <c r="DA20" s="9">
        <v>7.7842539999999998</v>
      </c>
      <c r="DB20" s="9">
        <v>7.7865349999999998</v>
      </c>
      <c r="DC20" s="9">
        <v>7.5722649999999998</v>
      </c>
      <c r="DD20" s="8">
        <v>8.0373929999999998</v>
      </c>
      <c r="DE20" s="9">
        <v>7.8196620000000001</v>
      </c>
      <c r="DF20" s="9">
        <v>7.798489</v>
      </c>
      <c r="DG20" s="9">
        <v>7.7922440000000002</v>
      </c>
      <c r="DH20" s="9">
        <v>7.56778</v>
      </c>
      <c r="DI20" s="8">
        <v>8.034338</v>
      </c>
      <c r="DJ20" s="9">
        <v>7.8210129999999998</v>
      </c>
      <c r="DK20" s="9">
        <v>7.8241639999999997</v>
      </c>
      <c r="DL20" s="9">
        <v>7.7909680000000003</v>
      </c>
      <c r="DM20" s="9">
        <v>7.5592889999999997</v>
      </c>
      <c r="DN20" s="8">
        <v>8.0511560000000006</v>
      </c>
      <c r="DO20" s="9">
        <v>7.8289020000000002</v>
      </c>
      <c r="DP20" s="9">
        <v>7.8487340000000003</v>
      </c>
      <c r="DQ20" s="9">
        <v>7.7994380000000003</v>
      </c>
      <c r="DR20" s="9">
        <v>7.5601950000000002</v>
      </c>
      <c r="DS20" s="8">
        <v>8.0759430000000005</v>
      </c>
      <c r="DT20" s="9">
        <v>7.833539</v>
      </c>
      <c r="DU20" s="9">
        <v>7.867178</v>
      </c>
      <c r="DV20" s="9">
        <v>7.8083349999999996</v>
      </c>
      <c r="DW20" s="9">
        <v>7.5760820000000004</v>
      </c>
      <c r="DX20" s="8">
        <v>8.0861509999999992</v>
      </c>
      <c r="DY20" s="9">
        <v>7.8468340000000003</v>
      </c>
      <c r="DZ20" s="9">
        <v>7.8847170000000002</v>
      </c>
      <c r="EA20" s="9">
        <v>7.8100509999999996</v>
      </c>
      <c r="EB20" s="9">
        <v>7.5971289999999998</v>
      </c>
      <c r="EC20" s="8">
        <v>8.1211800000000007</v>
      </c>
      <c r="ED20" s="9">
        <v>7.8556809999999997</v>
      </c>
      <c r="EE20" s="9">
        <v>7.90808</v>
      </c>
      <c r="EF20" s="9">
        <v>7.8005389999999997</v>
      </c>
      <c r="EG20" s="9">
        <v>7.5933440000000001</v>
      </c>
      <c r="EH20" s="8">
        <v>8.1257210000000004</v>
      </c>
      <c r="EI20" s="9">
        <v>7.8682499999999997</v>
      </c>
      <c r="EJ20" s="9">
        <v>7.9228009999999998</v>
      </c>
      <c r="EK20" s="9">
        <v>7.8092389999999998</v>
      </c>
      <c r="EL20" s="9">
        <v>7.6012680000000001</v>
      </c>
      <c r="EM20" s="8">
        <v>8.1262290000000004</v>
      </c>
      <c r="EN20" s="9">
        <v>7.8698410000000001</v>
      </c>
      <c r="EO20" s="9">
        <v>7.9170410000000002</v>
      </c>
      <c r="EP20" s="9">
        <v>7.8060270000000003</v>
      </c>
      <c r="EQ20" s="9">
        <v>7.5932659999999998</v>
      </c>
      <c r="ER20" s="8">
        <v>8.1423439999999996</v>
      </c>
      <c r="ES20" s="10">
        <v>5.0000000000000001E-3</v>
      </c>
      <c r="ET20" s="10">
        <v>5.0000000000000001E-3</v>
      </c>
      <c r="EU20" s="10">
        <v>5.0000000000000001E-3</v>
      </c>
      <c r="EV20" s="10">
        <v>4.0000000000000001E-3</v>
      </c>
      <c r="EW20" s="11">
        <v>6.0000000000000001E-3</v>
      </c>
    </row>
    <row r="21" spans="1:153" ht="30" x14ac:dyDescent="0.25">
      <c r="A21" s="8" t="s">
        <v>22</v>
      </c>
      <c r="B21" s="8">
        <v>0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8">
        <v>0</v>
      </c>
      <c r="I21" s="9">
        <v>0</v>
      </c>
      <c r="J21" s="9">
        <v>0</v>
      </c>
      <c r="K21" s="9">
        <v>0</v>
      </c>
      <c r="L21" s="9">
        <v>0</v>
      </c>
      <c r="M21" s="8">
        <v>0</v>
      </c>
      <c r="N21" s="9">
        <v>0</v>
      </c>
      <c r="O21" s="9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9">
        <v>0</v>
      </c>
      <c r="V21" s="9">
        <v>0</v>
      </c>
      <c r="W21" s="8">
        <v>0</v>
      </c>
      <c r="X21" s="9">
        <v>0</v>
      </c>
      <c r="Y21" s="9">
        <v>0</v>
      </c>
      <c r="Z21" s="9">
        <v>0</v>
      </c>
      <c r="AA21" s="9">
        <v>0</v>
      </c>
      <c r="AB21" s="8">
        <v>0</v>
      </c>
      <c r="AC21" s="9">
        <v>0</v>
      </c>
      <c r="AD21" s="9">
        <v>0</v>
      </c>
      <c r="AE21" s="9">
        <v>0</v>
      </c>
      <c r="AF21" s="9">
        <v>0</v>
      </c>
      <c r="AG21" s="8">
        <v>0</v>
      </c>
      <c r="AH21" s="9">
        <v>0.114435</v>
      </c>
      <c r="AI21" s="9">
        <v>6.6986000000000004E-2</v>
      </c>
      <c r="AJ21" s="9">
        <v>0.114435</v>
      </c>
      <c r="AK21" s="9">
        <v>6.6986000000000004E-2</v>
      </c>
      <c r="AL21" s="8">
        <v>0.114435</v>
      </c>
      <c r="AM21" s="9">
        <v>0.120156</v>
      </c>
      <c r="AN21" s="9">
        <v>6.6986000000000004E-2</v>
      </c>
      <c r="AO21" s="9">
        <v>0.120156</v>
      </c>
      <c r="AP21" s="9">
        <v>6.6986000000000004E-2</v>
      </c>
      <c r="AQ21" s="8">
        <v>0.12587799999999999</v>
      </c>
      <c r="AR21" s="9">
        <v>0.126164</v>
      </c>
      <c r="AS21" s="9">
        <v>6.6986000000000004E-2</v>
      </c>
      <c r="AT21" s="9">
        <v>0.126164</v>
      </c>
      <c r="AU21" s="9">
        <v>6.6986000000000004E-2</v>
      </c>
      <c r="AV21" s="8">
        <v>0.13846600000000001</v>
      </c>
      <c r="AW21" s="9">
        <v>0.13247200000000001</v>
      </c>
      <c r="AX21" s="9">
        <v>7.0334999999999995E-2</v>
      </c>
      <c r="AY21" s="9">
        <v>0.13247200000000001</v>
      </c>
      <c r="AZ21" s="9">
        <v>6.6986000000000004E-2</v>
      </c>
      <c r="BA21" s="8">
        <v>0.152313</v>
      </c>
      <c r="BB21" s="9">
        <v>0.139096</v>
      </c>
      <c r="BC21" s="9">
        <v>7.3852000000000001E-2</v>
      </c>
      <c r="BD21" s="9">
        <v>0.139096</v>
      </c>
      <c r="BE21" s="9">
        <v>6.6986000000000004E-2</v>
      </c>
      <c r="BF21" s="8">
        <v>0.167544</v>
      </c>
      <c r="BG21" s="9">
        <v>0.14605099999999999</v>
      </c>
      <c r="BH21" s="9">
        <v>7.7545000000000003E-2</v>
      </c>
      <c r="BI21" s="9">
        <v>0.14605099999999999</v>
      </c>
      <c r="BJ21" s="9">
        <v>6.6986000000000004E-2</v>
      </c>
      <c r="BK21" s="8">
        <v>0.18429799999999999</v>
      </c>
      <c r="BL21" s="9">
        <v>0.15335299999999999</v>
      </c>
      <c r="BM21" s="9">
        <v>8.1421999999999994E-2</v>
      </c>
      <c r="BN21" s="9">
        <v>0.15335299999999999</v>
      </c>
      <c r="BO21" s="9">
        <v>6.6986000000000004E-2</v>
      </c>
      <c r="BP21" s="8">
        <v>0.20272799999999999</v>
      </c>
      <c r="BQ21" s="9">
        <v>0.161021</v>
      </c>
      <c r="BR21" s="9">
        <v>8.5493E-2</v>
      </c>
      <c r="BS21" s="9">
        <v>0.161021</v>
      </c>
      <c r="BT21" s="9">
        <v>6.6986000000000004E-2</v>
      </c>
      <c r="BU21" s="8">
        <v>0.223001</v>
      </c>
      <c r="BV21" s="9">
        <v>0.169072</v>
      </c>
      <c r="BW21" s="9">
        <v>8.9768000000000001E-2</v>
      </c>
      <c r="BX21" s="9">
        <v>0.169072</v>
      </c>
      <c r="BY21" s="9">
        <v>7.0334999999999995E-2</v>
      </c>
      <c r="BZ21" s="8">
        <v>0.24530099999999999</v>
      </c>
      <c r="CA21" s="9">
        <v>0.17752599999999999</v>
      </c>
      <c r="CB21" s="9">
        <v>9.4256000000000006E-2</v>
      </c>
      <c r="CC21" s="9">
        <v>0.17752599999999999</v>
      </c>
      <c r="CD21" s="9">
        <v>7.3852000000000001E-2</v>
      </c>
      <c r="CE21" s="8">
        <v>0.26983099999999999</v>
      </c>
      <c r="CF21" s="9">
        <v>0.18640200000000001</v>
      </c>
      <c r="CG21" s="9">
        <v>9.8969000000000001E-2</v>
      </c>
      <c r="CH21" s="9">
        <v>0.18640200000000001</v>
      </c>
      <c r="CI21" s="9">
        <v>7.7545000000000003E-2</v>
      </c>
      <c r="CJ21" s="8">
        <v>0.29681400000000002</v>
      </c>
      <c r="CK21" s="9">
        <v>0.19572200000000001</v>
      </c>
      <c r="CL21" s="9">
        <v>0.103917</v>
      </c>
      <c r="CM21" s="9">
        <v>0.19572200000000001</v>
      </c>
      <c r="CN21" s="9">
        <v>8.1421999999999994E-2</v>
      </c>
      <c r="CO21" s="8">
        <v>0.32649499999999998</v>
      </c>
      <c r="CP21" s="9">
        <v>0.205508</v>
      </c>
      <c r="CQ21" s="9">
        <v>0.109113</v>
      </c>
      <c r="CR21" s="9">
        <v>0.205508</v>
      </c>
      <c r="CS21" s="9">
        <v>8.5493E-2</v>
      </c>
      <c r="CT21" s="8">
        <v>0.35914499999999999</v>
      </c>
      <c r="CU21" s="9">
        <v>0.215784</v>
      </c>
      <c r="CV21" s="9">
        <v>0.114569</v>
      </c>
      <c r="CW21" s="9">
        <v>0.215784</v>
      </c>
      <c r="CX21" s="9">
        <v>8.9768000000000001E-2</v>
      </c>
      <c r="CY21" s="8">
        <v>0.40583399999999997</v>
      </c>
      <c r="CZ21" s="9">
        <v>0.226573</v>
      </c>
      <c r="DA21" s="9">
        <v>0.120297</v>
      </c>
      <c r="DB21" s="9">
        <v>0.226573</v>
      </c>
      <c r="DC21" s="9">
        <v>9.4256000000000006E-2</v>
      </c>
      <c r="DD21" s="8">
        <v>0.44641700000000001</v>
      </c>
      <c r="DE21" s="9">
        <v>0.237901</v>
      </c>
      <c r="DF21" s="9">
        <v>0.12631200000000001</v>
      </c>
      <c r="DG21" s="9">
        <v>0.237901</v>
      </c>
      <c r="DH21" s="9">
        <v>9.8969000000000001E-2</v>
      </c>
      <c r="DI21" s="8">
        <v>0.49105900000000002</v>
      </c>
      <c r="DJ21" s="9">
        <v>0.24979599999999999</v>
      </c>
      <c r="DK21" s="9">
        <v>0.132628</v>
      </c>
      <c r="DL21" s="9">
        <v>0.25336500000000001</v>
      </c>
      <c r="DM21" s="9">
        <v>0.103917</v>
      </c>
      <c r="DN21" s="8">
        <v>0.54016500000000001</v>
      </c>
      <c r="DO21" s="9">
        <v>0.26228600000000002</v>
      </c>
      <c r="DP21" s="9">
        <v>0.13925899999999999</v>
      </c>
      <c r="DQ21" s="9">
        <v>0.26603300000000002</v>
      </c>
      <c r="DR21" s="9">
        <v>0.109113</v>
      </c>
      <c r="DS21" s="8">
        <v>0.61038599999999998</v>
      </c>
      <c r="DT21" s="9">
        <v>0.27540100000000001</v>
      </c>
      <c r="DU21" s="9">
        <v>0.14622199999999999</v>
      </c>
      <c r="DV21" s="9">
        <v>0.279335</v>
      </c>
      <c r="DW21" s="9">
        <v>0.109113</v>
      </c>
      <c r="DX21" s="8">
        <v>0.68973600000000002</v>
      </c>
      <c r="DY21" s="9">
        <v>0.28917100000000001</v>
      </c>
      <c r="DZ21" s="9">
        <v>0.153533</v>
      </c>
      <c r="EA21" s="9">
        <v>0.29330200000000001</v>
      </c>
      <c r="EB21" s="9">
        <v>0.109113</v>
      </c>
      <c r="EC21" s="8">
        <v>0.75871</v>
      </c>
      <c r="ED21" s="9">
        <v>0.30362899999999998</v>
      </c>
      <c r="EE21" s="9">
        <v>0.16120999999999999</v>
      </c>
      <c r="EF21" s="9">
        <v>0.30796699999999999</v>
      </c>
      <c r="EG21" s="9">
        <v>0.109113</v>
      </c>
      <c r="EH21" s="8">
        <v>0.83458100000000002</v>
      </c>
      <c r="EI21" s="9">
        <v>0.31881100000000001</v>
      </c>
      <c r="EJ21" s="9">
        <v>0.16120999999999999</v>
      </c>
      <c r="EK21" s="9">
        <v>0.32336500000000001</v>
      </c>
      <c r="EL21" s="9">
        <v>0.109113</v>
      </c>
      <c r="EM21" s="8">
        <v>0.91803900000000005</v>
      </c>
      <c r="EN21" s="9">
        <v>0.33475100000000002</v>
      </c>
      <c r="EO21" s="9">
        <v>0.16120999999999999</v>
      </c>
      <c r="EP21" s="9">
        <v>0.33953299999999997</v>
      </c>
      <c r="EQ21" s="9">
        <v>0.109113</v>
      </c>
      <c r="ER21" s="8">
        <v>1.009843</v>
      </c>
      <c r="ES21" s="9" t="s">
        <v>15</v>
      </c>
      <c r="ET21" s="9" t="s">
        <v>15</v>
      </c>
      <c r="EU21" s="9" t="s">
        <v>15</v>
      </c>
      <c r="EV21" s="9" t="s">
        <v>15</v>
      </c>
      <c r="EW21" s="8" t="s">
        <v>15</v>
      </c>
    </row>
    <row r="22" spans="1:153" x14ac:dyDescent="0.25">
      <c r="A22" s="8" t="s">
        <v>23</v>
      </c>
      <c r="B22" s="8">
        <v>0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8">
        <v>0</v>
      </c>
      <c r="I22" s="9">
        <v>0</v>
      </c>
      <c r="J22" s="9">
        <v>0</v>
      </c>
      <c r="K22" s="9">
        <v>0</v>
      </c>
      <c r="L22" s="9">
        <v>0</v>
      </c>
      <c r="M22" s="8">
        <v>0</v>
      </c>
      <c r="N22" s="9">
        <v>0</v>
      </c>
      <c r="O22" s="9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9">
        <v>0</v>
      </c>
      <c r="V22" s="9">
        <v>0</v>
      </c>
      <c r="W22" s="8">
        <v>0</v>
      </c>
      <c r="X22" s="9">
        <v>0</v>
      </c>
      <c r="Y22" s="9">
        <v>0</v>
      </c>
      <c r="Z22" s="9">
        <v>0</v>
      </c>
      <c r="AA22" s="9">
        <v>0</v>
      </c>
      <c r="AB22" s="8">
        <v>0</v>
      </c>
      <c r="AC22" s="9">
        <v>0</v>
      </c>
      <c r="AD22" s="9">
        <v>0</v>
      </c>
      <c r="AE22" s="9">
        <v>0</v>
      </c>
      <c r="AF22" s="9">
        <v>0</v>
      </c>
      <c r="AG22" s="8">
        <v>0</v>
      </c>
      <c r="AH22" s="9">
        <v>0.12413200000000001</v>
      </c>
      <c r="AI22" s="9">
        <v>7.2663000000000005E-2</v>
      </c>
      <c r="AJ22" s="9">
        <v>0.12413200000000001</v>
      </c>
      <c r="AK22" s="9">
        <v>7.2663000000000005E-2</v>
      </c>
      <c r="AL22" s="8">
        <v>0.12413200000000001</v>
      </c>
      <c r="AM22" s="9">
        <v>0.13033800000000001</v>
      </c>
      <c r="AN22" s="9">
        <v>7.2663000000000005E-2</v>
      </c>
      <c r="AO22" s="9">
        <v>0.13033800000000001</v>
      </c>
      <c r="AP22" s="9">
        <v>7.2663000000000005E-2</v>
      </c>
      <c r="AQ22" s="8">
        <v>0.136545</v>
      </c>
      <c r="AR22" s="9">
        <v>0.136855</v>
      </c>
      <c r="AS22" s="9">
        <v>7.2663000000000005E-2</v>
      </c>
      <c r="AT22" s="9">
        <v>0.136855</v>
      </c>
      <c r="AU22" s="9">
        <v>7.2663000000000005E-2</v>
      </c>
      <c r="AV22" s="8">
        <v>0.150199</v>
      </c>
      <c r="AW22" s="9">
        <v>0.14369799999999999</v>
      </c>
      <c r="AX22" s="9">
        <v>7.6296000000000003E-2</v>
      </c>
      <c r="AY22" s="9">
        <v>0.14369799999999999</v>
      </c>
      <c r="AZ22" s="9">
        <v>7.2663000000000005E-2</v>
      </c>
      <c r="BA22" s="8">
        <v>0.165219</v>
      </c>
      <c r="BB22" s="9">
        <v>0.15088299999999999</v>
      </c>
      <c r="BC22" s="9">
        <v>8.0110000000000001E-2</v>
      </c>
      <c r="BD22" s="9">
        <v>0.15088299999999999</v>
      </c>
      <c r="BE22" s="9">
        <v>7.2663000000000005E-2</v>
      </c>
      <c r="BF22" s="8">
        <v>0.18174100000000001</v>
      </c>
      <c r="BG22" s="9">
        <v>0.15842700000000001</v>
      </c>
      <c r="BH22" s="9">
        <v>8.4115999999999996E-2</v>
      </c>
      <c r="BI22" s="9">
        <v>0.15842700000000001</v>
      </c>
      <c r="BJ22" s="9">
        <v>7.2663000000000005E-2</v>
      </c>
      <c r="BK22" s="8">
        <v>0.19991500000000001</v>
      </c>
      <c r="BL22" s="9">
        <v>0.166348</v>
      </c>
      <c r="BM22" s="9">
        <v>8.8321999999999998E-2</v>
      </c>
      <c r="BN22" s="9">
        <v>0.166348</v>
      </c>
      <c r="BO22" s="9">
        <v>7.2663000000000005E-2</v>
      </c>
      <c r="BP22" s="8">
        <v>0.21990699999999999</v>
      </c>
      <c r="BQ22" s="9">
        <v>0.17466599999999999</v>
      </c>
      <c r="BR22" s="9">
        <v>9.2738000000000001E-2</v>
      </c>
      <c r="BS22" s="9">
        <v>0.17466599999999999</v>
      </c>
      <c r="BT22" s="9">
        <v>7.2663000000000005E-2</v>
      </c>
      <c r="BU22" s="8">
        <v>0.241898</v>
      </c>
      <c r="BV22" s="9">
        <v>0.18339900000000001</v>
      </c>
      <c r="BW22" s="9">
        <v>9.7375000000000003E-2</v>
      </c>
      <c r="BX22" s="9">
        <v>0.18339900000000001</v>
      </c>
      <c r="BY22" s="9">
        <v>7.6296000000000003E-2</v>
      </c>
      <c r="BZ22" s="8">
        <v>0.26608799999999999</v>
      </c>
      <c r="CA22" s="9">
        <v>0.19256899999999999</v>
      </c>
      <c r="CB22" s="9">
        <v>0.102243</v>
      </c>
      <c r="CC22" s="9">
        <v>0.19256899999999999</v>
      </c>
      <c r="CD22" s="9">
        <v>8.0110000000000001E-2</v>
      </c>
      <c r="CE22" s="8">
        <v>0.29269600000000001</v>
      </c>
      <c r="CF22" s="9">
        <v>0.20219799999999999</v>
      </c>
      <c r="CG22" s="9">
        <v>0.10735599999999999</v>
      </c>
      <c r="CH22" s="9">
        <v>0.20219799999999999</v>
      </c>
      <c r="CI22" s="9">
        <v>8.4115999999999996E-2</v>
      </c>
      <c r="CJ22" s="8">
        <v>0.32196599999999997</v>
      </c>
      <c r="CK22" s="9">
        <v>0.212307</v>
      </c>
      <c r="CL22" s="9">
        <v>0.112723</v>
      </c>
      <c r="CM22" s="9">
        <v>0.212307</v>
      </c>
      <c r="CN22" s="9">
        <v>8.8321999999999998E-2</v>
      </c>
      <c r="CO22" s="8">
        <v>0.35416199999999998</v>
      </c>
      <c r="CP22" s="9">
        <v>0.22292300000000001</v>
      </c>
      <c r="CQ22" s="9">
        <v>0.11836000000000001</v>
      </c>
      <c r="CR22" s="9">
        <v>0.22292300000000001</v>
      </c>
      <c r="CS22" s="9">
        <v>9.2738000000000001E-2</v>
      </c>
      <c r="CT22" s="8">
        <v>0.38957900000000001</v>
      </c>
      <c r="CU22" s="9">
        <v>0.234069</v>
      </c>
      <c r="CV22" s="9">
        <v>0.124278</v>
      </c>
      <c r="CW22" s="9">
        <v>0.234069</v>
      </c>
      <c r="CX22" s="9">
        <v>9.7375000000000003E-2</v>
      </c>
      <c r="CY22" s="8">
        <v>0.440224</v>
      </c>
      <c r="CZ22" s="9">
        <v>0.24577199999999999</v>
      </c>
      <c r="DA22" s="9">
        <v>0.130491</v>
      </c>
      <c r="DB22" s="9">
        <v>0.24577199999999999</v>
      </c>
      <c r="DC22" s="9">
        <v>0.102243</v>
      </c>
      <c r="DD22" s="8">
        <v>0.48424600000000001</v>
      </c>
      <c r="DE22" s="9">
        <v>0.25806099999999998</v>
      </c>
      <c r="DF22" s="9">
        <v>0.137016</v>
      </c>
      <c r="DG22" s="9">
        <v>0.25806099999999998</v>
      </c>
      <c r="DH22" s="9">
        <v>0.10735599999999999</v>
      </c>
      <c r="DI22" s="8">
        <v>0.53267100000000001</v>
      </c>
      <c r="DJ22" s="9">
        <v>0.27096399999999998</v>
      </c>
      <c r="DK22" s="9">
        <v>0.14386699999999999</v>
      </c>
      <c r="DL22" s="9">
        <v>0.274835</v>
      </c>
      <c r="DM22" s="9">
        <v>0.112723</v>
      </c>
      <c r="DN22" s="8">
        <v>0.58593799999999996</v>
      </c>
      <c r="DO22" s="9">
        <v>0.28451199999999999</v>
      </c>
      <c r="DP22" s="9">
        <v>0.15106</v>
      </c>
      <c r="DQ22" s="9">
        <v>0.28857699999999997</v>
      </c>
      <c r="DR22" s="9">
        <v>0.11836000000000001</v>
      </c>
      <c r="DS22" s="8">
        <v>0.66210999999999998</v>
      </c>
      <c r="DT22" s="9">
        <v>0.298738</v>
      </c>
      <c r="DU22" s="9">
        <v>0.158613</v>
      </c>
      <c r="DV22" s="9">
        <v>0.303006</v>
      </c>
      <c r="DW22" s="9">
        <v>0.11836000000000001</v>
      </c>
      <c r="DX22" s="8">
        <v>0.74818399999999996</v>
      </c>
      <c r="DY22" s="9">
        <v>0.31367499999999998</v>
      </c>
      <c r="DZ22" s="9">
        <v>0.166544</v>
      </c>
      <c r="EA22" s="9">
        <v>0.31815599999999999</v>
      </c>
      <c r="EB22" s="9">
        <v>0.11836000000000001</v>
      </c>
      <c r="EC22" s="8">
        <v>0.82300300000000004</v>
      </c>
      <c r="ED22" s="9">
        <v>0.32935900000000001</v>
      </c>
      <c r="EE22" s="9">
        <v>0.174871</v>
      </c>
      <c r="EF22" s="9">
        <v>0.33406400000000003</v>
      </c>
      <c r="EG22" s="9">
        <v>0.11836000000000001</v>
      </c>
      <c r="EH22" s="8">
        <v>0.90530299999999997</v>
      </c>
      <c r="EI22" s="9">
        <v>0.345827</v>
      </c>
      <c r="EJ22" s="9">
        <v>0.174871</v>
      </c>
      <c r="EK22" s="9">
        <v>0.350767</v>
      </c>
      <c r="EL22" s="9">
        <v>0.11836000000000001</v>
      </c>
      <c r="EM22" s="8">
        <v>0.99583299999999997</v>
      </c>
      <c r="EN22" s="9">
        <v>0.363118</v>
      </c>
      <c r="EO22" s="9">
        <v>0.174871</v>
      </c>
      <c r="EP22" s="9">
        <v>0.36830499999999999</v>
      </c>
      <c r="EQ22" s="9">
        <v>0.11836000000000001</v>
      </c>
      <c r="ER22" s="8">
        <v>1.0954170000000001</v>
      </c>
      <c r="ES22" s="9" t="s">
        <v>15</v>
      </c>
      <c r="ET22" s="9" t="s">
        <v>15</v>
      </c>
      <c r="EU22" s="9" t="s">
        <v>15</v>
      </c>
      <c r="EV22" s="9" t="s">
        <v>15</v>
      </c>
      <c r="EW22" s="8" t="s">
        <v>15</v>
      </c>
    </row>
    <row r="23" spans="1:153" x14ac:dyDescent="0.25">
      <c r="A23" s="8" t="s">
        <v>24</v>
      </c>
      <c r="B23" s="8">
        <v>7.3877600000000001</v>
      </c>
      <c r="C23" s="8">
        <v>7.6035360000000001</v>
      </c>
      <c r="D23" s="9">
        <v>9.2665559999999996</v>
      </c>
      <c r="E23" s="9">
        <v>9.2665480000000002</v>
      </c>
      <c r="F23" s="9">
        <v>9.2665609999999994</v>
      </c>
      <c r="G23" s="9">
        <v>9.0898640000000004</v>
      </c>
      <c r="H23" s="8">
        <v>9.4790700000000001</v>
      </c>
      <c r="I23" s="9">
        <v>8.3080350000000003</v>
      </c>
      <c r="J23" s="9">
        <v>8.2144919999999999</v>
      </c>
      <c r="K23" s="9">
        <v>8.1872989999999994</v>
      </c>
      <c r="L23" s="9">
        <v>8.1307270000000003</v>
      </c>
      <c r="M23" s="8">
        <v>8.6914979999999993</v>
      </c>
      <c r="N23" s="9">
        <v>8.0847270000000009</v>
      </c>
      <c r="O23" s="9">
        <v>8.2364909999999991</v>
      </c>
      <c r="P23" s="9">
        <v>8.0411269999999995</v>
      </c>
      <c r="Q23" s="9">
        <v>7.657413</v>
      </c>
      <c r="R23" s="8">
        <v>9.3245749999999994</v>
      </c>
      <c r="S23" s="9">
        <v>7.992972</v>
      </c>
      <c r="T23" s="9">
        <v>8.2544769999999996</v>
      </c>
      <c r="U23" s="9">
        <v>7.9877120000000001</v>
      </c>
      <c r="V23" s="9">
        <v>7.3882370000000002</v>
      </c>
      <c r="W23" s="8">
        <v>9.8160139999999991</v>
      </c>
      <c r="X23" s="9">
        <v>8.5719809999999992</v>
      </c>
      <c r="Y23" s="9">
        <v>9.0085449999999998</v>
      </c>
      <c r="Z23" s="9">
        <v>8.6436630000000001</v>
      </c>
      <c r="AA23" s="9">
        <v>7.844525</v>
      </c>
      <c r="AB23" s="8">
        <v>10.970212999999999</v>
      </c>
      <c r="AC23" s="9">
        <v>8.2095579999999995</v>
      </c>
      <c r="AD23" s="9">
        <v>8.7307740000000003</v>
      </c>
      <c r="AE23" s="9">
        <v>8.3005139999999997</v>
      </c>
      <c r="AF23" s="9">
        <v>7.3523059999999996</v>
      </c>
      <c r="AG23" s="8">
        <v>10.896462</v>
      </c>
      <c r="AH23" s="9">
        <v>7.999511</v>
      </c>
      <c r="AI23" s="9">
        <v>8.6969510000000003</v>
      </c>
      <c r="AJ23" s="9">
        <v>8.1738079999999993</v>
      </c>
      <c r="AK23" s="9">
        <v>7.0533219999999996</v>
      </c>
      <c r="AL23" s="8">
        <v>10.995336999999999</v>
      </c>
      <c r="AM23" s="9">
        <v>7.9544759999999997</v>
      </c>
      <c r="AN23" s="9">
        <v>8.7500959999999992</v>
      </c>
      <c r="AO23" s="9">
        <v>8.1286839999999998</v>
      </c>
      <c r="AP23" s="9">
        <v>6.9575120000000004</v>
      </c>
      <c r="AQ23" s="8">
        <v>11.190412999999999</v>
      </c>
      <c r="AR23" s="9">
        <v>7.883305</v>
      </c>
      <c r="AS23" s="9">
        <v>8.7766599999999997</v>
      </c>
      <c r="AT23" s="9">
        <v>8.1194550000000003</v>
      </c>
      <c r="AU23" s="9">
        <v>6.8688940000000001</v>
      </c>
      <c r="AV23" s="8">
        <v>11.270543999999999</v>
      </c>
      <c r="AW23" s="9">
        <v>7.8689830000000001</v>
      </c>
      <c r="AX23" s="9">
        <v>8.8795730000000006</v>
      </c>
      <c r="AY23" s="9">
        <v>8.1397399999999998</v>
      </c>
      <c r="AZ23" s="9">
        <v>6.7946359999999997</v>
      </c>
      <c r="BA23" s="8">
        <v>11.405633999999999</v>
      </c>
      <c r="BB23" s="9">
        <v>7.9018240000000004</v>
      </c>
      <c r="BC23" s="9">
        <v>8.9039509999999993</v>
      </c>
      <c r="BD23" s="9">
        <v>8.138401</v>
      </c>
      <c r="BE23" s="9">
        <v>6.8312030000000004</v>
      </c>
      <c r="BF23" s="8">
        <v>11.551413</v>
      </c>
      <c r="BG23" s="9">
        <v>7.9148820000000004</v>
      </c>
      <c r="BH23" s="9">
        <v>8.9913270000000001</v>
      </c>
      <c r="BI23" s="9">
        <v>8.1372319999999991</v>
      </c>
      <c r="BJ23" s="9">
        <v>6.8971369999999999</v>
      </c>
      <c r="BK23" s="8">
        <v>11.750373</v>
      </c>
      <c r="BL23" s="9">
        <v>7.9824989999999998</v>
      </c>
      <c r="BM23" s="9">
        <v>9.0870920000000002</v>
      </c>
      <c r="BN23" s="9">
        <v>8.2258689999999994</v>
      </c>
      <c r="BO23" s="9">
        <v>6.9347620000000001</v>
      </c>
      <c r="BP23" s="8">
        <v>11.837586</v>
      </c>
      <c r="BQ23" s="9">
        <v>8.0505779999999998</v>
      </c>
      <c r="BR23" s="9">
        <v>9.2472899999999996</v>
      </c>
      <c r="BS23" s="9">
        <v>8.3266779999999994</v>
      </c>
      <c r="BT23" s="9">
        <v>7.001849</v>
      </c>
      <c r="BU23" s="8">
        <v>11.925259</v>
      </c>
      <c r="BV23" s="9">
        <v>8.1299349999999997</v>
      </c>
      <c r="BW23" s="9">
        <v>9.3877240000000004</v>
      </c>
      <c r="BX23" s="9">
        <v>8.3823360000000005</v>
      </c>
      <c r="BY23" s="9">
        <v>7.0610030000000004</v>
      </c>
      <c r="BZ23" s="8">
        <v>12.132807</v>
      </c>
      <c r="CA23" s="9">
        <v>8.2740010000000002</v>
      </c>
      <c r="CB23" s="9">
        <v>9.5551379999999995</v>
      </c>
      <c r="CC23" s="9">
        <v>8.5245040000000003</v>
      </c>
      <c r="CD23" s="9">
        <v>7.1451250000000002</v>
      </c>
      <c r="CE23" s="8">
        <v>12.394399999999999</v>
      </c>
      <c r="CF23" s="9">
        <v>8.3708939999999998</v>
      </c>
      <c r="CG23" s="9">
        <v>9.7038159999999998</v>
      </c>
      <c r="CH23" s="9">
        <v>8.572578</v>
      </c>
      <c r="CI23" s="9">
        <v>7.1705230000000002</v>
      </c>
      <c r="CJ23" s="8">
        <v>12.629326000000001</v>
      </c>
      <c r="CK23" s="9">
        <v>8.426641</v>
      </c>
      <c r="CL23" s="9">
        <v>9.871499</v>
      </c>
      <c r="CM23" s="9">
        <v>8.6287870000000009</v>
      </c>
      <c r="CN23" s="9">
        <v>7.1871039999999997</v>
      </c>
      <c r="CO23" s="8">
        <v>12.774146</v>
      </c>
      <c r="CP23" s="9">
        <v>8.5622369999999997</v>
      </c>
      <c r="CQ23" s="9">
        <v>10.092650000000001</v>
      </c>
      <c r="CR23" s="9">
        <v>8.6882579999999994</v>
      </c>
      <c r="CS23" s="9">
        <v>7.2331899999999996</v>
      </c>
      <c r="CT23" s="8">
        <v>12.892756</v>
      </c>
      <c r="CU23" s="9">
        <v>8.6677149999999994</v>
      </c>
      <c r="CV23" s="9">
        <v>10.316687999999999</v>
      </c>
      <c r="CW23" s="9">
        <v>8.7567400000000006</v>
      </c>
      <c r="CX23" s="9">
        <v>7.2595239999999999</v>
      </c>
      <c r="CY23" s="8">
        <v>13.044662000000001</v>
      </c>
      <c r="CZ23" s="9">
        <v>8.7814940000000004</v>
      </c>
      <c r="DA23" s="9">
        <v>10.591200000000001</v>
      </c>
      <c r="DB23" s="9">
        <v>8.8047229999999992</v>
      </c>
      <c r="DC23" s="9">
        <v>7.2413360000000004</v>
      </c>
      <c r="DD23" s="8">
        <v>13.246727</v>
      </c>
      <c r="DE23" s="9">
        <v>8.8915819999999997</v>
      </c>
      <c r="DF23" s="9">
        <v>10.746461</v>
      </c>
      <c r="DG23" s="9">
        <v>8.8363350000000001</v>
      </c>
      <c r="DH23" s="9">
        <v>7.1669409999999996</v>
      </c>
      <c r="DI23" s="8">
        <v>13.436934000000001</v>
      </c>
      <c r="DJ23" s="9">
        <v>8.9938559999999992</v>
      </c>
      <c r="DK23" s="9">
        <v>10.876110000000001</v>
      </c>
      <c r="DL23" s="9">
        <v>8.8557819999999996</v>
      </c>
      <c r="DM23" s="9">
        <v>7.022157</v>
      </c>
      <c r="DN23" s="8">
        <v>13.559366000000001</v>
      </c>
      <c r="DO23" s="9">
        <v>9.0594289999999997</v>
      </c>
      <c r="DP23" s="9">
        <v>10.877090000000001</v>
      </c>
      <c r="DQ23" s="9">
        <v>8.8898270000000004</v>
      </c>
      <c r="DR23" s="9">
        <v>6.8730789999999997</v>
      </c>
      <c r="DS23" s="8">
        <v>13.659917999999999</v>
      </c>
      <c r="DT23" s="9">
        <v>9.1846709999999998</v>
      </c>
      <c r="DU23" s="9">
        <v>10.851872999999999</v>
      </c>
      <c r="DV23" s="9">
        <v>8.9040049999999997</v>
      </c>
      <c r="DW23" s="9">
        <v>6.7489889999999999</v>
      </c>
      <c r="DX23" s="8">
        <v>13.806214000000001</v>
      </c>
      <c r="DY23" s="9">
        <v>9.1943370000000009</v>
      </c>
      <c r="DZ23" s="9">
        <v>10.874784</v>
      </c>
      <c r="EA23" s="9">
        <v>8.9181179999999998</v>
      </c>
      <c r="EB23" s="9">
        <v>6.6558909999999996</v>
      </c>
      <c r="EC23" s="8">
        <v>14.070498000000001</v>
      </c>
      <c r="ED23" s="9">
        <v>9.2256719999999994</v>
      </c>
      <c r="EE23" s="9">
        <v>10.96772</v>
      </c>
      <c r="EF23" s="9">
        <v>8.8860499999999991</v>
      </c>
      <c r="EG23" s="9">
        <v>6.4702299999999999</v>
      </c>
      <c r="EH23" s="8">
        <v>14.344222</v>
      </c>
      <c r="EI23" s="9">
        <v>9.2702589999999994</v>
      </c>
      <c r="EJ23" s="9">
        <v>10.963392000000001</v>
      </c>
      <c r="EK23" s="9">
        <v>8.8722770000000004</v>
      </c>
      <c r="EL23" s="9">
        <v>6.3243340000000003</v>
      </c>
      <c r="EM23" s="8">
        <v>14.571237999999999</v>
      </c>
      <c r="EN23" s="9">
        <v>9.1773430000000005</v>
      </c>
      <c r="EO23" s="9">
        <v>10.924325</v>
      </c>
      <c r="EP23" s="9">
        <v>8.7803620000000002</v>
      </c>
      <c r="EQ23" s="9">
        <v>6.1339050000000004</v>
      </c>
      <c r="ER23" s="8">
        <v>14.782465</v>
      </c>
      <c r="ES23" s="10">
        <v>7.0000000000000001E-3</v>
      </c>
      <c r="ET23" s="10">
        <v>1.2999999999999999E-2</v>
      </c>
      <c r="EU23" s="10">
        <v>5.0000000000000001E-3</v>
      </c>
      <c r="EV23" s="10">
        <v>-7.0000000000000001E-3</v>
      </c>
      <c r="EW23" s="11">
        <v>2.3E-2</v>
      </c>
    </row>
    <row r="24" spans="1:153" x14ac:dyDescent="0.25">
      <c r="A24" s="8" t="s">
        <v>25</v>
      </c>
      <c r="B24" s="8">
        <v>3.6018000000000001E-2</v>
      </c>
      <c r="C24" s="8">
        <v>3.9969999999999999E-2</v>
      </c>
      <c r="D24" s="9">
        <v>4.2832000000000002E-2</v>
      </c>
      <c r="E24" s="9">
        <v>4.2831000000000001E-2</v>
      </c>
      <c r="F24" s="9">
        <v>4.2832000000000002E-2</v>
      </c>
      <c r="G24" s="9">
        <v>4.2785999999999998E-2</v>
      </c>
      <c r="H24" s="8">
        <v>4.2870999999999999E-2</v>
      </c>
      <c r="I24" s="9">
        <v>5.0034000000000002E-2</v>
      </c>
      <c r="J24" s="9">
        <v>5.0062000000000002E-2</v>
      </c>
      <c r="K24" s="9">
        <v>5.0071999999999998E-2</v>
      </c>
      <c r="L24" s="9">
        <v>4.9607999999999999E-2</v>
      </c>
      <c r="M24" s="8">
        <v>5.0707000000000002E-2</v>
      </c>
      <c r="N24" s="9">
        <v>5.3548999999999999E-2</v>
      </c>
      <c r="O24" s="9">
        <v>5.3537000000000001E-2</v>
      </c>
      <c r="P24" s="9">
        <v>5.3594999999999997E-2</v>
      </c>
      <c r="Q24" s="9">
        <v>5.2986999999999999E-2</v>
      </c>
      <c r="R24" s="8">
        <v>5.4385000000000003E-2</v>
      </c>
      <c r="S24" s="9">
        <v>5.6698999999999999E-2</v>
      </c>
      <c r="T24" s="9">
        <v>5.6618000000000002E-2</v>
      </c>
      <c r="U24" s="9">
        <v>5.6744000000000003E-2</v>
      </c>
      <c r="V24" s="9">
        <v>5.5980000000000002E-2</v>
      </c>
      <c r="W24" s="8">
        <v>5.7748000000000001E-2</v>
      </c>
      <c r="X24" s="9">
        <v>5.9586E-2</v>
      </c>
      <c r="Y24" s="9">
        <v>5.9200000000000003E-2</v>
      </c>
      <c r="Z24" s="9">
        <v>5.9608000000000001E-2</v>
      </c>
      <c r="AA24" s="9">
        <v>5.8470000000000001E-2</v>
      </c>
      <c r="AB24" s="8">
        <v>6.0673999999999999E-2</v>
      </c>
      <c r="AC24" s="9">
        <v>6.3042000000000001E-2</v>
      </c>
      <c r="AD24" s="9">
        <v>6.1828000000000001E-2</v>
      </c>
      <c r="AE24" s="9">
        <v>6.3039999999999999E-2</v>
      </c>
      <c r="AF24" s="9">
        <v>6.0747000000000002E-2</v>
      </c>
      <c r="AG24" s="8">
        <v>6.4392000000000005E-2</v>
      </c>
      <c r="AH24" s="9">
        <v>6.6874000000000003E-2</v>
      </c>
      <c r="AI24" s="9">
        <v>6.5506999999999996E-2</v>
      </c>
      <c r="AJ24" s="9">
        <v>6.6834000000000005E-2</v>
      </c>
      <c r="AK24" s="9">
        <v>6.4294000000000004E-2</v>
      </c>
      <c r="AL24" s="8">
        <v>6.8529000000000007E-2</v>
      </c>
      <c r="AM24" s="9">
        <v>7.1162000000000003E-2</v>
      </c>
      <c r="AN24" s="9">
        <v>6.9361999999999993E-2</v>
      </c>
      <c r="AO24" s="9">
        <v>7.1096000000000006E-2</v>
      </c>
      <c r="AP24" s="9">
        <v>6.7967E-2</v>
      </c>
      <c r="AQ24" s="8">
        <v>7.2784000000000001E-2</v>
      </c>
      <c r="AR24" s="9">
        <v>7.5730000000000006E-2</v>
      </c>
      <c r="AS24" s="9">
        <v>7.3544999999999999E-2</v>
      </c>
      <c r="AT24" s="9">
        <v>7.5656000000000001E-2</v>
      </c>
      <c r="AU24" s="9">
        <v>7.1564000000000003E-2</v>
      </c>
      <c r="AV24" s="8">
        <v>7.7433000000000002E-2</v>
      </c>
      <c r="AW24" s="9">
        <v>8.1303E-2</v>
      </c>
      <c r="AX24" s="9">
        <v>7.8139E-2</v>
      </c>
      <c r="AY24" s="9">
        <v>8.1182000000000004E-2</v>
      </c>
      <c r="AZ24" s="9">
        <v>7.5498999999999997E-2</v>
      </c>
      <c r="BA24" s="8">
        <v>8.2538E-2</v>
      </c>
      <c r="BB24" s="9">
        <v>8.8648000000000005E-2</v>
      </c>
      <c r="BC24" s="9">
        <v>8.4885000000000002E-2</v>
      </c>
      <c r="BD24" s="9">
        <v>8.8514999999999996E-2</v>
      </c>
      <c r="BE24" s="9">
        <v>7.9891000000000004E-2</v>
      </c>
      <c r="BF24" s="8">
        <v>8.9968999999999993E-2</v>
      </c>
      <c r="BG24" s="9">
        <v>9.5987000000000003E-2</v>
      </c>
      <c r="BH24" s="9">
        <v>9.2134999999999995E-2</v>
      </c>
      <c r="BI24" s="9">
        <v>9.5841999999999997E-2</v>
      </c>
      <c r="BJ24" s="9">
        <v>8.6268999999999998E-2</v>
      </c>
      <c r="BK24" s="8">
        <v>9.8195000000000005E-2</v>
      </c>
      <c r="BL24" s="9">
        <v>0.106923</v>
      </c>
      <c r="BM24" s="9">
        <v>9.9474999999999994E-2</v>
      </c>
      <c r="BN24" s="9">
        <v>0.10521</v>
      </c>
      <c r="BO24" s="9">
        <v>9.3414999999999998E-2</v>
      </c>
      <c r="BP24" s="8">
        <v>0.107585</v>
      </c>
      <c r="BQ24" s="9">
        <v>0.12553800000000001</v>
      </c>
      <c r="BR24" s="9">
        <v>0.108724</v>
      </c>
      <c r="BS24" s="9">
        <v>0.120172</v>
      </c>
      <c r="BT24" s="9">
        <v>0.10045</v>
      </c>
      <c r="BU24" s="8">
        <v>0.11962399999999999</v>
      </c>
      <c r="BV24" s="9">
        <v>0.14421300000000001</v>
      </c>
      <c r="BW24" s="9">
        <v>0.123615</v>
      </c>
      <c r="BX24" s="9">
        <v>0.13877600000000001</v>
      </c>
      <c r="BY24" s="9">
        <v>0.108542</v>
      </c>
      <c r="BZ24" s="8">
        <v>0.139959</v>
      </c>
      <c r="CA24" s="9">
        <v>0.16766</v>
      </c>
      <c r="CB24" s="9">
        <v>0.14214299999999999</v>
      </c>
      <c r="CC24" s="9">
        <v>0.16245599999999999</v>
      </c>
      <c r="CD24" s="9">
        <v>0.118835</v>
      </c>
      <c r="CE24" s="8">
        <v>0.16559599999999999</v>
      </c>
      <c r="CF24" s="9">
        <v>0.19749700000000001</v>
      </c>
      <c r="CG24" s="9">
        <v>0.165741</v>
      </c>
      <c r="CH24" s="9">
        <v>0.19262299999999999</v>
      </c>
      <c r="CI24" s="9">
        <v>0.13683699999999999</v>
      </c>
      <c r="CJ24" s="8">
        <v>0.19114900000000001</v>
      </c>
      <c r="CK24" s="9">
        <v>0.22922600000000001</v>
      </c>
      <c r="CL24" s="9">
        <v>0.19305800000000001</v>
      </c>
      <c r="CM24" s="9">
        <v>0.224718</v>
      </c>
      <c r="CN24" s="9">
        <v>0.15667700000000001</v>
      </c>
      <c r="CO24" s="8">
        <v>0.22617300000000001</v>
      </c>
      <c r="CP24" s="9">
        <v>0.26443299999999997</v>
      </c>
      <c r="CQ24" s="9">
        <v>0.22492500000000001</v>
      </c>
      <c r="CR24" s="9">
        <v>0.26033600000000001</v>
      </c>
      <c r="CS24" s="9">
        <v>0.180343</v>
      </c>
      <c r="CT24" s="8">
        <v>0.26546399999999998</v>
      </c>
      <c r="CU24" s="9">
        <v>0.326573</v>
      </c>
      <c r="CV24" s="9">
        <v>0.260631</v>
      </c>
      <c r="CW24" s="9">
        <v>0.32298199999999999</v>
      </c>
      <c r="CX24" s="9">
        <v>0.21088799999999999</v>
      </c>
      <c r="CY24" s="8">
        <v>0.31775100000000001</v>
      </c>
      <c r="CZ24" s="9">
        <v>0.38781300000000002</v>
      </c>
      <c r="DA24" s="9">
        <v>0.30783300000000002</v>
      </c>
      <c r="DB24" s="9">
        <v>0.38446900000000001</v>
      </c>
      <c r="DC24" s="9">
        <v>0.24285300000000001</v>
      </c>
      <c r="DD24" s="8">
        <v>0.38416099999999997</v>
      </c>
      <c r="DE24" s="9">
        <v>0.45099600000000001</v>
      </c>
      <c r="DF24" s="9">
        <v>0.368446</v>
      </c>
      <c r="DG24" s="9">
        <v>0.44332500000000002</v>
      </c>
      <c r="DH24" s="9">
        <v>0.280084</v>
      </c>
      <c r="DI24" s="8">
        <v>0.44931300000000002</v>
      </c>
      <c r="DJ24" s="9">
        <v>0.537134</v>
      </c>
      <c r="DK24" s="9">
        <v>0.427923</v>
      </c>
      <c r="DL24" s="9">
        <v>0.52275400000000005</v>
      </c>
      <c r="DM24" s="9">
        <v>0.34193099999999998</v>
      </c>
      <c r="DN24" s="8">
        <v>0.510355</v>
      </c>
      <c r="DO24" s="9">
        <v>0.62028300000000003</v>
      </c>
      <c r="DP24" s="9">
        <v>0.49994899999999998</v>
      </c>
      <c r="DQ24" s="9">
        <v>0.60586200000000001</v>
      </c>
      <c r="DR24" s="9">
        <v>0.40318199999999998</v>
      </c>
      <c r="DS24" s="8">
        <v>0.58396099999999995</v>
      </c>
      <c r="DT24" s="9">
        <v>0.69906999999999997</v>
      </c>
      <c r="DU24" s="9">
        <v>0.58269700000000002</v>
      </c>
      <c r="DV24" s="9">
        <v>0.6855</v>
      </c>
      <c r="DW24" s="9">
        <v>0.46235700000000002</v>
      </c>
      <c r="DX24" s="8">
        <v>0.67001900000000003</v>
      </c>
      <c r="DY24" s="9">
        <v>0.793794</v>
      </c>
      <c r="DZ24" s="9">
        <v>0.66291299999999997</v>
      </c>
      <c r="EA24" s="9">
        <v>0.77903</v>
      </c>
      <c r="EB24" s="9">
        <v>0.53521399999999997</v>
      </c>
      <c r="EC24" s="8">
        <v>0.75384300000000004</v>
      </c>
      <c r="ED24" s="9">
        <v>0.88303500000000001</v>
      </c>
      <c r="EE24" s="9">
        <v>0.74533199999999999</v>
      </c>
      <c r="EF24" s="9">
        <v>0.86884600000000001</v>
      </c>
      <c r="EG24" s="9">
        <v>0.618058</v>
      </c>
      <c r="EH24" s="8">
        <v>0.83369700000000002</v>
      </c>
      <c r="EI24" s="9">
        <v>0.96845800000000004</v>
      </c>
      <c r="EJ24" s="9">
        <v>0.83761399999999997</v>
      </c>
      <c r="EK24" s="9">
        <v>0.95526100000000003</v>
      </c>
      <c r="EL24" s="9">
        <v>0.69723100000000005</v>
      </c>
      <c r="EM24" s="8">
        <v>0.93224300000000004</v>
      </c>
      <c r="EN24" s="9">
        <v>1.061456</v>
      </c>
      <c r="EO24" s="9">
        <v>0.92466800000000005</v>
      </c>
      <c r="EP24" s="9">
        <v>1.048826</v>
      </c>
      <c r="EQ24" s="9">
        <v>0.77227199999999996</v>
      </c>
      <c r="ER24" s="8">
        <v>1.0416989999999999</v>
      </c>
      <c r="ES24" s="10">
        <v>0.12</v>
      </c>
      <c r="ET24" s="10">
        <v>0.114</v>
      </c>
      <c r="EU24" s="10">
        <v>0.11899999999999999</v>
      </c>
      <c r="EV24" s="10">
        <v>0.108</v>
      </c>
      <c r="EW24" s="11">
        <v>0.11899999999999999</v>
      </c>
    </row>
    <row r="25" spans="1:153" x14ac:dyDescent="0.25">
      <c r="A25" s="8" t="s">
        <v>26</v>
      </c>
      <c r="B25" s="8">
        <v>0.66884500000000002</v>
      </c>
      <c r="C25" s="8">
        <v>0.68433999999999995</v>
      </c>
      <c r="D25" s="9">
        <v>0.70008199999999998</v>
      </c>
      <c r="E25" s="9">
        <v>0.70015099999999997</v>
      </c>
      <c r="F25" s="9">
        <v>0.70003700000000002</v>
      </c>
      <c r="G25" s="9">
        <v>0.69531399999999999</v>
      </c>
      <c r="H25" s="8">
        <v>0.70825000000000005</v>
      </c>
      <c r="I25" s="9">
        <v>0.71193499999999998</v>
      </c>
      <c r="J25" s="9">
        <v>0.70906400000000003</v>
      </c>
      <c r="K25" s="9">
        <v>0.70812900000000001</v>
      </c>
      <c r="L25" s="9">
        <v>0.70588099999999998</v>
      </c>
      <c r="M25" s="8">
        <v>0.72569799999999995</v>
      </c>
      <c r="N25" s="9">
        <v>0.68626699999999996</v>
      </c>
      <c r="O25" s="9">
        <v>0.69096999999999997</v>
      </c>
      <c r="P25" s="9">
        <v>0.68568200000000001</v>
      </c>
      <c r="Q25" s="9">
        <v>0.67220899999999995</v>
      </c>
      <c r="R25" s="8">
        <v>0.72235000000000005</v>
      </c>
      <c r="S25" s="9">
        <v>0.67568600000000001</v>
      </c>
      <c r="T25" s="9">
        <v>0.683172</v>
      </c>
      <c r="U25" s="9">
        <v>0.67608900000000005</v>
      </c>
      <c r="V25" s="9">
        <v>0.65664199999999995</v>
      </c>
      <c r="W25" s="8">
        <v>0.72728000000000004</v>
      </c>
      <c r="X25" s="9">
        <v>0.69110499999999997</v>
      </c>
      <c r="Y25" s="9">
        <v>0.70119799999999999</v>
      </c>
      <c r="Z25" s="9">
        <v>0.69112300000000004</v>
      </c>
      <c r="AA25" s="9">
        <v>0.67028100000000002</v>
      </c>
      <c r="AB25" s="8">
        <v>0.75648199999999999</v>
      </c>
      <c r="AC25" s="9">
        <v>0.68857199999999996</v>
      </c>
      <c r="AD25" s="9">
        <v>0.69948699999999997</v>
      </c>
      <c r="AE25" s="9">
        <v>0.68959499999999996</v>
      </c>
      <c r="AF25" s="9">
        <v>0.66418100000000002</v>
      </c>
      <c r="AG25" s="8">
        <v>0.76009899999999997</v>
      </c>
      <c r="AH25" s="9">
        <v>0.68912499999999999</v>
      </c>
      <c r="AI25" s="9">
        <v>0.702183</v>
      </c>
      <c r="AJ25" s="9">
        <v>0.69184000000000001</v>
      </c>
      <c r="AK25" s="9">
        <v>0.65961700000000001</v>
      </c>
      <c r="AL25" s="8">
        <v>0.76678299999999999</v>
      </c>
      <c r="AM25" s="9">
        <v>0.690106</v>
      </c>
      <c r="AN25" s="9">
        <v>0.70549600000000001</v>
      </c>
      <c r="AO25" s="9">
        <v>0.69221600000000005</v>
      </c>
      <c r="AP25" s="9">
        <v>0.657667</v>
      </c>
      <c r="AQ25" s="8">
        <v>0.77456000000000003</v>
      </c>
      <c r="AR25" s="9">
        <v>0.68977999999999995</v>
      </c>
      <c r="AS25" s="9">
        <v>0.70677400000000001</v>
      </c>
      <c r="AT25" s="9">
        <v>0.69391700000000001</v>
      </c>
      <c r="AU25" s="9">
        <v>0.65545900000000001</v>
      </c>
      <c r="AV25" s="8">
        <v>0.77555799999999997</v>
      </c>
      <c r="AW25" s="9">
        <v>0.69063300000000005</v>
      </c>
      <c r="AX25" s="9">
        <v>0.71079999999999999</v>
      </c>
      <c r="AY25" s="9">
        <v>0.69564899999999996</v>
      </c>
      <c r="AZ25" s="9">
        <v>0.65417000000000003</v>
      </c>
      <c r="BA25" s="8">
        <v>0.78017499999999995</v>
      </c>
      <c r="BB25" s="9">
        <v>0.69474199999999997</v>
      </c>
      <c r="BC25" s="9">
        <v>0.71457300000000001</v>
      </c>
      <c r="BD25" s="9">
        <v>0.69934300000000005</v>
      </c>
      <c r="BE25" s="9">
        <v>0.65550699999999995</v>
      </c>
      <c r="BF25" s="8">
        <v>0.789968</v>
      </c>
      <c r="BG25" s="9">
        <v>0.69771099999999997</v>
      </c>
      <c r="BH25" s="9">
        <v>0.71801099999999995</v>
      </c>
      <c r="BI25" s="9">
        <v>0.70127200000000001</v>
      </c>
      <c r="BJ25" s="9">
        <v>0.66125</v>
      </c>
      <c r="BK25" s="8">
        <v>0.79493199999999997</v>
      </c>
      <c r="BL25" s="9">
        <v>0.70220499999999997</v>
      </c>
      <c r="BM25" s="9">
        <v>0.72345000000000004</v>
      </c>
      <c r="BN25" s="9">
        <v>0.70685299999999995</v>
      </c>
      <c r="BO25" s="9">
        <v>0.66627199999999998</v>
      </c>
      <c r="BP25" s="8">
        <v>0.79931799999999997</v>
      </c>
      <c r="BQ25" s="9">
        <v>0.70672800000000002</v>
      </c>
      <c r="BR25" s="9">
        <v>0.72929500000000003</v>
      </c>
      <c r="BS25" s="9">
        <v>0.71281899999999998</v>
      </c>
      <c r="BT25" s="9">
        <v>0.67086100000000004</v>
      </c>
      <c r="BU25" s="8">
        <v>0.80269100000000004</v>
      </c>
      <c r="BV25" s="9">
        <v>0.71131900000000003</v>
      </c>
      <c r="BW25" s="9">
        <v>0.73483600000000004</v>
      </c>
      <c r="BX25" s="9">
        <v>0.71743000000000001</v>
      </c>
      <c r="BY25" s="9">
        <v>0.67484</v>
      </c>
      <c r="BZ25" s="8">
        <v>0.81193899999999997</v>
      </c>
      <c r="CA25" s="9">
        <v>0.71457000000000004</v>
      </c>
      <c r="CB25" s="9">
        <v>0.74094400000000005</v>
      </c>
      <c r="CC25" s="9">
        <v>0.72154499999999999</v>
      </c>
      <c r="CD25" s="9">
        <v>0.67397099999999999</v>
      </c>
      <c r="CE25" s="8">
        <v>0.82194400000000001</v>
      </c>
      <c r="CF25" s="9">
        <v>0.71507699999999996</v>
      </c>
      <c r="CG25" s="9">
        <v>0.74194700000000002</v>
      </c>
      <c r="CH25" s="9">
        <v>0.72067700000000001</v>
      </c>
      <c r="CI25" s="9">
        <v>0.672817</v>
      </c>
      <c r="CJ25" s="8">
        <v>0.83061600000000002</v>
      </c>
      <c r="CK25" s="9">
        <v>0.71519200000000005</v>
      </c>
      <c r="CL25" s="9">
        <v>0.74381699999999995</v>
      </c>
      <c r="CM25" s="9">
        <v>0.72136100000000003</v>
      </c>
      <c r="CN25" s="9">
        <v>0.67145900000000003</v>
      </c>
      <c r="CO25" s="8">
        <v>0.83860400000000002</v>
      </c>
      <c r="CP25" s="9">
        <v>0.71859899999999999</v>
      </c>
      <c r="CQ25" s="9">
        <v>0.74799199999999999</v>
      </c>
      <c r="CR25" s="9">
        <v>0.72311099999999995</v>
      </c>
      <c r="CS25" s="9">
        <v>0.67339700000000002</v>
      </c>
      <c r="CT25" s="8">
        <v>0.84516999999999998</v>
      </c>
      <c r="CU25" s="9">
        <v>0.72069300000000003</v>
      </c>
      <c r="CV25" s="9">
        <v>0.75226899999999997</v>
      </c>
      <c r="CW25" s="9">
        <v>0.72546999999999995</v>
      </c>
      <c r="CX25" s="9">
        <v>0.67403999999999997</v>
      </c>
      <c r="CY25" s="8">
        <v>0.85214999999999996</v>
      </c>
      <c r="CZ25" s="9">
        <v>0.72452799999999995</v>
      </c>
      <c r="DA25" s="9">
        <v>0.75887000000000004</v>
      </c>
      <c r="DB25" s="9">
        <v>0.72858199999999995</v>
      </c>
      <c r="DC25" s="9">
        <v>0.67472299999999996</v>
      </c>
      <c r="DD25" s="8">
        <v>0.864089</v>
      </c>
      <c r="DE25" s="9">
        <v>0.72802999999999995</v>
      </c>
      <c r="DF25" s="9">
        <v>0.76370000000000005</v>
      </c>
      <c r="DG25" s="9">
        <v>0.73106099999999996</v>
      </c>
      <c r="DH25" s="9">
        <v>0.67222599999999999</v>
      </c>
      <c r="DI25" s="8">
        <v>0.87722699999999998</v>
      </c>
      <c r="DJ25" s="9">
        <v>0.73221599999999998</v>
      </c>
      <c r="DK25" s="9">
        <v>0.76830500000000002</v>
      </c>
      <c r="DL25" s="9">
        <v>0.73433000000000004</v>
      </c>
      <c r="DM25" s="9">
        <v>0.66860799999999998</v>
      </c>
      <c r="DN25" s="8">
        <v>0.88885099999999995</v>
      </c>
      <c r="DO25" s="9">
        <v>0.73448500000000005</v>
      </c>
      <c r="DP25" s="9">
        <v>0.77068099999999995</v>
      </c>
      <c r="DQ25" s="9">
        <v>0.73665800000000004</v>
      </c>
      <c r="DR25" s="9">
        <v>0.66630699999999998</v>
      </c>
      <c r="DS25" s="8">
        <v>0.90268300000000001</v>
      </c>
      <c r="DT25" s="9">
        <v>0.73912100000000003</v>
      </c>
      <c r="DU25" s="9">
        <v>0.77319700000000002</v>
      </c>
      <c r="DV25" s="9">
        <v>0.73848999999999998</v>
      </c>
      <c r="DW25" s="9">
        <v>0.66396900000000003</v>
      </c>
      <c r="DX25" s="8">
        <v>0.91495700000000002</v>
      </c>
      <c r="DY25" s="9">
        <v>0.74249500000000002</v>
      </c>
      <c r="DZ25" s="9">
        <v>0.77676699999999999</v>
      </c>
      <c r="EA25" s="9">
        <v>0.74040600000000001</v>
      </c>
      <c r="EB25" s="9">
        <v>0.66259699999999999</v>
      </c>
      <c r="EC25" s="8">
        <v>0.92789900000000003</v>
      </c>
      <c r="ED25" s="9">
        <v>0.74578900000000004</v>
      </c>
      <c r="EE25" s="9">
        <v>0.78038799999999997</v>
      </c>
      <c r="EF25" s="9">
        <v>0.74178200000000005</v>
      </c>
      <c r="EG25" s="9">
        <v>0.659667</v>
      </c>
      <c r="EH25" s="8">
        <v>0.94163799999999998</v>
      </c>
      <c r="EI25" s="9">
        <v>0.74998299999999996</v>
      </c>
      <c r="EJ25" s="9">
        <v>0.78305100000000005</v>
      </c>
      <c r="EK25" s="9">
        <v>0.74431899999999995</v>
      </c>
      <c r="EL25" s="9">
        <v>0.65923900000000002</v>
      </c>
      <c r="EM25" s="8">
        <v>0.95535199999999998</v>
      </c>
      <c r="EN25" s="9">
        <v>0.75479499999999999</v>
      </c>
      <c r="EO25" s="9">
        <v>0.78718399999999999</v>
      </c>
      <c r="EP25" s="9">
        <v>0.74888100000000002</v>
      </c>
      <c r="EQ25" s="9">
        <v>0.66166400000000003</v>
      </c>
      <c r="ER25" s="8">
        <v>0.96606300000000001</v>
      </c>
      <c r="ES25" s="10">
        <v>3.0000000000000001E-3</v>
      </c>
      <c r="ET25" s="10">
        <v>5.0000000000000001E-3</v>
      </c>
      <c r="EU25" s="10">
        <v>3.0000000000000001E-3</v>
      </c>
      <c r="EV25" s="10">
        <v>-1E-3</v>
      </c>
      <c r="EW25" s="11">
        <v>1.2E-2</v>
      </c>
    </row>
    <row r="26" spans="1:153" x14ac:dyDescent="0.25">
      <c r="A26" s="8" t="s">
        <v>27</v>
      </c>
      <c r="B26" s="8">
        <v>1.2824420000000001</v>
      </c>
      <c r="C26" s="8">
        <v>1.389508</v>
      </c>
      <c r="D26" s="9">
        <v>1.4381649999999999</v>
      </c>
      <c r="E26" s="9">
        <v>1.438183</v>
      </c>
      <c r="F26" s="9">
        <v>1.4381949999999999</v>
      </c>
      <c r="G26" s="9">
        <v>1.422736</v>
      </c>
      <c r="H26" s="8">
        <v>1.4462299999999999</v>
      </c>
      <c r="I26" s="9">
        <v>1.45031</v>
      </c>
      <c r="J26" s="9">
        <v>1.4470540000000001</v>
      </c>
      <c r="K26" s="9">
        <v>1.4460029999999999</v>
      </c>
      <c r="L26" s="9">
        <v>1.4318869999999999</v>
      </c>
      <c r="M26" s="8">
        <v>1.4713229999999999</v>
      </c>
      <c r="N26" s="9">
        <v>1.417794</v>
      </c>
      <c r="O26" s="9">
        <v>1.424172</v>
      </c>
      <c r="P26" s="9">
        <v>1.4161269999999999</v>
      </c>
      <c r="Q26" s="9">
        <v>1.3792180000000001</v>
      </c>
      <c r="R26" s="8">
        <v>1.486842</v>
      </c>
      <c r="S26" s="9">
        <v>1.4050309999999999</v>
      </c>
      <c r="T26" s="9">
        <v>1.4146939999999999</v>
      </c>
      <c r="U26" s="9">
        <v>1.405313</v>
      </c>
      <c r="V26" s="9">
        <v>1.3547199999999999</v>
      </c>
      <c r="W26" s="8">
        <v>1.5105690000000001</v>
      </c>
      <c r="X26" s="9">
        <v>1.47095</v>
      </c>
      <c r="Y26" s="9">
        <v>1.4814480000000001</v>
      </c>
      <c r="Z26" s="9">
        <v>1.474126</v>
      </c>
      <c r="AA26" s="9">
        <v>1.410839</v>
      </c>
      <c r="AB26" s="8">
        <v>1.608616</v>
      </c>
      <c r="AC26" s="9">
        <v>1.4941359999999999</v>
      </c>
      <c r="AD26" s="9">
        <v>1.5144420000000001</v>
      </c>
      <c r="AE26" s="9">
        <v>1.49796</v>
      </c>
      <c r="AF26" s="9">
        <v>1.421454</v>
      </c>
      <c r="AG26" s="8">
        <v>1.650622</v>
      </c>
      <c r="AH26" s="9">
        <v>1.507674</v>
      </c>
      <c r="AI26" s="9">
        <v>1.5270030000000001</v>
      </c>
      <c r="AJ26" s="9">
        <v>1.514095</v>
      </c>
      <c r="AK26" s="9">
        <v>1.419662</v>
      </c>
      <c r="AL26" s="8">
        <v>1.6846000000000001</v>
      </c>
      <c r="AM26" s="9">
        <v>1.518176</v>
      </c>
      <c r="AN26" s="9">
        <v>1.540529</v>
      </c>
      <c r="AO26" s="9">
        <v>1.5242869999999999</v>
      </c>
      <c r="AP26" s="9">
        <v>1.4205209999999999</v>
      </c>
      <c r="AQ26" s="8">
        <v>1.7149300000000001</v>
      </c>
      <c r="AR26" s="9">
        <v>1.5246569999999999</v>
      </c>
      <c r="AS26" s="9">
        <v>1.54938</v>
      </c>
      <c r="AT26" s="9">
        <v>1.5334490000000001</v>
      </c>
      <c r="AU26" s="9">
        <v>1.418121</v>
      </c>
      <c r="AV26" s="8">
        <v>1.7380629999999999</v>
      </c>
      <c r="AW26" s="9">
        <v>1.5349219999999999</v>
      </c>
      <c r="AX26" s="9">
        <v>1.563955</v>
      </c>
      <c r="AY26" s="9">
        <v>1.544794</v>
      </c>
      <c r="AZ26" s="9">
        <v>1.4205129999999999</v>
      </c>
      <c r="BA26" s="8">
        <v>1.761139</v>
      </c>
      <c r="BB26" s="9">
        <v>1.5707629999999999</v>
      </c>
      <c r="BC26" s="9">
        <v>1.597966</v>
      </c>
      <c r="BD26" s="9">
        <v>1.578686</v>
      </c>
      <c r="BE26" s="9">
        <v>1.420091</v>
      </c>
      <c r="BF26" s="8">
        <v>1.8100769999999999</v>
      </c>
      <c r="BG26" s="9">
        <v>1.5999289999999999</v>
      </c>
      <c r="BH26" s="9">
        <v>1.630706</v>
      </c>
      <c r="BI26" s="9">
        <v>1.6074930000000001</v>
      </c>
      <c r="BJ26" s="9">
        <v>1.4302429999999999</v>
      </c>
      <c r="BK26" s="8">
        <v>1.8558490000000001</v>
      </c>
      <c r="BL26" s="9">
        <v>1.6126780000000001</v>
      </c>
      <c r="BM26" s="9">
        <v>1.6460109999999999</v>
      </c>
      <c r="BN26" s="9">
        <v>1.620584</v>
      </c>
      <c r="BO26" s="9">
        <v>1.4385410000000001</v>
      </c>
      <c r="BP26" s="8">
        <v>1.8946639999999999</v>
      </c>
      <c r="BQ26" s="9">
        <v>1.628657</v>
      </c>
      <c r="BR26" s="9">
        <v>1.666234</v>
      </c>
      <c r="BS26" s="9">
        <v>1.637581</v>
      </c>
      <c r="BT26" s="9">
        <v>1.4496869999999999</v>
      </c>
      <c r="BU26" s="8">
        <v>1.9349160000000001</v>
      </c>
      <c r="BV26" s="9">
        <v>1.6429020000000001</v>
      </c>
      <c r="BW26" s="9">
        <v>1.6817629999999999</v>
      </c>
      <c r="BX26" s="9">
        <v>1.651052</v>
      </c>
      <c r="BY26" s="9">
        <v>1.45652</v>
      </c>
      <c r="BZ26" s="8">
        <v>1.9635579999999999</v>
      </c>
      <c r="CA26" s="9">
        <v>1.6615359999999999</v>
      </c>
      <c r="CB26" s="9">
        <v>1.6993849999999999</v>
      </c>
      <c r="CC26" s="9">
        <v>1.669681</v>
      </c>
      <c r="CD26" s="9">
        <v>1.4529069999999999</v>
      </c>
      <c r="CE26" s="8">
        <v>1.994774</v>
      </c>
      <c r="CF26" s="9">
        <v>1.6665570000000001</v>
      </c>
      <c r="CG26" s="9">
        <v>1.7037549999999999</v>
      </c>
      <c r="CH26" s="9">
        <v>1.673527</v>
      </c>
      <c r="CI26" s="9">
        <v>1.4480029999999999</v>
      </c>
      <c r="CJ26" s="8">
        <v>2.0304419999999999</v>
      </c>
      <c r="CK26" s="9">
        <v>1.671049</v>
      </c>
      <c r="CL26" s="9">
        <v>1.7110300000000001</v>
      </c>
      <c r="CM26" s="9">
        <v>1.678296</v>
      </c>
      <c r="CN26" s="9">
        <v>1.44642</v>
      </c>
      <c r="CO26" s="8">
        <v>2.0629270000000002</v>
      </c>
      <c r="CP26" s="9">
        <v>1.683848</v>
      </c>
      <c r="CQ26" s="9">
        <v>1.7262</v>
      </c>
      <c r="CR26" s="9">
        <v>1.6886030000000001</v>
      </c>
      <c r="CS26" s="9">
        <v>1.455894</v>
      </c>
      <c r="CT26" s="8">
        <v>2.1152000000000002</v>
      </c>
      <c r="CU26" s="9">
        <v>1.702051</v>
      </c>
      <c r="CV26" s="9">
        <v>1.7454860000000001</v>
      </c>
      <c r="CW26" s="9">
        <v>1.706494</v>
      </c>
      <c r="CX26" s="9">
        <v>1.4681569999999999</v>
      </c>
      <c r="CY26" s="8">
        <v>2.1671360000000002</v>
      </c>
      <c r="CZ26" s="9">
        <v>1.719946</v>
      </c>
      <c r="DA26" s="9">
        <v>1.7723850000000001</v>
      </c>
      <c r="DB26" s="9">
        <v>1.721843</v>
      </c>
      <c r="DC26" s="9">
        <v>1.47644</v>
      </c>
      <c r="DD26" s="8">
        <v>2.2268349999999999</v>
      </c>
      <c r="DE26" s="9">
        <v>1.745498</v>
      </c>
      <c r="DF26" s="9">
        <v>1.7973049999999999</v>
      </c>
      <c r="DG26" s="9">
        <v>1.744216</v>
      </c>
      <c r="DH26" s="9">
        <v>1.488381</v>
      </c>
      <c r="DI26" s="8">
        <v>2.2885119999999999</v>
      </c>
      <c r="DJ26" s="9">
        <v>1.767231</v>
      </c>
      <c r="DK26" s="9">
        <v>1.824074</v>
      </c>
      <c r="DL26" s="9">
        <v>1.76111</v>
      </c>
      <c r="DM26" s="9">
        <v>1.4911030000000001</v>
      </c>
      <c r="DN26" s="8">
        <v>2.348087</v>
      </c>
      <c r="DO26" s="9">
        <v>1.79565</v>
      </c>
      <c r="DP26" s="9">
        <v>1.8401110000000001</v>
      </c>
      <c r="DQ26" s="9">
        <v>1.788305</v>
      </c>
      <c r="DR26" s="9">
        <v>1.4980039999999999</v>
      </c>
      <c r="DS26" s="8">
        <v>2.4188019999999999</v>
      </c>
      <c r="DT26" s="9">
        <v>1.817353</v>
      </c>
      <c r="DU26" s="9">
        <v>1.8574930000000001</v>
      </c>
      <c r="DV26" s="9">
        <v>1.8043629999999999</v>
      </c>
      <c r="DW26" s="9">
        <v>1.512256</v>
      </c>
      <c r="DX26" s="8">
        <v>2.4901759999999999</v>
      </c>
      <c r="DY26" s="9">
        <v>1.838992</v>
      </c>
      <c r="DZ26" s="9">
        <v>1.8768819999999999</v>
      </c>
      <c r="EA26" s="9">
        <v>1.825261</v>
      </c>
      <c r="EB26" s="9">
        <v>1.5305120000000001</v>
      </c>
      <c r="EC26" s="8">
        <v>2.578802</v>
      </c>
      <c r="ED26" s="9">
        <v>1.8665389999999999</v>
      </c>
      <c r="EE26" s="9">
        <v>1.908552</v>
      </c>
      <c r="EF26" s="9">
        <v>1.84409</v>
      </c>
      <c r="EG26" s="9">
        <v>1.5392079999999999</v>
      </c>
      <c r="EH26" s="8">
        <v>2.6560869999999999</v>
      </c>
      <c r="EI26" s="9">
        <v>1.891937</v>
      </c>
      <c r="EJ26" s="9">
        <v>1.935643</v>
      </c>
      <c r="EK26" s="9">
        <v>1.8708830000000001</v>
      </c>
      <c r="EL26" s="9">
        <v>1.555949</v>
      </c>
      <c r="EM26" s="8">
        <v>2.7374960000000002</v>
      </c>
      <c r="EN26" s="9">
        <v>1.945616</v>
      </c>
      <c r="EO26" s="9">
        <v>1.989506</v>
      </c>
      <c r="EP26" s="9">
        <v>1.9247890000000001</v>
      </c>
      <c r="EQ26" s="9">
        <v>1.5892379999999999</v>
      </c>
      <c r="ER26" s="8">
        <v>2.7911380000000001</v>
      </c>
      <c r="ES26" s="10">
        <v>1.2E-2</v>
      </c>
      <c r="ET26" s="10">
        <v>1.2E-2</v>
      </c>
      <c r="EU26" s="10">
        <v>1.0999999999999999E-2</v>
      </c>
      <c r="EV26" s="10">
        <v>5.0000000000000001E-3</v>
      </c>
      <c r="EW26" s="11">
        <v>2.4E-2</v>
      </c>
    </row>
    <row r="27" spans="1:153" x14ac:dyDescent="0.25">
      <c r="A27" s="5" t="s">
        <v>28</v>
      </c>
      <c r="B27" s="5">
        <v>23.777567000000001</v>
      </c>
      <c r="C27" s="5">
        <v>24.369726</v>
      </c>
      <c r="D27" s="12">
        <v>25.626595999999999</v>
      </c>
      <c r="E27" s="12">
        <v>25.627399</v>
      </c>
      <c r="F27" s="12">
        <v>25.626584999999999</v>
      </c>
      <c r="G27" s="12">
        <v>25.430159</v>
      </c>
      <c r="H27" s="5">
        <v>25.855902</v>
      </c>
      <c r="I27" s="12">
        <v>25.394791000000001</v>
      </c>
      <c r="J27" s="12">
        <v>25.311543</v>
      </c>
      <c r="K27" s="12">
        <v>25.281276999999999</v>
      </c>
      <c r="L27" s="12">
        <v>25.166716000000001</v>
      </c>
      <c r="M27" s="5">
        <v>25.870533000000002</v>
      </c>
      <c r="N27" s="12">
        <v>24.972572</v>
      </c>
      <c r="O27" s="12">
        <v>25.130179999999999</v>
      </c>
      <c r="P27" s="12">
        <v>24.942336999999998</v>
      </c>
      <c r="Q27" s="12">
        <v>24.408218000000002</v>
      </c>
      <c r="R27" s="5">
        <v>26.453811999999999</v>
      </c>
      <c r="S27" s="12">
        <v>25.206989</v>
      </c>
      <c r="T27" s="12">
        <v>25.454536000000001</v>
      </c>
      <c r="U27" s="12">
        <v>25.212251999999999</v>
      </c>
      <c r="V27" s="12">
        <v>24.395844</v>
      </c>
      <c r="W27" s="5">
        <v>27.416004000000001</v>
      </c>
      <c r="X27" s="12">
        <v>26.055226999999999</v>
      </c>
      <c r="Y27" s="12">
        <v>26.436419000000001</v>
      </c>
      <c r="Z27" s="12">
        <v>26.124783999999998</v>
      </c>
      <c r="AA27" s="12">
        <v>25.038654000000001</v>
      </c>
      <c r="AB27" s="5">
        <v>28.956492999999998</v>
      </c>
      <c r="AC27" s="12">
        <v>25.878091999999999</v>
      </c>
      <c r="AD27" s="12">
        <v>26.329623999999999</v>
      </c>
      <c r="AE27" s="12">
        <v>25.959710999999999</v>
      </c>
      <c r="AF27" s="12">
        <v>24.648260000000001</v>
      </c>
      <c r="AG27" s="5">
        <v>29.133811999999999</v>
      </c>
      <c r="AH27" s="12">
        <v>25.978268</v>
      </c>
      <c r="AI27" s="12">
        <v>26.476230999999999</v>
      </c>
      <c r="AJ27" s="12">
        <v>26.122726</v>
      </c>
      <c r="AK27" s="12">
        <v>24.490765</v>
      </c>
      <c r="AL27" s="5">
        <v>29.639378000000001</v>
      </c>
      <c r="AM27" s="12">
        <v>26.023001000000001</v>
      </c>
      <c r="AN27" s="12">
        <v>26.602813999999999</v>
      </c>
      <c r="AO27" s="12">
        <v>26.163367999999998</v>
      </c>
      <c r="AP27" s="12">
        <v>24.405871999999999</v>
      </c>
      <c r="AQ27" s="5">
        <v>30.027031000000001</v>
      </c>
      <c r="AR27" s="12">
        <v>26.024961000000001</v>
      </c>
      <c r="AS27" s="12">
        <v>26.681749</v>
      </c>
      <c r="AT27" s="12">
        <v>26.223305</v>
      </c>
      <c r="AU27" s="12">
        <v>24.311195000000001</v>
      </c>
      <c r="AV27" s="5">
        <v>30.262173000000001</v>
      </c>
      <c r="AW27" s="12">
        <v>26.075631999999999</v>
      </c>
      <c r="AX27" s="12">
        <v>26.841528</v>
      </c>
      <c r="AY27" s="12">
        <v>26.304321000000002</v>
      </c>
      <c r="AZ27" s="12">
        <v>24.234978000000002</v>
      </c>
      <c r="BA27" s="5">
        <v>30.536493</v>
      </c>
      <c r="BB27" s="12">
        <v>26.20937</v>
      </c>
      <c r="BC27" s="12">
        <v>26.956271999999998</v>
      </c>
      <c r="BD27" s="12">
        <v>26.398002999999999</v>
      </c>
      <c r="BE27" s="12">
        <v>24.296455000000002</v>
      </c>
      <c r="BF27" s="5">
        <v>30.856976</v>
      </c>
      <c r="BG27" s="12">
        <v>26.277457999999999</v>
      </c>
      <c r="BH27" s="12">
        <v>27.098875</v>
      </c>
      <c r="BI27" s="12">
        <v>26.456479999999999</v>
      </c>
      <c r="BJ27" s="12">
        <v>24.387315999999998</v>
      </c>
      <c r="BK27" s="5">
        <v>31.1691</v>
      </c>
      <c r="BL27" s="12">
        <v>26.389225</v>
      </c>
      <c r="BM27" s="12">
        <v>27.248270000000002</v>
      </c>
      <c r="BN27" s="12">
        <v>26.583770999999999</v>
      </c>
      <c r="BO27" s="12">
        <v>24.452069999999999</v>
      </c>
      <c r="BP27" s="5">
        <v>31.365807</v>
      </c>
      <c r="BQ27" s="12">
        <v>26.509647000000001</v>
      </c>
      <c r="BR27" s="12">
        <v>27.446936000000001</v>
      </c>
      <c r="BS27" s="12">
        <v>26.731376999999998</v>
      </c>
      <c r="BT27" s="12">
        <v>24.525112</v>
      </c>
      <c r="BU27" s="5">
        <v>31.538509000000001</v>
      </c>
      <c r="BV27" s="12">
        <v>26.629622000000001</v>
      </c>
      <c r="BW27" s="12">
        <v>27.623685999999999</v>
      </c>
      <c r="BX27" s="12">
        <v>26.833051999999999</v>
      </c>
      <c r="BY27" s="12">
        <v>24.579398999999999</v>
      </c>
      <c r="BZ27" s="5">
        <v>31.837752999999999</v>
      </c>
      <c r="CA27" s="12">
        <v>26.816894999999999</v>
      </c>
      <c r="CB27" s="12">
        <v>27.834637000000001</v>
      </c>
      <c r="CC27" s="12">
        <v>27.02393</v>
      </c>
      <c r="CD27" s="12">
        <v>24.642420000000001</v>
      </c>
      <c r="CE27" s="5">
        <v>32.193527000000003</v>
      </c>
      <c r="CF27" s="12">
        <v>26.95402</v>
      </c>
      <c r="CG27" s="12">
        <v>28.009764000000001</v>
      </c>
      <c r="CH27" s="12">
        <v>27.111946</v>
      </c>
      <c r="CI27" s="12">
        <v>24.653735999999999</v>
      </c>
      <c r="CJ27" s="5">
        <v>32.547195000000002</v>
      </c>
      <c r="CK27" s="12">
        <v>27.052213999999999</v>
      </c>
      <c r="CL27" s="12">
        <v>28.213911</v>
      </c>
      <c r="CM27" s="12">
        <v>27.211382</v>
      </c>
      <c r="CN27" s="12">
        <v>24.681248</v>
      </c>
      <c r="CO27" s="5">
        <v>32.841670999999998</v>
      </c>
      <c r="CP27" s="12">
        <v>27.253803000000001</v>
      </c>
      <c r="CQ27" s="12">
        <v>28.497112000000001</v>
      </c>
      <c r="CR27" s="12">
        <v>27.343273</v>
      </c>
      <c r="CS27" s="12">
        <v>24.783456999999999</v>
      </c>
      <c r="CT27" s="5">
        <v>33.136119999999998</v>
      </c>
      <c r="CU27" s="12">
        <v>27.459814000000001</v>
      </c>
      <c r="CV27" s="12">
        <v>28.805109000000002</v>
      </c>
      <c r="CW27" s="12">
        <v>27.527273000000001</v>
      </c>
      <c r="CX27" s="12">
        <v>24.865490000000001</v>
      </c>
      <c r="CY27" s="5">
        <v>33.496158999999999</v>
      </c>
      <c r="CZ27" s="12">
        <v>27.683802</v>
      </c>
      <c r="DA27" s="12">
        <v>29.193434</v>
      </c>
      <c r="DB27" s="12">
        <v>27.699062000000001</v>
      </c>
      <c r="DC27" s="12">
        <v>24.907851999999998</v>
      </c>
      <c r="DD27" s="5">
        <v>33.915367000000003</v>
      </c>
      <c r="DE27" s="12">
        <v>27.907827000000001</v>
      </c>
      <c r="DF27" s="12">
        <v>29.466567999999999</v>
      </c>
      <c r="DG27" s="12">
        <v>27.844448</v>
      </c>
      <c r="DH27" s="12">
        <v>24.871634</v>
      </c>
      <c r="DI27" s="5">
        <v>34.337524000000002</v>
      </c>
      <c r="DJ27" s="12">
        <v>28.13982</v>
      </c>
      <c r="DK27" s="12">
        <v>29.725235000000001</v>
      </c>
      <c r="DL27" s="12">
        <v>27.989466</v>
      </c>
      <c r="DM27" s="12">
        <v>24.769655</v>
      </c>
      <c r="DN27" s="5">
        <v>34.717269999999999</v>
      </c>
      <c r="DO27" s="12">
        <v>28.341013</v>
      </c>
      <c r="DP27" s="12">
        <v>29.850107000000001</v>
      </c>
      <c r="DQ27" s="12">
        <v>28.161982999999999</v>
      </c>
      <c r="DR27" s="12">
        <v>24.681141</v>
      </c>
      <c r="DS27" s="5">
        <v>35.151103999999997</v>
      </c>
      <c r="DT27" s="12">
        <v>28.586511999999999</v>
      </c>
      <c r="DU27" s="12">
        <v>29.953344000000001</v>
      </c>
      <c r="DV27" s="12">
        <v>28.297726000000001</v>
      </c>
      <c r="DW27" s="12">
        <v>24.637094000000001</v>
      </c>
      <c r="DX27" s="5">
        <v>35.652667999999998</v>
      </c>
      <c r="DY27" s="12">
        <v>28.744174999999998</v>
      </c>
      <c r="DZ27" s="12">
        <v>30.106000999999999</v>
      </c>
      <c r="EA27" s="12">
        <v>28.444071000000001</v>
      </c>
      <c r="EB27" s="12">
        <v>24.646286</v>
      </c>
      <c r="EC27" s="5">
        <v>36.293812000000003</v>
      </c>
      <c r="ED27" s="12">
        <v>28.923832000000001</v>
      </c>
      <c r="EE27" s="12">
        <v>30.355945999999999</v>
      </c>
      <c r="EF27" s="12">
        <v>28.535074000000002</v>
      </c>
      <c r="EG27" s="12">
        <v>24.534105</v>
      </c>
      <c r="EH27" s="5">
        <v>36.893020999999997</v>
      </c>
      <c r="EI27" s="12">
        <v>29.130039</v>
      </c>
      <c r="EJ27" s="12">
        <v>30.494543</v>
      </c>
      <c r="EK27" s="12">
        <v>28.685193999999999</v>
      </c>
      <c r="EL27" s="12">
        <v>24.491192000000002</v>
      </c>
      <c r="EM27" s="5">
        <v>37.495128999999999</v>
      </c>
      <c r="EN27" s="12">
        <v>29.223167</v>
      </c>
      <c r="EO27" s="12">
        <v>30.596945000000002</v>
      </c>
      <c r="EP27" s="12">
        <v>28.779755000000002</v>
      </c>
      <c r="EQ27" s="12">
        <v>24.395368999999999</v>
      </c>
      <c r="ER27" s="5">
        <v>38.110931000000001</v>
      </c>
      <c r="ES27" s="13">
        <v>6.0000000000000001E-3</v>
      </c>
      <c r="ET27" s="13">
        <v>8.0000000000000002E-3</v>
      </c>
      <c r="EU27" s="13">
        <v>6.0000000000000001E-3</v>
      </c>
      <c r="EV27" s="13">
        <v>0</v>
      </c>
      <c r="EW27" s="14">
        <v>1.6E-2</v>
      </c>
    </row>
    <row r="28" spans="1:153" x14ac:dyDescent="0.25">
      <c r="A28" s="8"/>
      <c r="B28" s="8"/>
      <c r="C28" s="8"/>
      <c r="D28" s="176"/>
      <c r="E28" s="174"/>
      <c r="F28" s="174"/>
      <c r="G28" s="174"/>
      <c r="H28" s="177"/>
      <c r="I28" s="176"/>
      <c r="J28" s="174"/>
      <c r="K28" s="174"/>
      <c r="L28" s="174"/>
      <c r="M28" s="177"/>
      <c r="N28" s="176"/>
      <c r="O28" s="174"/>
      <c r="P28" s="174"/>
      <c r="Q28" s="174"/>
      <c r="R28" s="177"/>
      <c r="S28" s="176"/>
      <c r="T28" s="174"/>
      <c r="U28" s="174"/>
      <c r="V28" s="174"/>
      <c r="W28" s="177"/>
      <c r="X28" s="176"/>
      <c r="Y28" s="174"/>
      <c r="Z28" s="174"/>
      <c r="AA28" s="174"/>
      <c r="AB28" s="177"/>
      <c r="AC28" s="176"/>
      <c r="AD28" s="174"/>
      <c r="AE28" s="174"/>
      <c r="AF28" s="174"/>
      <c r="AG28" s="177"/>
      <c r="AH28" s="176"/>
      <c r="AI28" s="174"/>
      <c r="AJ28" s="174"/>
      <c r="AK28" s="174"/>
      <c r="AL28" s="177"/>
      <c r="AM28" s="176"/>
      <c r="AN28" s="174"/>
      <c r="AO28" s="174"/>
      <c r="AP28" s="174"/>
      <c r="AQ28" s="177"/>
      <c r="AR28" s="176"/>
      <c r="AS28" s="174"/>
      <c r="AT28" s="174"/>
      <c r="AU28" s="174"/>
      <c r="AV28" s="177"/>
      <c r="AW28" s="176"/>
      <c r="AX28" s="174"/>
      <c r="AY28" s="174"/>
      <c r="AZ28" s="174"/>
      <c r="BA28" s="177"/>
      <c r="BB28" s="176"/>
      <c r="BC28" s="174"/>
      <c r="BD28" s="174"/>
      <c r="BE28" s="174"/>
      <c r="BF28" s="177"/>
      <c r="BG28" s="176"/>
      <c r="BH28" s="174"/>
      <c r="BI28" s="174"/>
      <c r="BJ28" s="174"/>
      <c r="BK28" s="177"/>
      <c r="BL28" s="176"/>
      <c r="BM28" s="174"/>
      <c r="BN28" s="174"/>
      <c r="BO28" s="174"/>
      <c r="BP28" s="177"/>
      <c r="BQ28" s="176"/>
      <c r="BR28" s="174"/>
      <c r="BS28" s="174"/>
      <c r="BT28" s="174"/>
      <c r="BU28" s="177"/>
      <c r="BV28" s="176"/>
      <c r="BW28" s="174"/>
      <c r="BX28" s="174"/>
      <c r="BY28" s="174"/>
      <c r="BZ28" s="177"/>
      <c r="CA28" s="176"/>
      <c r="CB28" s="174"/>
      <c r="CC28" s="174"/>
      <c r="CD28" s="174"/>
      <c r="CE28" s="177"/>
      <c r="CF28" s="176"/>
      <c r="CG28" s="174"/>
      <c r="CH28" s="174"/>
      <c r="CI28" s="174"/>
      <c r="CJ28" s="177"/>
      <c r="CK28" s="176"/>
      <c r="CL28" s="174"/>
      <c r="CM28" s="174"/>
      <c r="CN28" s="174"/>
      <c r="CO28" s="177"/>
      <c r="CP28" s="176"/>
      <c r="CQ28" s="174"/>
      <c r="CR28" s="174"/>
      <c r="CS28" s="174"/>
      <c r="CT28" s="177"/>
      <c r="CU28" s="176"/>
      <c r="CV28" s="174"/>
      <c r="CW28" s="174"/>
      <c r="CX28" s="174"/>
      <c r="CY28" s="177"/>
      <c r="CZ28" s="176"/>
      <c r="DA28" s="174"/>
      <c r="DB28" s="174"/>
      <c r="DC28" s="174"/>
      <c r="DD28" s="177"/>
      <c r="DE28" s="176"/>
      <c r="DF28" s="174"/>
      <c r="DG28" s="174"/>
      <c r="DH28" s="174"/>
      <c r="DI28" s="177"/>
      <c r="DJ28" s="176"/>
      <c r="DK28" s="174"/>
      <c r="DL28" s="174"/>
      <c r="DM28" s="174"/>
      <c r="DN28" s="177"/>
      <c r="DO28" s="176"/>
      <c r="DP28" s="174"/>
      <c r="DQ28" s="174"/>
      <c r="DR28" s="174"/>
      <c r="DS28" s="177"/>
      <c r="DT28" s="176"/>
      <c r="DU28" s="174"/>
      <c r="DV28" s="174"/>
      <c r="DW28" s="174"/>
      <c r="DX28" s="177"/>
      <c r="DY28" s="176"/>
      <c r="DZ28" s="174"/>
      <c r="EA28" s="174"/>
      <c r="EB28" s="174"/>
      <c r="EC28" s="177"/>
      <c r="ED28" s="176"/>
      <c r="EE28" s="174"/>
      <c r="EF28" s="174"/>
      <c r="EG28" s="174"/>
      <c r="EH28" s="177"/>
      <c r="EI28" s="176"/>
      <c r="EJ28" s="174"/>
      <c r="EK28" s="174"/>
      <c r="EL28" s="174"/>
      <c r="EM28" s="177"/>
      <c r="EN28" s="176"/>
      <c r="EO28" s="174"/>
      <c r="EP28" s="174"/>
      <c r="EQ28" s="174"/>
      <c r="ER28" s="177"/>
      <c r="ES28" s="176"/>
      <c r="ET28" s="174"/>
      <c r="EU28" s="174"/>
      <c r="EV28" s="174"/>
      <c r="EW28" s="177"/>
    </row>
    <row r="29" spans="1:153" x14ac:dyDescent="0.25">
      <c r="A29" s="5" t="s">
        <v>29</v>
      </c>
      <c r="B29" s="5">
        <v>0.22342500000000001</v>
      </c>
      <c r="C29" s="5">
        <v>0.64050700000000005</v>
      </c>
      <c r="D29" s="12">
        <v>6.6847000000000004E-2</v>
      </c>
      <c r="E29" s="12">
        <v>6.6843E-2</v>
      </c>
      <c r="F29" s="12">
        <v>6.6843E-2</v>
      </c>
      <c r="G29" s="12">
        <v>6.6880999999999996E-2</v>
      </c>
      <c r="H29" s="5">
        <v>6.6845000000000002E-2</v>
      </c>
      <c r="I29" s="12">
        <v>0.45317600000000002</v>
      </c>
      <c r="J29" s="12">
        <v>0.45317600000000002</v>
      </c>
      <c r="K29" s="12">
        <v>0.45317099999999999</v>
      </c>
      <c r="L29" s="12">
        <v>0.45325700000000002</v>
      </c>
      <c r="M29" s="5">
        <v>0.45344400000000001</v>
      </c>
      <c r="N29" s="12">
        <v>0.35857800000000001</v>
      </c>
      <c r="O29" s="12">
        <v>0.35860399999999998</v>
      </c>
      <c r="P29" s="12">
        <v>0.35866399999999998</v>
      </c>
      <c r="Q29" s="12">
        <v>0.35858499999999999</v>
      </c>
      <c r="R29" s="5">
        <v>0.35893199999999997</v>
      </c>
      <c r="S29" s="12">
        <v>0.22436700000000001</v>
      </c>
      <c r="T29" s="12">
        <v>0.224407</v>
      </c>
      <c r="U29" s="12">
        <v>0.22429099999999999</v>
      </c>
      <c r="V29" s="12">
        <v>0.222746</v>
      </c>
      <c r="W29" s="5">
        <v>0.22473299999999999</v>
      </c>
      <c r="X29" s="12">
        <v>0.222723</v>
      </c>
      <c r="Y29" s="12">
        <v>0.22278200000000001</v>
      </c>
      <c r="Z29" s="12">
        <v>0.22271299999999999</v>
      </c>
      <c r="AA29" s="12">
        <v>0.22298399999999999</v>
      </c>
      <c r="AB29" s="5">
        <v>0.22308900000000001</v>
      </c>
      <c r="AC29" s="12">
        <v>0.22095100000000001</v>
      </c>
      <c r="AD29" s="12">
        <v>0.22109599999999999</v>
      </c>
      <c r="AE29" s="12">
        <v>0.22090699999999999</v>
      </c>
      <c r="AF29" s="12">
        <v>0.22137799999999999</v>
      </c>
      <c r="AG29" s="5">
        <v>0.22143199999999999</v>
      </c>
      <c r="AH29" s="12">
        <v>0.21929000000000001</v>
      </c>
      <c r="AI29" s="12">
        <v>0.21940999999999999</v>
      </c>
      <c r="AJ29" s="12">
        <v>0.21924199999999999</v>
      </c>
      <c r="AK29" s="12">
        <v>0.21979099999999999</v>
      </c>
      <c r="AL29" s="5">
        <v>0.21951899999999999</v>
      </c>
      <c r="AM29" s="12">
        <v>0.217308</v>
      </c>
      <c r="AN29" s="12">
        <v>0.21753500000000001</v>
      </c>
      <c r="AO29" s="12">
        <v>0.21729299999999999</v>
      </c>
      <c r="AP29" s="12">
        <v>0.21787500000000001</v>
      </c>
      <c r="AQ29" s="5">
        <v>0.21759600000000001</v>
      </c>
      <c r="AR29" s="12">
        <v>0.21526300000000001</v>
      </c>
      <c r="AS29" s="12">
        <v>0.21557799999999999</v>
      </c>
      <c r="AT29" s="12">
        <v>0.21521899999999999</v>
      </c>
      <c r="AU29" s="12">
        <v>0.21629499999999999</v>
      </c>
      <c r="AV29" s="5">
        <v>0.21549199999999999</v>
      </c>
      <c r="AW29" s="12">
        <v>0.212759</v>
      </c>
      <c r="AX29" s="12">
        <v>0.21353</v>
      </c>
      <c r="AY29" s="12">
        <v>0.21299599999999999</v>
      </c>
      <c r="AZ29" s="12">
        <v>0.214394</v>
      </c>
      <c r="BA29" s="5">
        <v>0.211502</v>
      </c>
      <c r="BB29" s="12">
        <v>0.210646</v>
      </c>
      <c r="BC29" s="12">
        <v>0.21121400000000001</v>
      </c>
      <c r="BD29" s="12">
        <v>0.21063200000000001</v>
      </c>
      <c r="BE29" s="12">
        <v>0.21254000000000001</v>
      </c>
      <c r="BF29" s="5">
        <v>0.211004</v>
      </c>
      <c r="BG29" s="12">
        <v>0.20821799999999999</v>
      </c>
      <c r="BH29" s="12">
        <v>0.20885500000000001</v>
      </c>
      <c r="BI29" s="12">
        <v>0.208172</v>
      </c>
      <c r="BJ29" s="12">
        <v>0.21040300000000001</v>
      </c>
      <c r="BK29" s="5">
        <v>0.210955</v>
      </c>
      <c r="BL29" s="12">
        <v>0.20554900000000001</v>
      </c>
      <c r="BM29" s="12">
        <v>0.20644000000000001</v>
      </c>
      <c r="BN29" s="12">
        <v>0.20558499999999999</v>
      </c>
      <c r="BO29" s="12">
        <v>0.20822099999999999</v>
      </c>
      <c r="BP29" s="5">
        <v>0.20643</v>
      </c>
      <c r="BQ29" s="12">
        <v>0.20222499999999999</v>
      </c>
      <c r="BR29" s="12">
        <v>0.20383499999999999</v>
      </c>
      <c r="BS29" s="12">
        <v>0.20250899999999999</v>
      </c>
      <c r="BT29" s="12">
        <v>0.20635000000000001</v>
      </c>
      <c r="BU29" s="5">
        <v>0.203789</v>
      </c>
      <c r="BV29" s="12">
        <v>0.198851</v>
      </c>
      <c r="BW29" s="12">
        <v>0.20085900000000001</v>
      </c>
      <c r="BX29" s="12">
        <v>0.19916700000000001</v>
      </c>
      <c r="BY29" s="12">
        <v>0.20366100000000001</v>
      </c>
      <c r="BZ29" s="5">
        <v>0.201321</v>
      </c>
      <c r="CA29" s="12">
        <v>0.19511999999999999</v>
      </c>
      <c r="CB29" s="12">
        <v>0.19758600000000001</v>
      </c>
      <c r="CC29" s="12">
        <v>0.19544400000000001</v>
      </c>
      <c r="CD29" s="12">
        <v>0.20124600000000001</v>
      </c>
      <c r="CE29" s="5">
        <v>0.198406</v>
      </c>
      <c r="CF29" s="12">
        <v>0.19112799999999999</v>
      </c>
      <c r="CG29" s="12">
        <v>0.19389000000000001</v>
      </c>
      <c r="CH29" s="12">
        <v>0.19133900000000001</v>
      </c>
      <c r="CI29" s="12">
        <v>0.20025299999999999</v>
      </c>
      <c r="CJ29" s="5">
        <v>0.19537399999999999</v>
      </c>
      <c r="CK29" s="12">
        <v>0.18684000000000001</v>
      </c>
      <c r="CL29" s="12">
        <v>0.190083</v>
      </c>
      <c r="CM29" s="12">
        <v>0.18712400000000001</v>
      </c>
      <c r="CN29" s="12">
        <v>0.19498799999999999</v>
      </c>
      <c r="CO29" s="5">
        <v>0.192852</v>
      </c>
      <c r="CP29" s="12">
        <v>0.178646</v>
      </c>
      <c r="CQ29" s="12">
        <v>0.18596499999999999</v>
      </c>
      <c r="CR29" s="12">
        <v>0.18279599999999999</v>
      </c>
      <c r="CS29" s="12">
        <v>0.191639</v>
      </c>
      <c r="CT29" s="5">
        <v>0.19028500000000001</v>
      </c>
      <c r="CU29" s="12">
        <v>0.17635300000000001</v>
      </c>
      <c r="CV29" s="12">
        <v>0.18173800000000001</v>
      </c>
      <c r="CW29" s="12">
        <v>0.17660300000000001</v>
      </c>
      <c r="CX29" s="12">
        <v>0.187641</v>
      </c>
      <c r="CY29" s="5">
        <v>0.18710299999999999</v>
      </c>
      <c r="CZ29" s="12">
        <v>0.17016600000000001</v>
      </c>
      <c r="DA29" s="12">
        <v>0.176596</v>
      </c>
      <c r="DB29" s="12">
        <v>0.17013900000000001</v>
      </c>
      <c r="DC29" s="12">
        <v>0.18380199999999999</v>
      </c>
      <c r="DD29" s="5">
        <v>0.184341</v>
      </c>
      <c r="DE29" s="12">
        <v>0.16389799999999999</v>
      </c>
      <c r="DF29" s="12">
        <v>0.170574</v>
      </c>
      <c r="DG29" s="12">
        <v>0.16431799999999999</v>
      </c>
      <c r="DH29" s="12">
        <v>0.17962600000000001</v>
      </c>
      <c r="DI29" s="5">
        <v>0.18112200000000001</v>
      </c>
      <c r="DJ29" s="12">
        <v>0.15620999999999999</v>
      </c>
      <c r="DK29" s="12">
        <v>0.16453899999999999</v>
      </c>
      <c r="DL29" s="12">
        <v>0.15721299999999999</v>
      </c>
      <c r="DM29" s="12">
        <v>0.17377999999999999</v>
      </c>
      <c r="DN29" s="5">
        <v>0.17824200000000001</v>
      </c>
      <c r="DO29" s="12">
        <v>0.14938199999999999</v>
      </c>
      <c r="DP29" s="12">
        <v>0.15819900000000001</v>
      </c>
      <c r="DQ29" s="12">
        <v>0.15004700000000001</v>
      </c>
      <c r="DR29" s="12">
        <v>0.167933</v>
      </c>
      <c r="DS29" s="5">
        <v>0.175652</v>
      </c>
      <c r="DT29" s="12">
        <v>0.14241999999999999</v>
      </c>
      <c r="DU29" s="12">
        <v>0.151167</v>
      </c>
      <c r="DV29" s="12">
        <v>0.14308000000000001</v>
      </c>
      <c r="DW29" s="12">
        <v>0.162271</v>
      </c>
      <c r="DX29" s="5">
        <v>0.172958</v>
      </c>
      <c r="DY29" s="12">
        <v>0.13497200000000001</v>
      </c>
      <c r="DZ29" s="12">
        <v>0.14421300000000001</v>
      </c>
      <c r="EA29" s="12">
        <v>0.135767</v>
      </c>
      <c r="EB29" s="12">
        <v>0.15612000000000001</v>
      </c>
      <c r="EC29" s="5">
        <v>0.17057</v>
      </c>
      <c r="ED29" s="12">
        <v>0.12821199999999999</v>
      </c>
      <c r="EE29" s="12">
        <v>0.13747599999999999</v>
      </c>
      <c r="EF29" s="12">
        <v>0.12884699999999999</v>
      </c>
      <c r="EG29" s="12">
        <v>0.149176</v>
      </c>
      <c r="EH29" s="5">
        <v>0.16761000000000001</v>
      </c>
      <c r="EI29" s="12">
        <v>0.121309</v>
      </c>
      <c r="EJ29" s="12">
        <v>0.13039600000000001</v>
      </c>
      <c r="EK29" s="12">
        <v>0.121975</v>
      </c>
      <c r="EL29" s="12">
        <v>0.142813</v>
      </c>
      <c r="EM29" s="5">
        <v>0.16477600000000001</v>
      </c>
      <c r="EN29" s="12">
        <v>0.11419899999999999</v>
      </c>
      <c r="EO29" s="12">
        <v>0.12360400000000001</v>
      </c>
      <c r="EP29" s="12">
        <v>0.114899</v>
      </c>
      <c r="EQ29" s="12">
        <v>0.136654</v>
      </c>
      <c r="ER29" s="5">
        <v>0.16200999999999999</v>
      </c>
      <c r="ES29" s="12" t="s">
        <v>13</v>
      </c>
      <c r="ET29" s="12" t="s">
        <v>13</v>
      </c>
      <c r="EU29" s="12" t="s">
        <v>13</v>
      </c>
      <c r="EV29" s="12" t="s">
        <v>13</v>
      </c>
      <c r="EW29" s="5" t="s">
        <v>13</v>
      </c>
    </row>
    <row r="30" spans="1:153" x14ac:dyDescent="0.25">
      <c r="A30" s="8"/>
      <c r="B30" s="8"/>
      <c r="C30" s="8"/>
      <c r="D30" s="176"/>
      <c r="E30" s="174"/>
      <c r="F30" s="174"/>
      <c r="G30" s="174"/>
      <c r="H30" s="177"/>
      <c r="I30" s="176"/>
      <c r="J30" s="174"/>
      <c r="K30" s="174"/>
      <c r="L30" s="174"/>
      <c r="M30" s="177"/>
      <c r="N30" s="176"/>
      <c r="O30" s="174"/>
      <c r="P30" s="174"/>
      <c r="Q30" s="174"/>
      <c r="R30" s="177"/>
      <c r="S30" s="176"/>
      <c r="T30" s="174"/>
      <c r="U30" s="174"/>
      <c r="V30" s="174"/>
      <c r="W30" s="177"/>
      <c r="X30" s="176"/>
      <c r="Y30" s="174"/>
      <c r="Z30" s="174"/>
      <c r="AA30" s="174"/>
      <c r="AB30" s="177"/>
      <c r="AC30" s="176"/>
      <c r="AD30" s="174"/>
      <c r="AE30" s="174"/>
      <c r="AF30" s="174"/>
      <c r="AG30" s="177"/>
      <c r="AH30" s="176"/>
      <c r="AI30" s="174"/>
      <c r="AJ30" s="174"/>
      <c r="AK30" s="174"/>
      <c r="AL30" s="177"/>
      <c r="AM30" s="176"/>
      <c r="AN30" s="174"/>
      <c r="AO30" s="174"/>
      <c r="AP30" s="174"/>
      <c r="AQ30" s="177"/>
      <c r="AR30" s="176"/>
      <c r="AS30" s="174"/>
      <c r="AT30" s="174"/>
      <c r="AU30" s="174"/>
      <c r="AV30" s="177"/>
      <c r="AW30" s="176"/>
      <c r="AX30" s="174"/>
      <c r="AY30" s="174"/>
      <c r="AZ30" s="174"/>
      <c r="BA30" s="177"/>
      <c r="BB30" s="176"/>
      <c r="BC30" s="174"/>
      <c r="BD30" s="174"/>
      <c r="BE30" s="174"/>
      <c r="BF30" s="177"/>
      <c r="BG30" s="176"/>
      <c r="BH30" s="174"/>
      <c r="BI30" s="174"/>
      <c r="BJ30" s="174"/>
      <c r="BK30" s="177"/>
      <c r="BL30" s="176"/>
      <c r="BM30" s="174"/>
      <c r="BN30" s="174"/>
      <c r="BO30" s="174"/>
      <c r="BP30" s="177"/>
      <c r="BQ30" s="176"/>
      <c r="BR30" s="174"/>
      <c r="BS30" s="174"/>
      <c r="BT30" s="174"/>
      <c r="BU30" s="177"/>
      <c r="BV30" s="176"/>
      <c r="BW30" s="174"/>
      <c r="BX30" s="174"/>
      <c r="BY30" s="174"/>
      <c r="BZ30" s="177"/>
      <c r="CA30" s="176"/>
      <c r="CB30" s="174"/>
      <c r="CC30" s="174"/>
      <c r="CD30" s="174"/>
      <c r="CE30" s="177"/>
      <c r="CF30" s="176"/>
      <c r="CG30" s="174"/>
      <c r="CH30" s="174"/>
      <c r="CI30" s="174"/>
      <c r="CJ30" s="177"/>
      <c r="CK30" s="176"/>
      <c r="CL30" s="174"/>
      <c r="CM30" s="174"/>
      <c r="CN30" s="174"/>
      <c r="CO30" s="177"/>
      <c r="CP30" s="176"/>
      <c r="CQ30" s="174"/>
      <c r="CR30" s="174"/>
      <c r="CS30" s="174"/>
      <c r="CT30" s="177"/>
      <c r="CU30" s="176"/>
      <c r="CV30" s="174"/>
      <c r="CW30" s="174"/>
      <c r="CX30" s="174"/>
      <c r="CY30" s="177"/>
      <c r="CZ30" s="176"/>
      <c r="DA30" s="174"/>
      <c r="DB30" s="174"/>
      <c r="DC30" s="174"/>
      <c r="DD30" s="177"/>
      <c r="DE30" s="176"/>
      <c r="DF30" s="174"/>
      <c r="DG30" s="174"/>
      <c r="DH30" s="174"/>
      <c r="DI30" s="177"/>
      <c r="DJ30" s="176"/>
      <c r="DK30" s="174"/>
      <c r="DL30" s="174"/>
      <c r="DM30" s="174"/>
      <c r="DN30" s="177"/>
      <c r="DO30" s="176"/>
      <c r="DP30" s="174"/>
      <c r="DQ30" s="174"/>
      <c r="DR30" s="174"/>
      <c r="DS30" s="177"/>
      <c r="DT30" s="176"/>
      <c r="DU30" s="174"/>
      <c r="DV30" s="174"/>
      <c r="DW30" s="174"/>
      <c r="DX30" s="177"/>
      <c r="DY30" s="176"/>
      <c r="DZ30" s="174"/>
      <c r="EA30" s="174"/>
      <c r="EB30" s="174"/>
      <c r="EC30" s="177"/>
      <c r="ED30" s="176"/>
      <c r="EE30" s="174"/>
      <c r="EF30" s="174"/>
      <c r="EG30" s="174"/>
      <c r="EH30" s="177"/>
      <c r="EI30" s="176"/>
      <c r="EJ30" s="174"/>
      <c r="EK30" s="174"/>
      <c r="EL30" s="174"/>
      <c r="EM30" s="177"/>
      <c r="EN30" s="176"/>
      <c r="EO30" s="174"/>
      <c r="EP30" s="174"/>
      <c r="EQ30" s="174"/>
      <c r="ER30" s="177"/>
      <c r="ES30" s="176"/>
      <c r="ET30" s="174"/>
      <c r="EU30" s="174"/>
      <c r="EV30" s="174"/>
      <c r="EW30" s="177"/>
    </row>
    <row r="31" spans="1:153" x14ac:dyDescent="0.25">
      <c r="A31" s="5" t="s">
        <v>30</v>
      </c>
      <c r="B31" s="8"/>
      <c r="C31" s="8"/>
      <c r="D31" s="176"/>
      <c r="E31" s="174"/>
      <c r="F31" s="174"/>
      <c r="G31" s="174"/>
      <c r="H31" s="177"/>
      <c r="I31" s="176"/>
      <c r="J31" s="174"/>
      <c r="K31" s="174"/>
      <c r="L31" s="174"/>
      <c r="M31" s="177"/>
      <c r="N31" s="176"/>
      <c r="O31" s="174"/>
      <c r="P31" s="174"/>
      <c r="Q31" s="174"/>
      <c r="R31" s="177"/>
      <c r="S31" s="176"/>
      <c r="T31" s="174"/>
      <c r="U31" s="174"/>
      <c r="V31" s="174"/>
      <c r="W31" s="177"/>
      <c r="X31" s="176"/>
      <c r="Y31" s="174"/>
      <c r="Z31" s="174"/>
      <c r="AA31" s="174"/>
      <c r="AB31" s="177"/>
      <c r="AC31" s="176"/>
      <c r="AD31" s="174"/>
      <c r="AE31" s="174"/>
      <c r="AF31" s="174"/>
      <c r="AG31" s="177"/>
      <c r="AH31" s="176"/>
      <c r="AI31" s="174"/>
      <c r="AJ31" s="174"/>
      <c r="AK31" s="174"/>
      <c r="AL31" s="177"/>
      <c r="AM31" s="176"/>
      <c r="AN31" s="174"/>
      <c r="AO31" s="174"/>
      <c r="AP31" s="174"/>
      <c r="AQ31" s="177"/>
      <c r="AR31" s="176"/>
      <c r="AS31" s="174"/>
      <c r="AT31" s="174"/>
      <c r="AU31" s="174"/>
      <c r="AV31" s="177"/>
      <c r="AW31" s="176"/>
      <c r="AX31" s="174"/>
      <c r="AY31" s="174"/>
      <c r="AZ31" s="174"/>
      <c r="BA31" s="177"/>
      <c r="BB31" s="176"/>
      <c r="BC31" s="174"/>
      <c r="BD31" s="174"/>
      <c r="BE31" s="174"/>
      <c r="BF31" s="177"/>
      <c r="BG31" s="176"/>
      <c r="BH31" s="174"/>
      <c r="BI31" s="174"/>
      <c r="BJ31" s="174"/>
      <c r="BK31" s="177"/>
      <c r="BL31" s="176"/>
      <c r="BM31" s="174"/>
      <c r="BN31" s="174"/>
      <c r="BO31" s="174"/>
      <c r="BP31" s="177"/>
      <c r="BQ31" s="176"/>
      <c r="BR31" s="174"/>
      <c r="BS31" s="174"/>
      <c r="BT31" s="174"/>
      <c r="BU31" s="177"/>
      <c r="BV31" s="176"/>
      <c r="BW31" s="174"/>
      <c r="BX31" s="174"/>
      <c r="BY31" s="174"/>
      <c r="BZ31" s="177"/>
      <c r="CA31" s="176"/>
      <c r="CB31" s="174"/>
      <c r="CC31" s="174"/>
      <c r="CD31" s="174"/>
      <c r="CE31" s="177"/>
      <c r="CF31" s="176"/>
      <c r="CG31" s="174"/>
      <c r="CH31" s="174"/>
      <c r="CI31" s="174"/>
      <c r="CJ31" s="177"/>
      <c r="CK31" s="176"/>
      <c r="CL31" s="174"/>
      <c r="CM31" s="174"/>
      <c r="CN31" s="174"/>
      <c r="CO31" s="177"/>
      <c r="CP31" s="176"/>
      <c r="CQ31" s="174"/>
      <c r="CR31" s="174"/>
      <c r="CS31" s="174"/>
      <c r="CT31" s="177"/>
      <c r="CU31" s="176"/>
      <c r="CV31" s="174"/>
      <c r="CW31" s="174"/>
      <c r="CX31" s="174"/>
      <c r="CY31" s="177"/>
      <c r="CZ31" s="176"/>
      <c r="DA31" s="174"/>
      <c r="DB31" s="174"/>
      <c r="DC31" s="174"/>
      <c r="DD31" s="177"/>
      <c r="DE31" s="176"/>
      <c r="DF31" s="174"/>
      <c r="DG31" s="174"/>
      <c r="DH31" s="174"/>
      <c r="DI31" s="177"/>
      <c r="DJ31" s="176"/>
      <c r="DK31" s="174"/>
      <c r="DL31" s="174"/>
      <c r="DM31" s="174"/>
      <c r="DN31" s="177"/>
      <c r="DO31" s="176"/>
      <c r="DP31" s="174"/>
      <c r="DQ31" s="174"/>
      <c r="DR31" s="174"/>
      <c r="DS31" s="177"/>
      <c r="DT31" s="176"/>
      <c r="DU31" s="174"/>
      <c r="DV31" s="174"/>
      <c r="DW31" s="174"/>
      <c r="DX31" s="177"/>
      <c r="DY31" s="176"/>
      <c r="DZ31" s="174"/>
      <c r="EA31" s="174"/>
      <c r="EB31" s="174"/>
      <c r="EC31" s="177"/>
      <c r="ED31" s="176"/>
      <c r="EE31" s="174"/>
      <c r="EF31" s="174"/>
      <c r="EG31" s="174"/>
      <c r="EH31" s="177"/>
      <c r="EI31" s="176"/>
      <c r="EJ31" s="174"/>
      <c r="EK31" s="174"/>
      <c r="EL31" s="174"/>
      <c r="EM31" s="177"/>
      <c r="EN31" s="176"/>
      <c r="EO31" s="174"/>
      <c r="EP31" s="174"/>
      <c r="EQ31" s="174"/>
      <c r="ER31" s="177"/>
      <c r="ES31" s="176"/>
      <c r="ET31" s="174"/>
      <c r="EU31" s="174"/>
      <c r="EV31" s="174"/>
      <c r="EW31" s="177"/>
    </row>
    <row r="32" spans="1:153" x14ac:dyDescent="0.25">
      <c r="A32" s="8"/>
      <c r="B32" s="8"/>
      <c r="C32" s="8"/>
      <c r="D32" s="176"/>
      <c r="E32" s="174"/>
      <c r="F32" s="174"/>
      <c r="G32" s="174"/>
      <c r="H32" s="177"/>
      <c r="I32" s="176"/>
      <c r="J32" s="174"/>
      <c r="K32" s="174"/>
      <c r="L32" s="174"/>
      <c r="M32" s="177"/>
      <c r="N32" s="176"/>
      <c r="O32" s="174"/>
      <c r="P32" s="174"/>
      <c r="Q32" s="174"/>
      <c r="R32" s="177"/>
      <c r="S32" s="176"/>
      <c r="T32" s="174"/>
      <c r="U32" s="174"/>
      <c r="V32" s="174"/>
      <c r="W32" s="177"/>
      <c r="X32" s="176"/>
      <c r="Y32" s="174"/>
      <c r="Z32" s="174"/>
      <c r="AA32" s="174"/>
      <c r="AB32" s="177"/>
      <c r="AC32" s="176"/>
      <c r="AD32" s="174"/>
      <c r="AE32" s="174"/>
      <c r="AF32" s="174"/>
      <c r="AG32" s="177"/>
      <c r="AH32" s="176"/>
      <c r="AI32" s="174"/>
      <c r="AJ32" s="174"/>
      <c r="AK32" s="174"/>
      <c r="AL32" s="177"/>
      <c r="AM32" s="176"/>
      <c r="AN32" s="174"/>
      <c r="AO32" s="174"/>
      <c r="AP32" s="174"/>
      <c r="AQ32" s="177"/>
      <c r="AR32" s="176"/>
      <c r="AS32" s="174"/>
      <c r="AT32" s="174"/>
      <c r="AU32" s="174"/>
      <c r="AV32" s="177"/>
      <c r="AW32" s="176"/>
      <c r="AX32" s="174"/>
      <c r="AY32" s="174"/>
      <c r="AZ32" s="174"/>
      <c r="BA32" s="177"/>
      <c r="BB32" s="176"/>
      <c r="BC32" s="174"/>
      <c r="BD32" s="174"/>
      <c r="BE32" s="174"/>
      <c r="BF32" s="177"/>
      <c r="BG32" s="176"/>
      <c r="BH32" s="174"/>
      <c r="BI32" s="174"/>
      <c r="BJ32" s="174"/>
      <c r="BK32" s="177"/>
      <c r="BL32" s="176"/>
      <c r="BM32" s="174"/>
      <c r="BN32" s="174"/>
      <c r="BO32" s="174"/>
      <c r="BP32" s="177"/>
      <c r="BQ32" s="176"/>
      <c r="BR32" s="174"/>
      <c r="BS32" s="174"/>
      <c r="BT32" s="174"/>
      <c r="BU32" s="177"/>
      <c r="BV32" s="176"/>
      <c r="BW32" s="174"/>
      <c r="BX32" s="174"/>
      <c r="BY32" s="174"/>
      <c r="BZ32" s="177"/>
      <c r="CA32" s="176"/>
      <c r="CB32" s="174"/>
      <c r="CC32" s="174"/>
      <c r="CD32" s="174"/>
      <c r="CE32" s="177"/>
      <c r="CF32" s="176"/>
      <c r="CG32" s="174"/>
      <c r="CH32" s="174"/>
      <c r="CI32" s="174"/>
      <c r="CJ32" s="177"/>
      <c r="CK32" s="176"/>
      <c r="CL32" s="174"/>
      <c r="CM32" s="174"/>
      <c r="CN32" s="174"/>
      <c r="CO32" s="177"/>
      <c r="CP32" s="176"/>
      <c r="CQ32" s="174"/>
      <c r="CR32" s="174"/>
      <c r="CS32" s="174"/>
      <c r="CT32" s="177"/>
      <c r="CU32" s="176"/>
      <c r="CV32" s="174"/>
      <c r="CW32" s="174"/>
      <c r="CX32" s="174"/>
      <c r="CY32" s="177"/>
      <c r="CZ32" s="176"/>
      <c r="DA32" s="174"/>
      <c r="DB32" s="174"/>
      <c r="DC32" s="174"/>
      <c r="DD32" s="177"/>
      <c r="DE32" s="176"/>
      <c r="DF32" s="174"/>
      <c r="DG32" s="174"/>
      <c r="DH32" s="174"/>
      <c r="DI32" s="177"/>
      <c r="DJ32" s="176"/>
      <c r="DK32" s="174"/>
      <c r="DL32" s="174"/>
      <c r="DM32" s="174"/>
      <c r="DN32" s="177"/>
      <c r="DO32" s="176"/>
      <c r="DP32" s="174"/>
      <c r="DQ32" s="174"/>
      <c r="DR32" s="174"/>
      <c r="DS32" s="177"/>
      <c r="DT32" s="176"/>
      <c r="DU32" s="174"/>
      <c r="DV32" s="174"/>
      <c r="DW32" s="174"/>
      <c r="DX32" s="177"/>
      <c r="DY32" s="176"/>
      <c r="DZ32" s="174"/>
      <c r="EA32" s="174"/>
      <c r="EB32" s="174"/>
      <c r="EC32" s="177"/>
      <c r="ED32" s="176"/>
      <c r="EE32" s="174"/>
      <c r="EF32" s="174"/>
      <c r="EG32" s="174"/>
      <c r="EH32" s="177"/>
      <c r="EI32" s="176"/>
      <c r="EJ32" s="174"/>
      <c r="EK32" s="174"/>
      <c r="EL32" s="174"/>
      <c r="EM32" s="177"/>
      <c r="EN32" s="176"/>
      <c r="EO32" s="174"/>
      <c r="EP32" s="174"/>
      <c r="EQ32" s="174"/>
      <c r="ER32" s="177"/>
      <c r="ES32" s="176"/>
      <c r="ET32" s="174"/>
      <c r="EU32" s="174"/>
      <c r="EV32" s="174"/>
      <c r="EW32" s="177"/>
    </row>
    <row r="33" spans="1:153" x14ac:dyDescent="0.25">
      <c r="A33" s="5" t="s">
        <v>31</v>
      </c>
      <c r="B33" s="8"/>
      <c r="C33" s="8"/>
      <c r="D33" s="176"/>
      <c r="E33" s="174"/>
      <c r="F33" s="174"/>
      <c r="G33" s="174"/>
      <c r="H33" s="177"/>
      <c r="I33" s="176"/>
      <c r="J33" s="174"/>
      <c r="K33" s="174"/>
      <c r="L33" s="174"/>
      <c r="M33" s="177"/>
      <c r="N33" s="176"/>
      <c r="O33" s="174"/>
      <c r="P33" s="174"/>
      <c r="Q33" s="174"/>
      <c r="R33" s="177"/>
      <c r="S33" s="176"/>
      <c r="T33" s="174"/>
      <c r="U33" s="174"/>
      <c r="V33" s="174"/>
      <c r="W33" s="177"/>
      <c r="X33" s="176"/>
      <c r="Y33" s="174"/>
      <c r="Z33" s="174"/>
      <c r="AA33" s="174"/>
      <c r="AB33" s="177"/>
      <c r="AC33" s="176"/>
      <c r="AD33" s="174"/>
      <c r="AE33" s="174"/>
      <c r="AF33" s="174"/>
      <c r="AG33" s="177"/>
      <c r="AH33" s="176"/>
      <c r="AI33" s="174"/>
      <c r="AJ33" s="174"/>
      <c r="AK33" s="174"/>
      <c r="AL33" s="177"/>
      <c r="AM33" s="176"/>
      <c r="AN33" s="174"/>
      <c r="AO33" s="174"/>
      <c r="AP33" s="174"/>
      <c r="AQ33" s="177"/>
      <c r="AR33" s="176"/>
      <c r="AS33" s="174"/>
      <c r="AT33" s="174"/>
      <c r="AU33" s="174"/>
      <c r="AV33" s="177"/>
      <c r="AW33" s="176"/>
      <c r="AX33" s="174"/>
      <c r="AY33" s="174"/>
      <c r="AZ33" s="174"/>
      <c r="BA33" s="177"/>
      <c r="BB33" s="176"/>
      <c r="BC33" s="174"/>
      <c r="BD33" s="174"/>
      <c r="BE33" s="174"/>
      <c r="BF33" s="177"/>
      <c r="BG33" s="176"/>
      <c r="BH33" s="174"/>
      <c r="BI33" s="174"/>
      <c r="BJ33" s="174"/>
      <c r="BK33" s="177"/>
      <c r="BL33" s="176"/>
      <c r="BM33" s="174"/>
      <c r="BN33" s="174"/>
      <c r="BO33" s="174"/>
      <c r="BP33" s="177"/>
      <c r="BQ33" s="176"/>
      <c r="BR33" s="174"/>
      <c r="BS33" s="174"/>
      <c r="BT33" s="174"/>
      <c r="BU33" s="177"/>
      <c r="BV33" s="176"/>
      <c r="BW33" s="174"/>
      <c r="BX33" s="174"/>
      <c r="BY33" s="174"/>
      <c r="BZ33" s="177"/>
      <c r="CA33" s="176"/>
      <c r="CB33" s="174"/>
      <c r="CC33" s="174"/>
      <c r="CD33" s="174"/>
      <c r="CE33" s="177"/>
      <c r="CF33" s="176"/>
      <c r="CG33" s="174"/>
      <c r="CH33" s="174"/>
      <c r="CI33" s="174"/>
      <c r="CJ33" s="177"/>
      <c r="CK33" s="176"/>
      <c r="CL33" s="174"/>
      <c r="CM33" s="174"/>
      <c r="CN33" s="174"/>
      <c r="CO33" s="177"/>
      <c r="CP33" s="176"/>
      <c r="CQ33" s="174"/>
      <c r="CR33" s="174"/>
      <c r="CS33" s="174"/>
      <c r="CT33" s="177"/>
      <c r="CU33" s="176"/>
      <c r="CV33" s="174"/>
      <c r="CW33" s="174"/>
      <c r="CX33" s="174"/>
      <c r="CY33" s="177"/>
      <c r="CZ33" s="176"/>
      <c r="DA33" s="174"/>
      <c r="DB33" s="174"/>
      <c r="DC33" s="174"/>
      <c r="DD33" s="177"/>
      <c r="DE33" s="176"/>
      <c r="DF33" s="174"/>
      <c r="DG33" s="174"/>
      <c r="DH33" s="174"/>
      <c r="DI33" s="177"/>
      <c r="DJ33" s="176"/>
      <c r="DK33" s="174"/>
      <c r="DL33" s="174"/>
      <c r="DM33" s="174"/>
      <c r="DN33" s="177"/>
      <c r="DO33" s="176"/>
      <c r="DP33" s="174"/>
      <c r="DQ33" s="174"/>
      <c r="DR33" s="174"/>
      <c r="DS33" s="177"/>
      <c r="DT33" s="176"/>
      <c r="DU33" s="174"/>
      <c r="DV33" s="174"/>
      <c r="DW33" s="174"/>
      <c r="DX33" s="177"/>
      <c r="DY33" s="176"/>
      <c r="DZ33" s="174"/>
      <c r="EA33" s="174"/>
      <c r="EB33" s="174"/>
      <c r="EC33" s="177"/>
      <c r="ED33" s="176"/>
      <c r="EE33" s="174"/>
      <c r="EF33" s="174"/>
      <c r="EG33" s="174"/>
      <c r="EH33" s="177"/>
      <c r="EI33" s="176"/>
      <c r="EJ33" s="174"/>
      <c r="EK33" s="174"/>
      <c r="EL33" s="174"/>
      <c r="EM33" s="177"/>
      <c r="EN33" s="176"/>
      <c r="EO33" s="174"/>
      <c r="EP33" s="174"/>
      <c r="EQ33" s="174"/>
      <c r="ER33" s="177"/>
      <c r="ES33" s="176"/>
      <c r="ET33" s="174"/>
      <c r="EU33" s="174"/>
      <c r="EV33" s="174"/>
      <c r="EW33" s="177"/>
    </row>
    <row r="34" spans="1:153" x14ac:dyDescent="0.25">
      <c r="A34" s="8" t="s">
        <v>32</v>
      </c>
      <c r="B34" s="8">
        <v>4.4632059999999996</v>
      </c>
      <c r="C34" s="8">
        <v>3.98</v>
      </c>
      <c r="D34" s="9">
        <v>2.6184970000000001</v>
      </c>
      <c r="E34" s="9">
        <v>2.6179519999999998</v>
      </c>
      <c r="F34" s="9">
        <v>2.6181950000000001</v>
      </c>
      <c r="G34" s="9">
        <v>2.7562639999999998</v>
      </c>
      <c r="H34" s="8">
        <v>2.4108610000000001</v>
      </c>
      <c r="I34" s="9">
        <v>3.289129</v>
      </c>
      <c r="J34" s="9">
        <v>3.2497050000000001</v>
      </c>
      <c r="K34" s="9">
        <v>3.2408489999999999</v>
      </c>
      <c r="L34" s="9">
        <v>3.4807779999999999</v>
      </c>
      <c r="M34" s="8">
        <v>2.9861770000000001</v>
      </c>
      <c r="N34" s="9">
        <v>3.1264729999999998</v>
      </c>
      <c r="O34" s="9">
        <v>3.1887819999999998</v>
      </c>
      <c r="P34" s="9">
        <v>3.110668</v>
      </c>
      <c r="Q34" s="9">
        <v>3.5515780000000001</v>
      </c>
      <c r="R34" s="8">
        <v>2.5096099999999999</v>
      </c>
      <c r="S34" s="9">
        <v>3.091936</v>
      </c>
      <c r="T34" s="9">
        <v>3.2072829999999999</v>
      </c>
      <c r="U34" s="9">
        <v>3.0837020000000002</v>
      </c>
      <c r="V34" s="9">
        <v>3.6098110000000001</v>
      </c>
      <c r="W34" s="8">
        <v>2.3668550000000002</v>
      </c>
      <c r="X34" s="9">
        <v>3.4752939999999999</v>
      </c>
      <c r="Y34" s="9">
        <v>3.7142770000000001</v>
      </c>
      <c r="Z34" s="9">
        <v>3.515339</v>
      </c>
      <c r="AA34" s="9">
        <v>4.2035460000000002</v>
      </c>
      <c r="AB34" s="8">
        <v>2.6330019999999998</v>
      </c>
      <c r="AC34" s="9">
        <v>3.6022319999999999</v>
      </c>
      <c r="AD34" s="9">
        <v>3.8703379999999998</v>
      </c>
      <c r="AE34" s="9">
        <v>3.6328559999999999</v>
      </c>
      <c r="AF34" s="9">
        <v>4.5012280000000002</v>
      </c>
      <c r="AG34" s="8">
        <v>2.601674</v>
      </c>
      <c r="AH34" s="9">
        <v>3.8477960000000002</v>
      </c>
      <c r="AI34" s="9">
        <v>4.092428</v>
      </c>
      <c r="AJ34" s="9">
        <v>3.8920590000000002</v>
      </c>
      <c r="AK34" s="9">
        <v>4.8628650000000002</v>
      </c>
      <c r="AL34" s="8">
        <v>2.6766559999999999</v>
      </c>
      <c r="AM34" s="9">
        <v>3.93601</v>
      </c>
      <c r="AN34" s="9">
        <v>4.2518969999999996</v>
      </c>
      <c r="AO34" s="9">
        <v>3.9678339999999999</v>
      </c>
      <c r="AP34" s="9">
        <v>5.1483699999999999</v>
      </c>
      <c r="AQ34" s="8">
        <v>2.6902879999999998</v>
      </c>
      <c r="AR34" s="9">
        <v>4.0086440000000003</v>
      </c>
      <c r="AS34" s="9">
        <v>4.3551500000000001</v>
      </c>
      <c r="AT34" s="9">
        <v>4.0598130000000001</v>
      </c>
      <c r="AU34" s="9">
        <v>5.374619</v>
      </c>
      <c r="AV34" s="8">
        <v>2.722289</v>
      </c>
      <c r="AW34" s="9">
        <v>4.1356289999999998</v>
      </c>
      <c r="AX34" s="9">
        <v>4.558567</v>
      </c>
      <c r="AY34" s="9">
        <v>4.1937230000000003</v>
      </c>
      <c r="AZ34" s="9">
        <v>5.6418200000000001</v>
      </c>
      <c r="BA34" s="8">
        <v>2.767833</v>
      </c>
      <c r="BB34" s="9">
        <v>4.3698480000000002</v>
      </c>
      <c r="BC34" s="9">
        <v>4.7372560000000004</v>
      </c>
      <c r="BD34" s="9">
        <v>4.3995379999999997</v>
      </c>
      <c r="BE34" s="9">
        <v>5.8165269999999998</v>
      </c>
      <c r="BF34" s="8">
        <v>2.8020350000000001</v>
      </c>
      <c r="BG34" s="9">
        <v>4.5567970000000004</v>
      </c>
      <c r="BH34" s="9">
        <v>4.9227639999999999</v>
      </c>
      <c r="BI34" s="9">
        <v>4.5861320000000001</v>
      </c>
      <c r="BJ34" s="9">
        <v>5.9588599999999996</v>
      </c>
      <c r="BK34" s="8">
        <v>2.8784719999999999</v>
      </c>
      <c r="BL34" s="9">
        <v>4.6580729999999999</v>
      </c>
      <c r="BM34" s="9">
        <v>5.003641</v>
      </c>
      <c r="BN34" s="9">
        <v>4.692482</v>
      </c>
      <c r="BO34" s="9">
        <v>6.1244719999999999</v>
      </c>
      <c r="BP34" s="8">
        <v>2.9324150000000002</v>
      </c>
      <c r="BQ34" s="9">
        <v>4.7629520000000003</v>
      </c>
      <c r="BR34" s="9">
        <v>5.1365299999999996</v>
      </c>
      <c r="BS34" s="9">
        <v>4.8011689999999998</v>
      </c>
      <c r="BT34" s="9">
        <v>6.3127639999999996</v>
      </c>
      <c r="BU34" s="8">
        <v>3.0050110000000001</v>
      </c>
      <c r="BV34" s="9">
        <v>4.8997659999999996</v>
      </c>
      <c r="BW34" s="9">
        <v>5.2997820000000004</v>
      </c>
      <c r="BX34" s="9">
        <v>4.9199120000000001</v>
      </c>
      <c r="BY34" s="9">
        <v>6.568657</v>
      </c>
      <c r="BZ34" s="8">
        <v>3.0097399999999999</v>
      </c>
      <c r="CA34" s="9">
        <v>4.9974299999999996</v>
      </c>
      <c r="CB34" s="9">
        <v>5.4031140000000004</v>
      </c>
      <c r="CC34" s="9">
        <v>5.0152479999999997</v>
      </c>
      <c r="CD34" s="9">
        <v>6.7072310000000002</v>
      </c>
      <c r="CE34" s="8">
        <v>3.0491190000000001</v>
      </c>
      <c r="CF34" s="9">
        <v>5.1319990000000004</v>
      </c>
      <c r="CG34" s="9">
        <v>5.5638420000000002</v>
      </c>
      <c r="CH34" s="9">
        <v>5.1221589999999999</v>
      </c>
      <c r="CI34" s="9">
        <v>6.877294</v>
      </c>
      <c r="CJ34" s="8">
        <v>3.0894699999999999</v>
      </c>
      <c r="CK34" s="9">
        <v>5.1953259999999997</v>
      </c>
      <c r="CL34" s="9">
        <v>5.7131080000000001</v>
      </c>
      <c r="CM34" s="9">
        <v>5.2390869999999996</v>
      </c>
      <c r="CN34" s="9">
        <v>7.0114570000000001</v>
      </c>
      <c r="CO34" s="8">
        <v>3.1227610000000001</v>
      </c>
      <c r="CP34" s="9">
        <v>5.3163020000000003</v>
      </c>
      <c r="CQ34" s="9">
        <v>5.8376510000000001</v>
      </c>
      <c r="CR34" s="9">
        <v>5.3024469999999999</v>
      </c>
      <c r="CS34" s="9">
        <v>7.0517919999999998</v>
      </c>
      <c r="CT34" s="8">
        <v>3.2564329999999999</v>
      </c>
      <c r="CU34" s="9">
        <v>5.4303780000000001</v>
      </c>
      <c r="CV34" s="9">
        <v>5.9606440000000003</v>
      </c>
      <c r="CW34" s="9">
        <v>5.3741849999999998</v>
      </c>
      <c r="CX34" s="9">
        <v>7.1660079999999997</v>
      </c>
      <c r="CY34" s="8">
        <v>3.3714849999999998</v>
      </c>
      <c r="CZ34" s="9">
        <v>5.5382239999999996</v>
      </c>
      <c r="DA34" s="9">
        <v>6.0810199999999996</v>
      </c>
      <c r="DB34" s="9">
        <v>5.4582030000000001</v>
      </c>
      <c r="DC34" s="9">
        <v>7.3428420000000001</v>
      </c>
      <c r="DD34" s="8">
        <v>3.4508179999999999</v>
      </c>
      <c r="DE34" s="9">
        <v>5.683821</v>
      </c>
      <c r="DF34" s="9">
        <v>6.2412729999999996</v>
      </c>
      <c r="DG34" s="9">
        <v>5.5836990000000002</v>
      </c>
      <c r="DH34" s="9">
        <v>7.5747669999999996</v>
      </c>
      <c r="DI34" s="8">
        <v>3.5152749999999999</v>
      </c>
      <c r="DJ34" s="9">
        <v>5.9470669999999997</v>
      </c>
      <c r="DK34" s="9">
        <v>6.460064</v>
      </c>
      <c r="DL34" s="9">
        <v>5.8143269999999996</v>
      </c>
      <c r="DM34" s="9">
        <v>7.9776189999999998</v>
      </c>
      <c r="DN34" s="8">
        <v>3.6199110000000001</v>
      </c>
      <c r="DO34" s="9">
        <v>6.2213500000000002</v>
      </c>
      <c r="DP34" s="9">
        <v>6.7241679999999997</v>
      </c>
      <c r="DQ34" s="9">
        <v>6.0847189999999998</v>
      </c>
      <c r="DR34" s="9">
        <v>8.3347929999999995</v>
      </c>
      <c r="DS34" s="8">
        <v>3.7671079999999999</v>
      </c>
      <c r="DT34" s="9">
        <v>6.6097000000000001</v>
      </c>
      <c r="DU34" s="9">
        <v>7.0670809999999999</v>
      </c>
      <c r="DV34" s="9">
        <v>6.4238460000000002</v>
      </c>
      <c r="DW34" s="9">
        <v>8.6573659999999997</v>
      </c>
      <c r="DX34" s="8">
        <v>3.8972250000000002</v>
      </c>
      <c r="DY34" s="9">
        <v>6.9297040000000001</v>
      </c>
      <c r="DZ34" s="9">
        <v>7.4093390000000001</v>
      </c>
      <c r="EA34" s="9">
        <v>6.7815000000000003</v>
      </c>
      <c r="EB34" s="9">
        <v>9.0329689999999996</v>
      </c>
      <c r="EC34" s="8">
        <v>4.0284659999999999</v>
      </c>
      <c r="ED34" s="9">
        <v>7.3154389999999996</v>
      </c>
      <c r="EE34" s="9">
        <v>7.7324120000000001</v>
      </c>
      <c r="EF34" s="9">
        <v>7.1181840000000003</v>
      </c>
      <c r="EG34" s="9">
        <v>9.4096519999999995</v>
      </c>
      <c r="EH34" s="8">
        <v>4.1482320000000001</v>
      </c>
      <c r="EI34" s="9">
        <v>7.5006769999999996</v>
      </c>
      <c r="EJ34" s="9">
        <v>7.9750199999999998</v>
      </c>
      <c r="EK34" s="9">
        <v>7.2764899999999999</v>
      </c>
      <c r="EL34" s="9">
        <v>9.6483399999999993</v>
      </c>
      <c r="EM34" s="8">
        <v>4.245635</v>
      </c>
      <c r="EN34" s="9">
        <v>7.9086879999999997</v>
      </c>
      <c r="EO34" s="9">
        <v>8.4022159999999992</v>
      </c>
      <c r="EP34" s="9">
        <v>7.6727090000000002</v>
      </c>
      <c r="EQ34" s="9">
        <v>10.361285000000001</v>
      </c>
      <c r="ER34" s="8">
        <v>4.3224289999999996</v>
      </c>
      <c r="ES34" s="10">
        <v>2.4E-2</v>
      </c>
      <c r="ET34" s="10">
        <v>2.5999999999999999E-2</v>
      </c>
      <c r="EU34" s="10">
        <v>2.3E-2</v>
      </c>
      <c r="EV34" s="10">
        <v>3.4000000000000002E-2</v>
      </c>
      <c r="EW34" s="11">
        <v>3.0000000000000001E-3</v>
      </c>
    </row>
    <row r="35" spans="1:153" x14ac:dyDescent="0.25">
      <c r="A35" s="8"/>
      <c r="B35" s="8"/>
      <c r="C35" s="8"/>
      <c r="D35" s="176"/>
      <c r="E35" s="174"/>
      <c r="F35" s="174"/>
      <c r="G35" s="174"/>
      <c r="H35" s="177"/>
      <c r="I35" s="176"/>
      <c r="J35" s="174"/>
      <c r="K35" s="174"/>
      <c r="L35" s="174"/>
      <c r="M35" s="177"/>
      <c r="N35" s="176"/>
      <c r="O35" s="174"/>
      <c r="P35" s="174"/>
      <c r="Q35" s="174"/>
      <c r="R35" s="177"/>
      <c r="S35" s="176"/>
      <c r="T35" s="174"/>
      <c r="U35" s="174"/>
      <c r="V35" s="174"/>
      <c r="W35" s="177"/>
      <c r="X35" s="176"/>
      <c r="Y35" s="174"/>
      <c r="Z35" s="174"/>
      <c r="AA35" s="174"/>
      <c r="AB35" s="177"/>
      <c r="AC35" s="176"/>
      <c r="AD35" s="174"/>
      <c r="AE35" s="174"/>
      <c r="AF35" s="174"/>
      <c r="AG35" s="177"/>
      <c r="AH35" s="176"/>
      <c r="AI35" s="174"/>
      <c r="AJ35" s="174"/>
      <c r="AK35" s="174"/>
      <c r="AL35" s="177"/>
      <c r="AM35" s="176"/>
      <c r="AN35" s="174"/>
      <c r="AO35" s="174"/>
      <c r="AP35" s="174"/>
      <c r="AQ35" s="177"/>
      <c r="AR35" s="176"/>
      <c r="AS35" s="174"/>
      <c r="AT35" s="174"/>
      <c r="AU35" s="174"/>
      <c r="AV35" s="177"/>
      <c r="AW35" s="176"/>
      <c r="AX35" s="174"/>
      <c r="AY35" s="174"/>
      <c r="AZ35" s="174"/>
      <c r="BA35" s="177"/>
      <c r="BB35" s="176"/>
      <c r="BC35" s="174"/>
      <c r="BD35" s="174"/>
      <c r="BE35" s="174"/>
      <c r="BF35" s="177"/>
      <c r="BG35" s="176"/>
      <c r="BH35" s="174"/>
      <c r="BI35" s="174"/>
      <c r="BJ35" s="174"/>
      <c r="BK35" s="177"/>
      <c r="BL35" s="176"/>
      <c r="BM35" s="174"/>
      <c r="BN35" s="174"/>
      <c r="BO35" s="174"/>
      <c r="BP35" s="177"/>
      <c r="BQ35" s="176"/>
      <c r="BR35" s="174"/>
      <c r="BS35" s="174"/>
      <c r="BT35" s="174"/>
      <c r="BU35" s="177"/>
      <c r="BV35" s="176"/>
      <c r="BW35" s="174"/>
      <c r="BX35" s="174"/>
      <c r="BY35" s="174"/>
      <c r="BZ35" s="177"/>
      <c r="CA35" s="176"/>
      <c r="CB35" s="174"/>
      <c r="CC35" s="174"/>
      <c r="CD35" s="174"/>
      <c r="CE35" s="177"/>
      <c r="CF35" s="176"/>
      <c r="CG35" s="174"/>
      <c r="CH35" s="174"/>
      <c r="CI35" s="174"/>
      <c r="CJ35" s="177"/>
      <c r="CK35" s="176"/>
      <c r="CL35" s="174"/>
      <c r="CM35" s="174"/>
      <c r="CN35" s="174"/>
      <c r="CO35" s="177"/>
      <c r="CP35" s="176"/>
      <c r="CQ35" s="174"/>
      <c r="CR35" s="174"/>
      <c r="CS35" s="174"/>
      <c r="CT35" s="177"/>
      <c r="CU35" s="176"/>
      <c r="CV35" s="174"/>
      <c r="CW35" s="174"/>
      <c r="CX35" s="174"/>
      <c r="CY35" s="177"/>
      <c r="CZ35" s="176"/>
      <c r="DA35" s="174"/>
      <c r="DB35" s="174"/>
      <c r="DC35" s="174"/>
      <c r="DD35" s="177"/>
      <c r="DE35" s="176"/>
      <c r="DF35" s="174"/>
      <c r="DG35" s="174"/>
      <c r="DH35" s="174"/>
      <c r="DI35" s="177"/>
      <c r="DJ35" s="176"/>
      <c r="DK35" s="174"/>
      <c r="DL35" s="174"/>
      <c r="DM35" s="174"/>
      <c r="DN35" s="177"/>
      <c r="DO35" s="176"/>
      <c r="DP35" s="174"/>
      <c r="DQ35" s="174"/>
      <c r="DR35" s="174"/>
      <c r="DS35" s="177"/>
      <c r="DT35" s="176"/>
      <c r="DU35" s="174"/>
      <c r="DV35" s="174"/>
      <c r="DW35" s="174"/>
      <c r="DX35" s="177"/>
      <c r="DY35" s="176"/>
      <c r="DZ35" s="174"/>
      <c r="EA35" s="174"/>
      <c r="EB35" s="174"/>
      <c r="EC35" s="177"/>
      <c r="ED35" s="176"/>
      <c r="EE35" s="174"/>
      <c r="EF35" s="174"/>
      <c r="EG35" s="174"/>
      <c r="EH35" s="177"/>
      <c r="EI35" s="176"/>
      <c r="EJ35" s="174"/>
      <c r="EK35" s="174"/>
      <c r="EL35" s="174"/>
      <c r="EM35" s="177"/>
      <c r="EN35" s="176"/>
      <c r="EO35" s="174"/>
      <c r="EP35" s="174"/>
      <c r="EQ35" s="174"/>
      <c r="ER35" s="177"/>
      <c r="ES35" s="176"/>
      <c r="ET35" s="174"/>
      <c r="EU35" s="174"/>
      <c r="EV35" s="174"/>
      <c r="EW35" s="177"/>
    </row>
    <row r="36" spans="1:153" x14ac:dyDescent="0.25">
      <c r="A36" s="5" t="s">
        <v>33</v>
      </c>
      <c r="B36" s="8"/>
      <c r="C36" s="8"/>
      <c r="D36" s="176"/>
      <c r="E36" s="174"/>
      <c r="F36" s="174"/>
      <c r="G36" s="174"/>
      <c r="H36" s="177"/>
      <c r="I36" s="176"/>
      <c r="J36" s="174"/>
      <c r="K36" s="174"/>
      <c r="L36" s="174"/>
      <c r="M36" s="177"/>
      <c r="N36" s="176"/>
      <c r="O36" s="174"/>
      <c r="P36" s="174"/>
      <c r="Q36" s="174"/>
      <c r="R36" s="177"/>
      <c r="S36" s="176"/>
      <c r="T36" s="174"/>
      <c r="U36" s="174"/>
      <c r="V36" s="174"/>
      <c r="W36" s="177"/>
      <c r="X36" s="176"/>
      <c r="Y36" s="174"/>
      <c r="Z36" s="174"/>
      <c r="AA36" s="174"/>
      <c r="AB36" s="177"/>
      <c r="AC36" s="176"/>
      <c r="AD36" s="174"/>
      <c r="AE36" s="174"/>
      <c r="AF36" s="174"/>
      <c r="AG36" s="177"/>
      <c r="AH36" s="176"/>
      <c r="AI36" s="174"/>
      <c r="AJ36" s="174"/>
      <c r="AK36" s="174"/>
      <c r="AL36" s="177"/>
      <c r="AM36" s="176"/>
      <c r="AN36" s="174"/>
      <c r="AO36" s="174"/>
      <c r="AP36" s="174"/>
      <c r="AQ36" s="177"/>
      <c r="AR36" s="176"/>
      <c r="AS36" s="174"/>
      <c r="AT36" s="174"/>
      <c r="AU36" s="174"/>
      <c r="AV36" s="177"/>
      <c r="AW36" s="176"/>
      <c r="AX36" s="174"/>
      <c r="AY36" s="174"/>
      <c r="AZ36" s="174"/>
      <c r="BA36" s="177"/>
      <c r="BB36" s="176"/>
      <c r="BC36" s="174"/>
      <c r="BD36" s="174"/>
      <c r="BE36" s="174"/>
      <c r="BF36" s="177"/>
      <c r="BG36" s="176"/>
      <c r="BH36" s="174"/>
      <c r="BI36" s="174"/>
      <c r="BJ36" s="174"/>
      <c r="BK36" s="177"/>
      <c r="BL36" s="176"/>
      <c r="BM36" s="174"/>
      <c r="BN36" s="174"/>
      <c r="BO36" s="174"/>
      <c r="BP36" s="177"/>
      <c r="BQ36" s="176"/>
      <c r="BR36" s="174"/>
      <c r="BS36" s="174"/>
      <c r="BT36" s="174"/>
      <c r="BU36" s="177"/>
      <c r="BV36" s="176"/>
      <c r="BW36" s="174"/>
      <c r="BX36" s="174"/>
      <c r="BY36" s="174"/>
      <c r="BZ36" s="177"/>
      <c r="CA36" s="176"/>
      <c r="CB36" s="174"/>
      <c r="CC36" s="174"/>
      <c r="CD36" s="174"/>
      <c r="CE36" s="177"/>
      <c r="CF36" s="176"/>
      <c r="CG36" s="174"/>
      <c r="CH36" s="174"/>
      <c r="CI36" s="174"/>
      <c r="CJ36" s="177"/>
      <c r="CK36" s="176"/>
      <c r="CL36" s="174"/>
      <c r="CM36" s="174"/>
      <c r="CN36" s="174"/>
      <c r="CO36" s="177"/>
      <c r="CP36" s="176"/>
      <c r="CQ36" s="174"/>
      <c r="CR36" s="174"/>
      <c r="CS36" s="174"/>
      <c r="CT36" s="177"/>
      <c r="CU36" s="176"/>
      <c r="CV36" s="174"/>
      <c r="CW36" s="174"/>
      <c r="CX36" s="174"/>
      <c r="CY36" s="177"/>
      <c r="CZ36" s="176"/>
      <c r="DA36" s="174"/>
      <c r="DB36" s="174"/>
      <c r="DC36" s="174"/>
      <c r="DD36" s="177"/>
      <c r="DE36" s="176"/>
      <c r="DF36" s="174"/>
      <c r="DG36" s="174"/>
      <c r="DH36" s="174"/>
      <c r="DI36" s="177"/>
      <c r="DJ36" s="176"/>
      <c r="DK36" s="174"/>
      <c r="DL36" s="174"/>
      <c r="DM36" s="174"/>
      <c r="DN36" s="177"/>
      <c r="DO36" s="176"/>
      <c r="DP36" s="174"/>
      <c r="DQ36" s="174"/>
      <c r="DR36" s="174"/>
      <c r="DS36" s="177"/>
      <c r="DT36" s="176"/>
      <c r="DU36" s="174"/>
      <c r="DV36" s="174"/>
      <c r="DW36" s="174"/>
      <c r="DX36" s="177"/>
      <c r="DY36" s="176"/>
      <c r="DZ36" s="174"/>
      <c r="EA36" s="174"/>
      <c r="EB36" s="174"/>
      <c r="EC36" s="177"/>
      <c r="ED36" s="176"/>
      <c r="EE36" s="174"/>
      <c r="EF36" s="174"/>
      <c r="EG36" s="174"/>
      <c r="EH36" s="177"/>
      <c r="EI36" s="176"/>
      <c r="EJ36" s="174"/>
      <c r="EK36" s="174"/>
      <c r="EL36" s="174"/>
      <c r="EM36" s="177"/>
      <c r="EN36" s="176"/>
      <c r="EO36" s="174"/>
      <c r="EP36" s="174"/>
      <c r="EQ36" s="174"/>
      <c r="ER36" s="177"/>
      <c r="ES36" s="176"/>
      <c r="ET36" s="174"/>
      <c r="EU36" s="174"/>
      <c r="EV36" s="174"/>
      <c r="EW36" s="177"/>
    </row>
    <row r="37" spans="1:153" x14ac:dyDescent="0.25">
      <c r="A37" s="8" t="s">
        <v>34</v>
      </c>
      <c r="B37" s="8">
        <v>11.620639000000001</v>
      </c>
      <c r="C37" s="8">
        <v>11.050796999999999</v>
      </c>
      <c r="D37" s="9">
        <v>10.704998</v>
      </c>
      <c r="E37" s="9">
        <v>10.705282</v>
      </c>
      <c r="F37" s="9">
        <v>10.704996</v>
      </c>
      <c r="G37" s="9">
        <v>10.805949</v>
      </c>
      <c r="H37" s="8">
        <v>10.608578</v>
      </c>
      <c r="I37" s="9">
        <v>10.765784</v>
      </c>
      <c r="J37" s="9">
        <v>10.723568</v>
      </c>
      <c r="K37" s="9">
        <v>10.707959000000001</v>
      </c>
      <c r="L37" s="9">
        <v>10.958543000000001</v>
      </c>
      <c r="M37" s="8">
        <v>10.485965</v>
      </c>
      <c r="N37" s="9">
        <v>10.489618</v>
      </c>
      <c r="O37" s="9">
        <v>10.540303</v>
      </c>
      <c r="P37" s="9">
        <v>10.451497</v>
      </c>
      <c r="Q37" s="9">
        <v>10.877786</v>
      </c>
      <c r="R37" s="8">
        <v>9.9798770000000001</v>
      </c>
      <c r="S37" s="9">
        <v>10.363155000000001</v>
      </c>
      <c r="T37" s="9">
        <v>10.479528</v>
      </c>
      <c r="U37" s="9">
        <v>10.335307999999999</v>
      </c>
      <c r="V37" s="9">
        <v>10.872676</v>
      </c>
      <c r="W37" s="8">
        <v>9.6648650000000007</v>
      </c>
      <c r="X37" s="9">
        <v>10.826268000000001</v>
      </c>
      <c r="Y37" s="9">
        <v>11.065516000000001</v>
      </c>
      <c r="Z37" s="9">
        <v>10.829287000000001</v>
      </c>
      <c r="AA37" s="9">
        <v>11.561859</v>
      </c>
      <c r="AB37" s="8">
        <v>9.8951750000000001</v>
      </c>
      <c r="AC37" s="9">
        <v>11.142944</v>
      </c>
      <c r="AD37" s="9">
        <v>11.420484999999999</v>
      </c>
      <c r="AE37" s="9">
        <v>11.156146</v>
      </c>
      <c r="AF37" s="9">
        <v>12.101112000000001</v>
      </c>
      <c r="AG37" s="8">
        <v>9.9761550000000003</v>
      </c>
      <c r="AH37" s="9">
        <v>11.525722</v>
      </c>
      <c r="AI37" s="9">
        <v>11.838558000000001</v>
      </c>
      <c r="AJ37" s="9">
        <v>11.573491000000001</v>
      </c>
      <c r="AK37" s="9">
        <v>12.632883</v>
      </c>
      <c r="AL37" s="8">
        <v>10.15859</v>
      </c>
      <c r="AM37" s="9">
        <v>11.764397000000001</v>
      </c>
      <c r="AN37" s="9">
        <v>12.100070000000001</v>
      </c>
      <c r="AO37" s="9">
        <v>11.805609</v>
      </c>
      <c r="AP37" s="9">
        <v>13.073873000000001</v>
      </c>
      <c r="AQ37" s="8">
        <v>10.25985</v>
      </c>
      <c r="AR37" s="9">
        <v>11.919995999999999</v>
      </c>
      <c r="AS37" s="9">
        <v>12.266757999999999</v>
      </c>
      <c r="AT37" s="9">
        <v>11.982944</v>
      </c>
      <c r="AU37" s="9">
        <v>13.39188</v>
      </c>
      <c r="AV37" s="8">
        <v>10.326867</v>
      </c>
      <c r="AW37" s="9">
        <v>12.116123</v>
      </c>
      <c r="AX37" s="9">
        <v>12.507927</v>
      </c>
      <c r="AY37" s="9">
        <v>12.187989999999999</v>
      </c>
      <c r="AZ37" s="9">
        <v>13.723608</v>
      </c>
      <c r="BA37" s="8">
        <v>10.417045999999999</v>
      </c>
      <c r="BB37" s="9">
        <v>12.370552</v>
      </c>
      <c r="BC37" s="9">
        <v>12.752419</v>
      </c>
      <c r="BD37" s="9">
        <v>12.414498999999999</v>
      </c>
      <c r="BE37" s="9">
        <v>13.982808</v>
      </c>
      <c r="BF37" s="8">
        <v>10.536864</v>
      </c>
      <c r="BG37" s="9">
        <v>12.605335</v>
      </c>
      <c r="BH37" s="9">
        <v>12.970318000000001</v>
      </c>
      <c r="BI37" s="9">
        <v>12.628263</v>
      </c>
      <c r="BJ37" s="9">
        <v>14.155196</v>
      </c>
      <c r="BK37" s="8">
        <v>10.628672</v>
      </c>
      <c r="BL37" s="9">
        <v>12.754250000000001</v>
      </c>
      <c r="BM37" s="9">
        <v>13.088798000000001</v>
      </c>
      <c r="BN37" s="9">
        <v>12.77679</v>
      </c>
      <c r="BO37" s="9">
        <v>14.316461</v>
      </c>
      <c r="BP37" s="8">
        <v>10.737781999999999</v>
      </c>
      <c r="BQ37" s="9">
        <v>12.854991</v>
      </c>
      <c r="BR37" s="9">
        <v>13.224919999999999</v>
      </c>
      <c r="BS37" s="9">
        <v>12.898406</v>
      </c>
      <c r="BT37" s="9">
        <v>14.504587000000001</v>
      </c>
      <c r="BU37" s="8">
        <v>10.849460000000001</v>
      </c>
      <c r="BV37" s="9">
        <v>13.006292</v>
      </c>
      <c r="BW37" s="9">
        <v>13.407613</v>
      </c>
      <c r="BX37" s="9">
        <v>13.052021999999999</v>
      </c>
      <c r="BY37" s="9">
        <v>14.788168000000001</v>
      </c>
      <c r="BZ37" s="8">
        <v>10.913544</v>
      </c>
      <c r="CA37" s="9">
        <v>13.117362</v>
      </c>
      <c r="CB37" s="9">
        <v>13.541922</v>
      </c>
      <c r="CC37" s="9">
        <v>13.154783999999999</v>
      </c>
      <c r="CD37" s="9">
        <v>14.962059</v>
      </c>
      <c r="CE37" s="8">
        <v>10.985118999999999</v>
      </c>
      <c r="CF37" s="9">
        <v>13.286972</v>
      </c>
      <c r="CG37" s="9">
        <v>13.746114</v>
      </c>
      <c r="CH37" s="9">
        <v>13.273445000000001</v>
      </c>
      <c r="CI37" s="9">
        <v>15.171488</v>
      </c>
      <c r="CJ37" s="8">
        <v>11.04365</v>
      </c>
      <c r="CK37" s="9">
        <v>13.444758999999999</v>
      </c>
      <c r="CL37" s="9">
        <v>13.961987000000001</v>
      </c>
      <c r="CM37" s="9">
        <v>13.426140999999999</v>
      </c>
      <c r="CN37" s="9">
        <v>15.310748999999999</v>
      </c>
      <c r="CO37" s="8">
        <v>11.106328</v>
      </c>
      <c r="CP37" s="9">
        <v>13.610416000000001</v>
      </c>
      <c r="CQ37" s="9">
        <v>14.13313</v>
      </c>
      <c r="CR37" s="9">
        <v>13.529152</v>
      </c>
      <c r="CS37" s="9">
        <v>15.394544</v>
      </c>
      <c r="CT37" s="8">
        <v>11.281031</v>
      </c>
      <c r="CU37" s="9">
        <v>13.756050999999999</v>
      </c>
      <c r="CV37" s="9">
        <v>14.301693</v>
      </c>
      <c r="CW37" s="9">
        <v>13.640821000000001</v>
      </c>
      <c r="CX37" s="9">
        <v>15.565905000000001</v>
      </c>
      <c r="CY37" s="8">
        <v>11.430479999999999</v>
      </c>
      <c r="CZ37" s="9">
        <v>13.934582000000001</v>
      </c>
      <c r="DA37" s="9">
        <v>14.483711</v>
      </c>
      <c r="DB37" s="9">
        <v>13.789809999999999</v>
      </c>
      <c r="DC37" s="9">
        <v>15.881962</v>
      </c>
      <c r="DD37" s="8">
        <v>11.600600999999999</v>
      </c>
      <c r="DE37" s="9">
        <v>14.132288000000001</v>
      </c>
      <c r="DF37" s="9">
        <v>14.704985000000001</v>
      </c>
      <c r="DG37" s="9">
        <v>13.986948</v>
      </c>
      <c r="DH37" s="9">
        <v>16.235001</v>
      </c>
      <c r="DI37" s="8">
        <v>11.756916</v>
      </c>
      <c r="DJ37" s="9">
        <v>14.460057000000001</v>
      </c>
      <c r="DK37" s="9">
        <v>14.996529000000001</v>
      </c>
      <c r="DL37" s="9">
        <v>14.300549999999999</v>
      </c>
      <c r="DM37" s="9">
        <v>16.711604999999999</v>
      </c>
      <c r="DN37" s="8">
        <v>11.928507</v>
      </c>
      <c r="DO37" s="9">
        <v>14.820783</v>
      </c>
      <c r="DP37" s="9">
        <v>15.358014000000001</v>
      </c>
      <c r="DQ37" s="9">
        <v>14.643283</v>
      </c>
      <c r="DR37" s="9">
        <v>17.137957</v>
      </c>
      <c r="DS37" s="8">
        <v>12.168908999999999</v>
      </c>
      <c r="DT37" s="9">
        <v>15.279907</v>
      </c>
      <c r="DU37" s="9">
        <v>15.788838999999999</v>
      </c>
      <c r="DV37" s="9">
        <v>15.070389</v>
      </c>
      <c r="DW37" s="9">
        <v>17.486736000000001</v>
      </c>
      <c r="DX37" s="8">
        <v>12.358046999999999</v>
      </c>
      <c r="DY37" s="9">
        <v>15.694850000000001</v>
      </c>
      <c r="DZ37" s="9">
        <v>16.206337000000001</v>
      </c>
      <c r="EA37" s="9">
        <v>15.522648</v>
      </c>
      <c r="EB37" s="9">
        <v>18.007169999999999</v>
      </c>
      <c r="EC37" s="8">
        <v>12.568433000000001</v>
      </c>
      <c r="ED37" s="9">
        <v>16.092445000000001</v>
      </c>
      <c r="EE37" s="9">
        <v>16.568473999999998</v>
      </c>
      <c r="EF37" s="9">
        <v>15.885464000000001</v>
      </c>
      <c r="EG37" s="9">
        <v>18.545029</v>
      </c>
      <c r="EH37" s="8">
        <v>13.448722999999999</v>
      </c>
      <c r="EI37" s="9">
        <v>16.37039</v>
      </c>
      <c r="EJ37" s="9">
        <v>16.921959000000001</v>
      </c>
      <c r="EK37" s="9">
        <v>16.086748</v>
      </c>
      <c r="EL37" s="9">
        <v>18.857520999999998</v>
      </c>
      <c r="EM37" s="8">
        <v>13.577173999999999</v>
      </c>
      <c r="EN37" s="9">
        <v>16.807258999999998</v>
      </c>
      <c r="EO37" s="9">
        <v>17.41217</v>
      </c>
      <c r="EP37" s="9">
        <v>16.516161</v>
      </c>
      <c r="EQ37" s="9">
        <v>19.496103000000002</v>
      </c>
      <c r="ER37" s="8">
        <v>13.693016</v>
      </c>
      <c r="ES37" s="10">
        <v>1.4999999999999999E-2</v>
      </c>
      <c r="ET37" s="10">
        <v>1.6E-2</v>
      </c>
      <c r="EU37" s="10">
        <v>1.4E-2</v>
      </c>
      <c r="EV37" s="10">
        <v>0.02</v>
      </c>
      <c r="EW37" s="11">
        <v>7.0000000000000001E-3</v>
      </c>
    </row>
    <row r="38" spans="1:153" x14ac:dyDescent="0.25">
      <c r="A38" s="8" t="s">
        <v>35</v>
      </c>
      <c r="B38" s="8">
        <v>9.6131049999999991</v>
      </c>
      <c r="C38" s="8">
        <v>9.0401070000000008</v>
      </c>
      <c r="D38" s="9">
        <v>8.2584940000000007</v>
      </c>
      <c r="E38" s="9">
        <v>8.2586770000000005</v>
      </c>
      <c r="F38" s="9">
        <v>8.2583669999999998</v>
      </c>
      <c r="G38" s="9">
        <v>8.3588400000000007</v>
      </c>
      <c r="H38" s="8">
        <v>8.1618539999999999</v>
      </c>
      <c r="I38" s="9">
        <v>8.7058520000000001</v>
      </c>
      <c r="J38" s="9">
        <v>8.6618139999999997</v>
      </c>
      <c r="K38" s="9">
        <v>8.6463529999999995</v>
      </c>
      <c r="L38" s="9">
        <v>8.8951259999999994</v>
      </c>
      <c r="M38" s="8">
        <v>8.4301899999999996</v>
      </c>
      <c r="N38" s="9">
        <v>8.4243100000000002</v>
      </c>
      <c r="O38" s="9">
        <v>8.4787339999999993</v>
      </c>
      <c r="P38" s="9">
        <v>8.3907659999999993</v>
      </c>
      <c r="Q38" s="9">
        <v>8.8110060000000008</v>
      </c>
      <c r="R38" s="8">
        <v>7.9204410000000003</v>
      </c>
      <c r="S38" s="9">
        <v>8.2634120000000006</v>
      </c>
      <c r="T38" s="9">
        <v>8.3818339999999996</v>
      </c>
      <c r="U38" s="9">
        <v>8.2392389999999995</v>
      </c>
      <c r="V38" s="9">
        <v>8.7700969999999998</v>
      </c>
      <c r="W38" s="8">
        <v>7.5734440000000003</v>
      </c>
      <c r="X38" s="9">
        <v>8.6743559999999995</v>
      </c>
      <c r="Y38" s="9">
        <v>8.9159070000000007</v>
      </c>
      <c r="Z38" s="9">
        <v>8.6830730000000003</v>
      </c>
      <c r="AA38" s="9">
        <v>9.4092710000000004</v>
      </c>
      <c r="AB38" s="8">
        <v>7.7614570000000001</v>
      </c>
      <c r="AC38" s="9">
        <v>8.9274590000000007</v>
      </c>
      <c r="AD38" s="9">
        <v>9.2060469999999999</v>
      </c>
      <c r="AE38" s="9">
        <v>8.9428079999999994</v>
      </c>
      <c r="AF38" s="9">
        <v>9.8776039999999998</v>
      </c>
      <c r="AG38" s="8">
        <v>7.7893140000000001</v>
      </c>
      <c r="AH38" s="9">
        <v>9.2522339999999996</v>
      </c>
      <c r="AI38" s="9">
        <v>9.5612670000000008</v>
      </c>
      <c r="AJ38" s="9">
        <v>9.299512</v>
      </c>
      <c r="AK38" s="9">
        <v>10.346492</v>
      </c>
      <c r="AL38" s="8">
        <v>7.9174749999999996</v>
      </c>
      <c r="AM38" s="9">
        <v>9.4395019999999992</v>
      </c>
      <c r="AN38" s="9">
        <v>9.7734120000000004</v>
      </c>
      <c r="AO38" s="9">
        <v>9.4796969999999998</v>
      </c>
      <c r="AP38" s="9">
        <v>10.737036</v>
      </c>
      <c r="AQ38" s="8">
        <v>7.9761579999999999</v>
      </c>
      <c r="AR38" s="9">
        <v>9.5566689999999994</v>
      </c>
      <c r="AS38" s="9">
        <v>9.9023900000000005</v>
      </c>
      <c r="AT38" s="9">
        <v>9.6177410000000005</v>
      </c>
      <c r="AU38" s="9">
        <v>11.021568</v>
      </c>
      <c r="AV38" s="8">
        <v>8.0035229999999995</v>
      </c>
      <c r="AW38" s="9">
        <v>9.71251</v>
      </c>
      <c r="AX38" s="9">
        <v>10.104545999999999</v>
      </c>
      <c r="AY38" s="9">
        <v>9.7815539999999999</v>
      </c>
      <c r="AZ38" s="9">
        <v>11.309498</v>
      </c>
      <c r="BA38" s="8">
        <v>8.0610199999999992</v>
      </c>
      <c r="BB38" s="9">
        <v>9.9338569999999997</v>
      </c>
      <c r="BC38" s="9">
        <v>10.310859000000001</v>
      </c>
      <c r="BD38" s="9">
        <v>9.9754710000000006</v>
      </c>
      <c r="BE38" s="9">
        <v>11.536982</v>
      </c>
      <c r="BF38" s="8">
        <v>8.1504569999999994</v>
      </c>
      <c r="BG38" s="9">
        <v>10.129339</v>
      </c>
      <c r="BH38" s="9">
        <v>10.49263</v>
      </c>
      <c r="BI38" s="9">
        <v>10.154529999999999</v>
      </c>
      <c r="BJ38" s="9">
        <v>11.683778999999999</v>
      </c>
      <c r="BK38" s="8">
        <v>8.2077290000000005</v>
      </c>
      <c r="BL38" s="9">
        <v>10.246339000000001</v>
      </c>
      <c r="BM38" s="9">
        <v>10.579625</v>
      </c>
      <c r="BN38" s="9">
        <v>10.271371</v>
      </c>
      <c r="BO38" s="9">
        <v>11.817515999999999</v>
      </c>
      <c r="BP38" s="8">
        <v>8.2791139999999999</v>
      </c>
      <c r="BQ38" s="9">
        <v>10.319151</v>
      </c>
      <c r="BR38" s="9">
        <v>10.68632</v>
      </c>
      <c r="BS38" s="9">
        <v>10.360965</v>
      </c>
      <c r="BT38" s="9">
        <v>11.976658</v>
      </c>
      <c r="BU38" s="8">
        <v>8.3538300000000003</v>
      </c>
      <c r="BV38" s="9">
        <v>10.444997000000001</v>
      </c>
      <c r="BW38" s="9">
        <v>10.841378000000001</v>
      </c>
      <c r="BX38" s="9">
        <v>10.486755</v>
      </c>
      <c r="BY38" s="9">
        <v>12.231337</v>
      </c>
      <c r="BZ38" s="8">
        <v>8.3827269999999992</v>
      </c>
      <c r="CA38" s="9">
        <v>10.515280000000001</v>
      </c>
      <c r="CB38" s="9">
        <v>10.936614000000001</v>
      </c>
      <c r="CC38" s="9">
        <v>10.551907999999999</v>
      </c>
      <c r="CD38" s="9">
        <v>12.365183</v>
      </c>
      <c r="CE38" s="8">
        <v>8.4150369999999999</v>
      </c>
      <c r="CF38" s="9">
        <v>10.645160000000001</v>
      </c>
      <c r="CG38" s="9">
        <v>11.097716</v>
      </c>
      <c r="CH38" s="9">
        <v>10.634399</v>
      </c>
      <c r="CI38" s="9">
        <v>12.536060000000001</v>
      </c>
      <c r="CJ38" s="8">
        <v>8.4355550000000008</v>
      </c>
      <c r="CK38" s="9">
        <v>10.7568</v>
      </c>
      <c r="CL38" s="9">
        <v>11.266711000000001</v>
      </c>
      <c r="CM38" s="9">
        <v>10.747007999999999</v>
      </c>
      <c r="CN38" s="9">
        <v>12.630129999999999</v>
      </c>
      <c r="CO38" s="8">
        <v>8.4568440000000002</v>
      </c>
      <c r="CP38" s="9">
        <v>10.880319</v>
      </c>
      <c r="CQ38" s="9">
        <v>11.39081</v>
      </c>
      <c r="CR38" s="9">
        <v>10.809018</v>
      </c>
      <c r="CS38" s="9">
        <v>12.668175</v>
      </c>
      <c r="CT38" s="8">
        <v>8.5836649999999999</v>
      </c>
      <c r="CU38" s="9">
        <v>10.981077000000001</v>
      </c>
      <c r="CV38" s="9">
        <v>11.511158</v>
      </c>
      <c r="CW38" s="9">
        <v>10.878014</v>
      </c>
      <c r="CX38" s="9">
        <v>12.798041</v>
      </c>
      <c r="CY38" s="8">
        <v>8.6858520000000006</v>
      </c>
      <c r="CZ38" s="9">
        <v>11.107092</v>
      </c>
      <c r="DA38" s="9">
        <v>11.641793</v>
      </c>
      <c r="DB38" s="9">
        <v>10.978152</v>
      </c>
      <c r="DC38" s="9">
        <v>13.057428</v>
      </c>
      <c r="DD38" s="8">
        <v>8.8049339999999994</v>
      </c>
      <c r="DE38" s="9">
        <v>11.256867</v>
      </c>
      <c r="DF38" s="9">
        <v>11.814465999999999</v>
      </c>
      <c r="DG38" s="9">
        <v>11.126348</v>
      </c>
      <c r="DH38" s="9">
        <v>13.351957000000001</v>
      </c>
      <c r="DI38" s="8">
        <v>8.9135829999999991</v>
      </c>
      <c r="DJ38" s="9">
        <v>11.537317</v>
      </c>
      <c r="DK38" s="9">
        <v>12.055224000000001</v>
      </c>
      <c r="DL38" s="9">
        <v>11.388337999999999</v>
      </c>
      <c r="DM38" s="9">
        <v>13.778873000000001</v>
      </c>
      <c r="DN38" s="8">
        <v>9.0344920000000002</v>
      </c>
      <c r="DO38" s="9">
        <v>11.842584</v>
      </c>
      <c r="DP38" s="9">
        <v>12.362081999999999</v>
      </c>
      <c r="DQ38" s="9">
        <v>11.676062</v>
      </c>
      <c r="DR38" s="9">
        <v>14.153131</v>
      </c>
      <c r="DS38" s="8">
        <v>9.2236589999999996</v>
      </c>
      <c r="DT38" s="9">
        <v>12.254118999999999</v>
      </c>
      <c r="DU38" s="9">
        <v>12.739751999999999</v>
      </c>
      <c r="DV38" s="9">
        <v>12.050528</v>
      </c>
      <c r="DW38" s="9">
        <v>14.452043</v>
      </c>
      <c r="DX38" s="8">
        <v>9.3589950000000002</v>
      </c>
      <c r="DY38" s="9">
        <v>12.623799999999999</v>
      </c>
      <c r="DZ38" s="9">
        <v>13.101481</v>
      </c>
      <c r="EA38" s="9">
        <v>12.448604</v>
      </c>
      <c r="EB38" s="9">
        <v>14.913838999999999</v>
      </c>
      <c r="EC38" s="8">
        <v>9.5195989999999995</v>
      </c>
      <c r="ED38" s="9">
        <v>12.970039</v>
      </c>
      <c r="EE38" s="9">
        <v>13.407991000000001</v>
      </c>
      <c r="EF38" s="9">
        <v>12.761872</v>
      </c>
      <c r="EG38" s="9">
        <v>15.400045</v>
      </c>
      <c r="EH38" s="8">
        <v>9.8897099999999991</v>
      </c>
      <c r="EI38" s="9">
        <v>13.202956</v>
      </c>
      <c r="EJ38" s="9">
        <v>13.71241</v>
      </c>
      <c r="EK38" s="9">
        <v>12.918324</v>
      </c>
      <c r="EL38" s="9">
        <v>15.664130999999999</v>
      </c>
      <c r="EM38" s="8">
        <v>9.9614750000000001</v>
      </c>
      <c r="EN38" s="9">
        <v>13.594582000000001</v>
      </c>
      <c r="EO38" s="9">
        <v>14.150275000000001</v>
      </c>
      <c r="EP38" s="9">
        <v>13.30349</v>
      </c>
      <c r="EQ38" s="9">
        <v>16.261101</v>
      </c>
      <c r="ER38" s="8">
        <v>10.022376</v>
      </c>
      <c r="ES38" s="10">
        <v>1.4E-2</v>
      </c>
      <c r="ET38" s="10">
        <v>1.6E-2</v>
      </c>
      <c r="EU38" s="10">
        <v>1.2999999999999999E-2</v>
      </c>
      <c r="EV38" s="10">
        <v>0.02</v>
      </c>
      <c r="EW38" s="11">
        <v>4.0000000000000001E-3</v>
      </c>
    </row>
    <row r="39" spans="1:153" x14ac:dyDescent="0.25">
      <c r="A39" s="8" t="s">
        <v>36</v>
      </c>
      <c r="B39" s="8">
        <v>5.6100919999999999</v>
      </c>
      <c r="C39" s="8">
        <v>5.0021769999999997</v>
      </c>
      <c r="D39" s="9">
        <v>3.8461650000000001</v>
      </c>
      <c r="E39" s="9">
        <v>3.846139</v>
      </c>
      <c r="F39" s="9">
        <v>3.8461479999999999</v>
      </c>
      <c r="G39" s="9">
        <v>3.95912</v>
      </c>
      <c r="H39" s="8">
        <v>3.74065</v>
      </c>
      <c r="I39" s="9">
        <v>4.4781579999999996</v>
      </c>
      <c r="J39" s="9">
        <v>4.4349080000000001</v>
      </c>
      <c r="K39" s="9">
        <v>4.4225269999999997</v>
      </c>
      <c r="L39" s="9">
        <v>4.6711210000000003</v>
      </c>
      <c r="M39" s="8">
        <v>4.2057510000000002</v>
      </c>
      <c r="N39" s="9">
        <v>4.4759989999999998</v>
      </c>
      <c r="O39" s="9">
        <v>4.535266</v>
      </c>
      <c r="P39" s="9">
        <v>4.4448299999999996</v>
      </c>
      <c r="Q39" s="9">
        <v>4.8469170000000004</v>
      </c>
      <c r="R39" s="8">
        <v>3.9911029999999998</v>
      </c>
      <c r="S39" s="9">
        <v>4.4945040000000001</v>
      </c>
      <c r="T39" s="9">
        <v>4.6136970000000002</v>
      </c>
      <c r="U39" s="9">
        <v>4.4763500000000001</v>
      </c>
      <c r="V39" s="9">
        <v>4.9692749999999997</v>
      </c>
      <c r="W39" s="8">
        <v>3.8386200000000001</v>
      </c>
      <c r="X39" s="9">
        <v>4.8888239999999996</v>
      </c>
      <c r="Y39" s="9">
        <v>5.1357359999999996</v>
      </c>
      <c r="Z39" s="9">
        <v>4.9092140000000004</v>
      </c>
      <c r="AA39" s="9">
        <v>5.5857000000000001</v>
      </c>
      <c r="AB39" s="8">
        <v>4.0480169999999998</v>
      </c>
      <c r="AC39" s="9">
        <v>5.079243</v>
      </c>
      <c r="AD39" s="9">
        <v>5.3640850000000002</v>
      </c>
      <c r="AE39" s="9">
        <v>5.1048119999999999</v>
      </c>
      <c r="AF39" s="9">
        <v>5.9785320000000004</v>
      </c>
      <c r="AG39" s="8">
        <v>4.0427739999999996</v>
      </c>
      <c r="AH39" s="9">
        <v>5.3116149999999998</v>
      </c>
      <c r="AI39" s="9">
        <v>5.6262040000000004</v>
      </c>
      <c r="AJ39" s="9">
        <v>5.3647580000000001</v>
      </c>
      <c r="AK39" s="9">
        <v>6.3545819999999997</v>
      </c>
      <c r="AL39" s="8">
        <v>4.0893600000000001</v>
      </c>
      <c r="AM39" s="9">
        <v>5.4487139999999998</v>
      </c>
      <c r="AN39" s="9">
        <v>5.7990060000000003</v>
      </c>
      <c r="AO39" s="9">
        <v>5.4905689999999998</v>
      </c>
      <c r="AP39" s="9">
        <v>6.696536</v>
      </c>
      <c r="AQ39" s="8">
        <v>4.1035370000000002</v>
      </c>
      <c r="AR39" s="9">
        <v>5.5263970000000002</v>
      </c>
      <c r="AS39" s="9">
        <v>5.8975010000000001</v>
      </c>
      <c r="AT39" s="9">
        <v>5.5890360000000001</v>
      </c>
      <c r="AU39" s="9">
        <v>6.9321359999999999</v>
      </c>
      <c r="AV39" s="8">
        <v>4.114528</v>
      </c>
      <c r="AW39" s="9">
        <v>5.6473199999999997</v>
      </c>
      <c r="AX39" s="9">
        <v>6.0687709999999999</v>
      </c>
      <c r="AY39" s="9">
        <v>5.7159930000000001</v>
      </c>
      <c r="AZ39" s="9">
        <v>7.1775659999999997</v>
      </c>
      <c r="BA39" s="8">
        <v>4.1393050000000002</v>
      </c>
      <c r="BB39" s="9">
        <v>5.8504719999999999</v>
      </c>
      <c r="BC39" s="9">
        <v>6.250642</v>
      </c>
      <c r="BD39" s="9">
        <v>5.8878979999999999</v>
      </c>
      <c r="BE39" s="9">
        <v>7.3842460000000001</v>
      </c>
      <c r="BF39" s="8">
        <v>4.1731590000000001</v>
      </c>
      <c r="BG39" s="9">
        <v>6.0318889999999996</v>
      </c>
      <c r="BH39" s="9">
        <v>6.4208360000000004</v>
      </c>
      <c r="BI39" s="9">
        <v>6.0578909999999997</v>
      </c>
      <c r="BJ39" s="9">
        <v>7.5083919999999997</v>
      </c>
      <c r="BK39" s="8">
        <v>4.2228079999999997</v>
      </c>
      <c r="BL39" s="9">
        <v>6.1278499999999996</v>
      </c>
      <c r="BM39" s="9">
        <v>6.4865830000000004</v>
      </c>
      <c r="BN39" s="9">
        <v>6.1579899999999999</v>
      </c>
      <c r="BO39" s="9">
        <v>7.6208590000000003</v>
      </c>
      <c r="BP39" s="8">
        <v>4.2750979999999998</v>
      </c>
      <c r="BQ39" s="9">
        <v>6.1829640000000001</v>
      </c>
      <c r="BR39" s="9">
        <v>6.5749240000000002</v>
      </c>
      <c r="BS39" s="9">
        <v>6.2235740000000002</v>
      </c>
      <c r="BT39" s="9">
        <v>7.7598580000000004</v>
      </c>
      <c r="BU39" s="8">
        <v>4.3319099999999997</v>
      </c>
      <c r="BV39" s="9">
        <v>6.273307</v>
      </c>
      <c r="BW39" s="9">
        <v>6.6960459999999999</v>
      </c>
      <c r="BX39" s="9">
        <v>6.3067140000000004</v>
      </c>
      <c r="BY39" s="9">
        <v>7.9873149999999997</v>
      </c>
      <c r="BZ39" s="8">
        <v>4.3314000000000004</v>
      </c>
      <c r="CA39" s="9">
        <v>6.3334089999999996</v>
      </c>
      <c r="CB39" s="9">
        <v>6.773841</v>
      </c>
      <c r="CC39" s="9">
        <v>6.3619349999999999</v>
      </c>
      <c r="CD39" s="9">
        <v>8.1077060000000003</v>
      </c>
      <c r="CE39" s="8">
        <v>4.3578429999999999</v>
      </c>
      <c r="CF39" s="9">
        <v>6.4490040000000004</v>
      </c>
      <c r="CG39" s="9">
        <v>6.9242790000000003</v>
      </c>
      <c r="CH39" s="9">
        <v>6.4419180000000003</v>
      </c>
      <c r="CI39" s="9">
        <v>8.2764229999999994</v>
      </c>
      <c r="CJ39" s="8">
        <v>4.3742279999999996</v>
      </c>
      <c r="CK39" s="9">
        <v>6.5460099999999999</v>
      </c>
      <c r="CL39" s="9">
        <v>7.0820800000000004</v>
      </c>
      <c r="CM39" s="9">
        <v>6.5406199999999997</v>
      </c>
      <c r="CN39" s="9">
        <v>8.354139</v>
      </c>
      <c r="CO39" s="8">
        <v>4.3834090000000003</v>
      </c>
      <c r="CP39" s="9">
        <v>6.648663</v>
      </c>
      <c r="CQ39" s="9">
        <v>7.1896259999999996</v>
      </c>
      <c r="CR39" s="9">
        <v>6.5861130000000001</v>
      </c>
      <c r="CS39" s="9">
        <v>8.3604859999999999</v>
      </c>
      <c r="CT39" s="8">
        <v>4.4925519999999999</v>
      </c>
      <c r="CU39" s="9">
        <v>6.737984</v>
      </c>
      <c r="CV39" s="9">
        <v>7.2902469999999999</v>
      </c>
      <c r="CW39" s="9">
        <v>6.636196</v>
      </c>
      <c r="CX39" s="9">
        <v>8.4774580000000004</v>
      </c>
      <c r="CY39" s="8">
        <v>4.581232</v>
      </c>
      <c r="CZ39" s="9">
        <v>6.832579</v>
      </c>
      <c r="DA39" s="9">
        <v>7.3932060000000002</v>
      </c>
      <c r="DB39" s="9">
        <v>6.7075420000000001</v>
      </c>
      <c r="DC39" s="9">
        <v>8.6945920000000001</v>
      </c>
      <c r="DD39" s="8">
        <v>4.6720699999999997</v>
      </c>
      <c r="DE39" s="9">
        <v>6.960655</v>
      </c>
      <c r="DF39" s="9">
        <v>7.54908</v>
      </c>
      <c r="DG39" s="9">
        <v>6.8398329999999996</v>
      </c>
      <c r="DH39" s="9">
        <v>8.9643099999999993</v>
      </c>
      <c r="DI39" s="8">
        <v>4.7510510000000004</v>
      </c>
      <c r="DJ39" s="9">
        <v>7.2285570000000003</v>
      </c>
      <c r="DK39" s="9">
        <v>7.7706299999999997</v>
      </c>
      <c r="DL39" s="9">
        <v>7.0829800000000001</v>
      </c>
      <c r="DM39" s="9">
        <v>9.3752169999999992</v>
      </c>
      <c r="DN39" s="8">
        <v>4.8502929999999997</v>
      </c>
      <c r="DO39" s="9">
        <v>7.5149600000000003</v>
      </c>
      <c r="DP39" s="9">
        <v>8.0569629999999997</v>
      </c>
      <c r="DQ39" s="9">
        <v>7.3497070000000004</v>
      </c>
      <c r="DR39" s="9">
        <v>9.7184550000000005</v>
      </c>
      <c r="DS39" s="8">
        <v>5.006386</v>
      </c>
      <c r="DT39" s="9">
        <v>7.9155790000000001</v>
      </c>
      <c r="DU39" s="9">
        <v>8.4222809999999999</v>
      </c>
      <c r="DV39" s="9">
        <v>7.7111049999999999</v>
      </c>
      <c r="DW39" s="9">
        <v>9.9925300000000004</v>
      </c>
      <c r="DX39" s="8">
        <v>5.123767</v>
      </c>
      <c r="DY39" s="9">
        <v>8.2571119999999993</v>
      </c>
      <c r="DZ39" s="9">
        <v>8.7599900000000002</v>
      </c>
      <c r="EA39" s="9">
        <v>8.0965120000000006</v>
      </c>
      <c r="EB39" s="9">
        <v>10.428625</v>
      </c>
      <c r="EC39" s="8">
        <v>5.2495989999999999</v>
      </c>
      <c r="ED39" s="9">
        <v>8.5923599999999993</v>
      </c>
      <c r="EE39" s="9">
        <v>9.0481099999999994</v>
      </c>
      <c r="EF39" s="9">
        <v>8.3914670000000005</v>
      </c>
      <c r="EG39" s="9">
        <v>10.886488999999999</v>
      </c>
      <c r="EH39" s="8">
        <v>5.3902789999999996</v>
      </c>
      <c r="EI39" s="9">
        <v>8.7788920000000008</v>
      </c>
      <c r="EJ39" s="9">
        <v>9.3221720000000001</v>
      </c>
      <c r="EK39" s="9">
        <v>8.5238650000000007</v>
      </c>
      <c r="EL39" s="9">
        <v>11.097808000000001</v>
      </c>
      <c r="EM39" s="8">
        <v>5.460896</v>
      </c>
      <c r="EN39" s="9">
        <v>9.1553959999999996</v>
      </c>
      <c r="EO39" s="9">
        <v>9.7395829999999997</v>
      </c>
      <c r="EP39" s="9">
        <v>8.8878470000000007</v>
      </c>
      <c r="EQ39" s="9">
        <v>11.672739</v>
      </c>
      <c r="ER39" s="8">
        <v>5.5132659999999998</v>
      </c>
      <c r="ES39" s="10">
        <v>2.1000000000000001E-2</v>
      </c>
      <c r="ET39" s="10">
        <v>2.3E-2</v>
      </c>
      <c r="EU39" s="10">
        <v>0.02</v>
      </c>
      <c r="EV39" s="10">
        <v>0.03</v>
      </c>
      <c r="EW39" s="11">
        <v>3.0000000000000001E-3</v>
      </c>
    </row>
    <row r="40" spans="1:153" x14ac:dyDescent="0.25">
      <c r="A40" s="8" t="s">
        <v>37</v>
      </c>
      <c r="B40" s="8">
        <v>5.3738440000000001</v>
      </c>
      <c r="C40" s="8">
        <v>4.8749840000000004</v>
      </c>
      <c r="D40" s="9">
        <v>3.392099</v>
      </c>
      <c r="E40" s="9">
        <v>3.3926340000000001</v>
      </c>
      <c r="F40" s="9">
        <v>3.3921480000000002</v>
      </c>
      <c r="G40" s="9">
        <v>3.492842</v>
      </c>
      <c r="H40" s="8">
        <v>3.3077809999999999</v>
      </c>
      <c r="I40" s="9">
        <v>3.8478050000000001</v>
      </c>
      <c r="J40" s="9">
        <v>3.7957399999999999</v>
      </c>
      <c r="K40" s="9">
        <v>3.7813140000000001</v>
      </c>
      <c r="L40" s="9">
        <v>4.0268459999999999</v>
      </c>
      <c r="M40" s="8">
        <v>3.6127340000000001</v>
      </c>
      <c r="N40" s="9">
        <v>3.829081</v>
      </c>
      <c r="O40" s="9">
        <v>3.9144299999999999</v>
      </c>
      <c r="P40" s="9">
        <v>3.8038919999999998</v>
      </c>
      <c r="Q40" s="9">
        <v>4.1734929999999997</v>
      </c>
      <c r="R40" s="8">
        <v>3.4295439999999999</v>
      </c>
      <c r="S40" s="9">
        <v>3.8829259999999999</v>
      </c>
      <c r="T40" s="9">
        <v>4.035533</v>
      </c>
      <c r="U40" s="9">
        <v>3.872528</v>
      </c>
      <c r="V40" s="9">
        <v>4.319617</v>
      </c>
      <c r="W40" s="8">
        <v>3.3225820000000001</v>
      </c>
      <c r="X40" s="9">
        <v>4.2668460000000001</v>
      </c>
      <c r="Y40" s="9">
        <v>4.5504610000000003</v>
      </c>
      <c r="Z40" s="9">
        <v>4.2973119999999998</v>
      </c>
      <c r="AA40" s="9">
        <v>4.9347580000000004</v>
      </c>
      <c r="AB40" s="8">
        <v>3.529655</v>
      </c>
      <c r="AC40" s="9">
        <v>4.4202050000000002</v>
      </c>
      <c r="AD40" s="9">
        <v>4.7454929999999997</v>
      </c>
      <c r="AE40" s="9">
        <v>4.455165</v>
      </c>
      <c r="AF40" s="9">
        <v>5.2755099999999997</v>
      </c>
      <c r="AG40" s="8">
        <v>3.5013049999999999</v>
      </c>
      <c r="AH40" s="9">
        <v>4.6526899999999998</v>
      </c>
      <c r="AI40" s="9">
        <v>5.0058160000000003</v>
      </c>
      <c r="AJ40" s="9">
        <v>4.7168150000000004</v>
      </c>
      <c r="AK40" s="9">
        <v>5.6308119999999997</v>
      </c>
      <c r="AL40" s="8">
        <v>3.5678049999999999</v>
      </c>
      <c r="AM40" s="9">
        <v>4.7798319999999999</v>
      </c>
      <c r="AN40" s="9">
        <v>5.1668149999999997</v>
      </c>
      <c r="AO40" s="9">
        <v>4.8266989999999996</v>
      </c>
      <c r="AP40" s="9">
        <v>5.9527190000000001</v>
      </c>
      <c r="AQ40" s="8">
        <v>3.5913430000000002</v>
      </c>
      <c r="AR40" s="9">
        <v>4.8474560000000002</v>
      </c>
      <c r="AS40" s="9">
        <v>5.259188</v>
      </c>
      <c r="AT40" s="9">
        <v>4.9239839999999999</v>
      </c>
      <c r="AU40" s="9">
        <v>6.1832739999999999</v>
      </c>
      <c r="AV40" s="8">
        <v>3.5962010000000002</v>
      </c>
      <c r="AW40" s="9">
        <v>4.9770589999999997</v>
      </c>
      <c r="AX40" s="9">
        <v>5.4438339999999998</v>
      </c>
      <c r="AY40" s="9">
        <v>5.0590529999999996</v>
      </c>
      <c r="AZ40" s="9">
        <v>6.421869</v>
      </c>
      <c r="BA40" s="8">
        <v>3.6360579999999998</v>
      </c>
      <c r="BB40" s="9">
        <v>5.1912599999999998</v>
      </c>
      <c r="BC40" s="9">
        <v>5.6281340000000002</v>
      </c>
      <c r="BD40" s="9">
        <v>5.2389510000000001</v>
      </c>
      <c r="BE40" s="9">
        <v>6.639354</v>
      </c>
      <c r="BF40" s="8">
        <v>3.6868020000000001</v>
      </c>
      <c r="BG40" s="9">
        <v>5.3807729999999996</v>
      </c>
      <c r="BH40" s="9">
        <v>5.7974670000000001</v>
      </c>
      <c r="BI40" s="9">
        <v>5.4130409999999998</v>
      </c>
      <c r="BJ40" s="9">
        <v>6.799213</v>
      </c>
      <c r="BK40" s="8">
        <v>3.7366429999999999</v>
      </c>
      <c r="BL40" s="9">
        <v>5.499695</v>
      </c>
      <c r="BM40" s="9">
        <v>5.8855209999999998</v>
      </c>
      <c r="BN40" s="9">
        <v>5.534395</v>
      </c>
      <c r="BO40" s="9">
        <v>6.9355729999999998</v>
      </c>
      <c r="BP40" s="8">
        <v>3.7958029999999998</v>
      </c>
      <c r="BQ40" s="9">
        <v>5.5714790000000001</v>
      </c>
      <c r="BR40" s="9">
        <v>5.9965970000000004</v>
      </c>
      <c r="BS40" s="9">
        <v>5.626595</v>
      </c>
      <c r="BT40" s="9">
        <v>7.0964960000000001</v>
      </c>
      <c r="BU40" s="8">
        <v>3.860579</v>
      </c>
      <c r="BV40" s="9">
        <v>5.6809229999999999</v>
      </c>
      <c r="BW40" s="9">
        <v>6.1461940000000004</v>
      </c>
      <c r="BX40" s="9">
        <v>5.7359200000000001</v>
      </c>
      <c r="BY40" s="9">
        <v>7.3475080000000004</v>
      </c>
      <c r="BZ40" s="8">
        <v>3.8803749999999999</v>
      </c>
      <c r="CA40" s="9">
        <v>5.7559480000000001</v>
      </c>
      <c r="CB40" s="9">
        <v>6.2512819999999998</v>
      </c>
      <c r="CC40" s="9">
        <v>5.805237</v>
      </c>
      <c r="CD40" s="9">
        <v>7.4786289999999997</v>
      </c>
      <c r="CE40" s="8">
        <v>3.9167079999999999</v>
      </c>
      <c r="CF40" s="9">
        <v>5.8807359999999997</v>
      </c>
      <c r="CG40" s="9">
        <v>6.4149039999999999</v>
      </c>
      <c r="CH40" s="9">
        <v>5.8902479999999997</v>
      </c>
      <c r="CI40" s="9">
        <v>7.6485900000000004</v>
      </c>
      <c r="CJ40" s="8">
        <v>3.9421020000000002</v>
      </c>
      <c r="CK40" s="9">
        <v>5.9832260000000002</v>
      </c>
      <c r="CL40" s="9">
        <v>6.5856479999999999</v>
      </c>
      <c r="CM40" s="9">
        <v>5.9950850000000004</v>
      </c>
      <c r="CN40" s="9">
        <v>7.7251300000000001</v>
      </c>
      <c r="CO40" s="8">
        <v>3.9648099999999999</v>
      </c>
      <c r="CP40" s="9">
        <v>6.1083129999999999</v>
      </c>
      <c r="CQ40" s="9">
        <v>6.7116670000000003</v>
      </c>
      <c r="CR40" s="9">
        <v>6.0527040000000003</v>
      </c>
      <c r="CS40" s="9">
        <v>7.7330050000000004</v>
      </c>
      <c r="CT40" s="8">
        <v>4.0795209999999997</v>
      </c>
      <c r="CU40" s="9">
        <v>6.200494</v>
      </c>
      <c r="CV40" s="9">
        <v>6.8291079999999997</v>
      </c>
      <c r="CW40" s="9">
        <v>6.1096009999999996</v>
      </c>
      <c r="CX40" s="9">
        <v>7.846374</v>
      </c>
      <c r="CY40" s="8">
        <v>4.1752729999999998</v>
      </c>
      <c r="CZ40" s="9">
        <v>6.3092800000000002</v>
      </c>
      <c r="DA40" s="9">
        <v>6.9511500000000002</v>
      </c>
      <c r="DB40" s="9">
        <v>6.1867989999999997</v>
      </c>
      <c r="DC40" s="9">
        <v>8.0568170000000006</v>
      </c>
      <c r="DD40" s="8">
        <v>4.2793150000000004</v>
      </c>
      <c r="DE40" s="9">
        <v>6.4433579999999999</v>
      </c>
      <c r="DF40" s="9">
        <v>7.1131539999999998</v>
      </c>
      <c r="DG40" s="9">
        <v>6.3235619999999999</v>
      </c>
      <c r="DH40" s="9">
        <v>8.3048059999999992</v>
      </c>
      <c r="DI40" s="8">
        <v>4.3665580000000004</v>
      </c>
      <c r="DJ40" s="9">
        <v>6.7144440000000003</v>
      </c>
      <c r="DK40" s="9">
        <v>7.3411140000000001</v>
      </c>
      <c r="DL40" s="9">
        <v>6.5647469999999997</v>
      </c>
      <c r="DM40" s="9">
        <v>8.6748659999999997</v>
      </c>
      <c r="DN40" s="8">
        <v>4.472315</v>
      </c>
      <c r="DO40" s="9">
        <v>6.9977799999999997</v>
      </c>
      <c r="DP40" s="9">
        <v>7.6154919999999997</v>
      </c>
      <c r="DQ40" s="9">
        <v>6.8237290000000002</v>
      </c>
      <c r="DR40" s="9">
        <v>8.9846029999999999</v>
      </c>
      <c r="DS40" s="8">
        <v>4.6450230000000001</v>
      </c>
      <c r="DT40" s="9">
        <v>7.405583</v>
      </c>
      <c r="DU40" s="9">
        <v>7.9684780000000002</v>
      </c>
      <c r="DV40" s="9">
        <v>7.1728500000000004</v>
      </c>
      <c r="DW40" s="9">
        <v>9.2248420000000007</v>
      </c>
      <c r="DX40" s="8">
        <v>4.7678099999999999</v>
      </c>
      <c r="DY40" s="9">
        <v>7.7434500000000002</v>
      </c>
      <c r="DZ40" s="9">
        <v>8.2954399999999993</v>
      </c>
      <c r="EA40" s="9">
        <v>7.5495479999999997</v>
      </c>
      <c r="EB40" s="9">
        <v>9.6287970000000005</v>
      </c>
      <c r="EC40" s="8">
        <v>4.9110969999999998</v>
      </c>
      <c r="ED40" s="9">
        <v>8.0764999999999993</v>
      </c>
      <c r="EE40" s="9">
        <v>8.5781709999999993</v>
      </c>
      <c r="EF40" s="9">
        <v>7.8342239999999999</v>
      </c>
      <c r="EG40" s="9">
        <v>10.045693</v>
      </c>
      <c r="EH40" s="8">
        <v>5.0845979999999997</v>
      </c>
      <c r="EI40" s="9">
        <v>8.2660160000000005</v>
      </c>
      <c r="EJ40" s="9">
        <v>8.8457899999999992</v>
      </c>
      <c r="EK40" s="9">
        <v>7.9616600000000002</v>
      </c>
      <c r="EL40" s="9">
        <v>10.226106</v>
      </c>
      <c r="EM40" s="8">
        <v>5.1646049999999999</v>
      </c>
      <c r="EN40" s="9">
        <v>8.6079749999999997</v>
      </c>
      <c r="EO40" s="9">
        <v>9.240615</v>
      </c>
      <c r="EP40" s="9">
        <v>8.2979970000000005</v>
      </c>
      <c r="EQ40" s="9">
        <v>10.769603999999999</v>
      </c>
      <c r="ER40" s="8">
        <v>5.2334120000000004</v>
      </c>
      <c r="ES40" s="10">
        <v>0.02</v>
      </c>
      <c r="ET40" s="10">
        <v>2.1999999999999999E-2</v>
      </c>
      <c r="EU40" s="10">
        <v>1.9E-2</v>
      </c>
      <c r="EV40" s="10">
        <v>2.8000000000000001E-2</v>
      </c>
      <c r="EW40" s="11">
        <v>2E-3</v>
      </c>
    </row>
    <row r="41" spans="1:153" x14ac:dyDescent="0.25">
      <c r="A41" s="8" t="s">
        <v>38</v>
      </c>
      <c r="B41" s="8">
        <v>16.890039000000002</v>
      </c>
      <c r="C41" s="8">
        <v>16.508573999999999</v>
      </c>
      <c r="D41" s="9">
        <v>14.920463</v>
      </c>
      <c r="E41" s="9">
        <v>14.920957</v>
      </c>
      <c r="F41" s="9">
        <v>14.920661000000001</v>
      </c>
      <c r="G41" s="9">
        <v>15.028078000000001</v>
      </c>
      <c r="H41" s="8">
        <v>14.831925</v>
      </c>
      <c r="I41" s="9">
        <v>16.268507</v>
      </c>
      <c r="J41" s="9">
        <v>16.222066999999999</v>
      </c>
      <c r="K41" s="9">
        <v>16.205109</v>
      </c>
      <c r="L41" s="9">
        <v>16.44087</v>
      </c>
      <c r="M41" s="8">
        <v>16.046983999999998</v>
      </c>
      <c r="N41" s="9">
        <v>16.087221</v>
      </c>
      <c r="O41" s="9">
        <v>16.149616000000002</v>
      </c>
      <c r="P41" s="9">
        <v>16.049437999999999</v>
      </c>
      <c r="Q41" s="9">
        <v>16.430137999999999</v>
      </c>
      <c r="R41" s="8">
        <v>15.690861</v>
      </c>
      <c r="S41" s="9">
        <v>16.070170999999998</v>
      </c>
      <c r="T41" s="9">
        <v>16.194471</v>
      </c>
      <c r="U41" s="9">
        <v>16.044253999999999</v>
      </c>
      <c r="V41" s="9">
        <v>16.514536</v>
      </c>
      <c r="W41" s="8">
        <v>15.505606</v>
      </c>
      <c r="X41" s="9">
        <v>16.443819000000001</v>
      </c>
      <c r="Y41" s="9">
        <v>16.682708999999999</v>
      </c>
      <c r="Z41" s="9">
        <v>16.450665999999998</v>
      </c>
      <c r="AA41" s="9">
        <v>17.095552000000001</v>
      </c>
      <c r="AB41" s="8">
        <v>15.664870000000001</v>
      </c>
      <c r="AC41" s="9">
        <v>16.630239</v>
      </c>
      <c r="AD41" s="9">
        <v>16.874853000000002</v>
      </c>
      <c r="AE41" s="9">
        <v>16.646528</v>
      </c>
      <c r="AF41" s="9">
        <v>17.44511</v>
      </c>
      <c r="AG41" s="8">
        <v>15.647791</v>
      </c>
      <c r="AH41" s="9">
        <v>16.887571000000001</v>
      </c>
      <c r="AI41" s="9">
        <v>17.168437999999998</v>
      </c>
      <c r="AJ41" s="9">
        <v>16.938891999999999</v>
      </c>
      <c r="AK41" s="9">
        <v>17.838303</v>
      </c>
      <c r="AL41" s="8">
        <v>15.729975</v>
      </c>
      <c r="AM41" s="9">
        <v>17.047979000000002</v>
      </c>
      <c r="AN41" s="9">
        <v>17.347795000000001</v>
      </c>
      <c r="AO41" s="9">
        <v>17.087381000000001</v>
      </c>
      <c r="AP41" s="9">
        <v>18.183738999999999</v>
      </c>
      <c r="AQ41" s="8">
        <v>15.758036000000001</v>
      </c>
      <c r="AR41" s="9">
        <v>17.155476</v>
      </c>
      <c r="AS41" s="9">
        <v>17.459337000000001</v>
      </c>
      <c r="AT41" s="9">
        <v>17.218088000000002</v>
      </c>
      <c r="AU41" s="9">
        <v>18.422445</v>
      </c>
      <c r="AV41" s="8">
        <v>15.761588</v>
      </c>
      <c r="AW41" s="9">
        <v>17.331088999999999</v>
      </c>
      <c r="AX41" s="9">
        <v>17.669725</v>
      </c>
      <c r="AY41" s="9">
        <v>17.403856000000001</v>
      </c>
      <c r="AZ41" s="9">
        <v>18.671755000000001</v>
      </c>
      <c r="BA41" s="8">
        <v>15.820302999999999</v>
      </c>
      <c r="BB41" s="9">
        <v>17.622944</v>
      </c>
      <c r="BC41" s="9">
        <v>17.936152</v>
      </c>
      <c r="BD41" s="9">
        <v>17.666720999999999</v>
      </c>
      <c r="BE41" s="9">
        <v>18.919540000000001</v>
      </c>
      <c r="BF41" s="8">
        <v>15.984336000000001</v>
      </c>
      <c r="BG41" s="9">
        <v>17.874424000000001</v>
      </c>
      <c r="BH41" s="9">
        <v>18.187232999999999</v>
      </c>
      <c r="BI41" s="9">
        <v>17.896851000000002</v>
      </c>
      <c r="BJ41" s="9">
        <v>19.136772000000001</v>
      </c>
      <c r="BK41" s="8">
        <v>16.113022000000001</v>
      </c>
      <c r="BL41" s="9">
        <v>18.118939999999998</v>
      </c>
      <c r="BM41" s="9">
        <v>18.331720000000001</v>
      </c>
      <c r="BN41" s="9">
        <v>18.092393999999999</v>
      </c>
      <c r="BO41" s="9">
        <v>19.334247999999999</v>
      </c>
      <c r="BP41" s="8">
        <v>16.249148999999999</v>
      </c>
      <c r="BQ41" s="9">
        <v>18.353994</v>
      </c>
      <c r="BR41" s="9">
        <v>18.512996999999999</v>
      </c>
      <c r="BS41" s="9">
        <v>18.327093000000001</v>
      </c>
      <c r="BT41" s="9">
        <v>19.540299999999998</v>
      </c>
      <c r="BU41" s="8">
        <v>16.436768000000001</v>
      </c>
      <c r="BV41" s="9">
        <v>18.554331000000001</v>
      </c>
      <c r="BW41" s="9">
        <v>18.797263999999998</v>
      </c>
      <c r="BX41" s="9">
        <v>18.552969000000001</v>
      </c>
      <c r="BY41" s="9">
        <v>19.829782000000002</v>
      </c>
      <c r="BZ41" s="8">
        <v>16.627631999999998</v>
      </c>
      <c r="CA41" s="9">
        <v>18.707075</v>
      </c>
      <c r="CB41" s="9">
        <v>19.005322</v>
      </c>
      <c r="CC41" s="9">
        <v>18.719168</v>
      </c>
      <c r="CD41" s="9">
        <v>20.043028</v>
      </c>
      <c r="CE41" s="8">
        <v>16.798480999999999</v>
      </c>
      <c r="CF41" s="9">
        <v>18.920563000000001</v>
      </c>
      <c r="CG41" s="9">
        <v>19.265785000000001</v>
      </c>
      <c r="CH41" s="9">
        <v>18.895282999999999</v>
      </c>
      <c r="CI41" s="9">
        <v>20.322136</v>
      </c>
      <c r="CJ41" s="8">
        <v>16.885746000000001</v>
      </c>
      <c r="CK41" s="9">
        <v>19.084671</v>
      </c>
      <c r="CL41" s="9">
        <v>19.534426</v>
      </c>
      <c r="CM41" s="9">
        <v>19.070710999999999</v>
      </c>
      <c r="CN41" s="9">
        <v>20.491802</v>
      </c>
      <c r="CO41" s="8">
        <v>17.006595999999998</v>
      </c>
      <c r="CP41" s="9">
        <v>19.271460000000001</v>
      </c>
      <c r="CQ41" s="9">
        <v>19.742355</v>
      </c>
      <c r="CR41" s="9">
        <v>19.189959999999999</v>
      </c>
      <c r="CS41" s="9">
        <v>20.584282000000002</v>
      </c>
      <c r="CT41" s="8">
        <v>17.205262999999999</v>
      </c>
      <c r="CU41" s="9">
        <v>19.405730999999999</v>
      </c>
      <c r="CV41" s="9">
        <v>19.929905000000002</v>
      </c>
      <c r="CW41" s="9">
        <v>19.286204999999999</v>
      </c>
      <c r="CX41" s="9">
        <v>20.766493000000001</v>
      </c>
      <c r="CY41" s="8">
        <v>17.336096000000001</v>
      </c>
      <c r="CZ41" s="9">
        <v>19.528196000000001</v>
      </c>
      <c r="DA41" s="9">
        <v>20.083335999999999</v>
      </c>
      <c r="DB41" s="9">
        <v>19.365721000000001</v>
      </c>
      <c r="DC41" s="9">
        <v>21.047557999999999</v>
      </c>
      <c r="DD41" s="8">
        <v>17.469771999999999</v>
      </c>
      <c r="DE41" s="9">
        <v>19.666903999999999</v>
      </c>
      <c r="DF41" s="9">
        <v>20.25835</v>
      </c>
      <c r="DG41" s="9">
        <v>19.481424000000001</v>
      </c>
      <c r="DH41" s="9">
        <v>21.359370999999999</v>
      </c>
      <c r="DI41" s="8">
        <v>17.564453</v>
      </c>
      <c r="DJ41" s="9">
        <v>19.945893999999999</v>
      </c>
      <c r="DK41" s="9">
        <v>20.473814000000001</v>
      </c>
      <c r="DL41" s="9">
        <v>19.725480999999998</v>
      </c>
      <c r="DM41" s="9">
        <v>21.757992000000002</v>
      </c>
      <c r="DN41" s="8">
        <v>17.658245000000001</v>
      </c>
      <c r="DO41" s="9">
        <v>20.221827000000001</v>
      </c>
      <c r="DP41" s="9">
        <v>20.765781</v>
      </c>
      <c r="DQ41" s="9">
        <v>19.992193</v>
      </c>
      <c r="DR41" s="9">
        <v>22.085896000000002</v>
      </c>
      <c r="DS41" s="8">
        <v>17.844753000000001</v>
      </c>
      <c r="DT41" s="9">
        <v>20.607434999999999</v>
      </c>
      <c r="DU41" s="9">
        <v>21.118556999999999</v>
      </c>
      <c r="DV41" s="9">
        <v>20.328237999999999</v>
      </c>
      <c r="DW41" s="9">
        <v>22.325182000000002</v>
      </c>
      <c r="DX41" s="8">
        <v>17.976756999999999</v>
      </c>
      <c r="DY41" s="9">
        <v>20.935165000000001</v>
      </c>
      <c r="DZ41" s="9">
        <v>21.434979999999999</v>
      </c>
      <c r="EA41" s="9">
        <v>20.702385</v>
      </c>
      <c r="EB41" s="9">
        <v>22.748293</v>
      </c>
      <c r="EC41" s="8">
        <v>18.118168000000001</v>
      </c>
      <c r="ED41" s="9">
        <v>21.227250999999999</v>
      </c>
      <c r="EE41" s="9">
        <v>21.693480999999998</v>
      </c>
      <c r="EF41" s="9">
        <v>20.968512</v>
      </c>
      <c r="EG41" s="9">
        <v>23.173399</v>
      </c>
      <c r="EH41" s="8">
        <v>18.576854999999998</v>
      </c>
      <c r="EI41" s="9">
        <v>21.410398000000001</v>
      </c>
      <c r="EJ41" s="9">
        <v>21.950755999999998</v>
      </c>
      <c r="EK41" s="9">
        <v>21.068764000000002</v>
      </c>
      <c r="EL41" s="9">
        <v>23.361136999999999</v>
      </c>
      <c r="EM41" s="8">
        <v>18.625586999999999</v>
      </c>
      <c r="EN41" s="9">
        <v>21.740895999999999</v>
      </c>
      <c r="EO41" s="9">
        <v>22.325993</v>
      </c>
      <c r="EP41" s="9">
        <v>21.387395999999999</v>
      </c>
      <c r="EQ41" s="9">
        <v>23.860921999999999</v>
      </c>
      <c r="ER41" s="8">
        <v>18.673244</v>
      </c>
      <c r="ES41" s="10">
        <v>0.01</v>
      </c>
      <c r="ET41" s="10">
        <v>0.01</v>
      </c>
      <c r="EU41" s="10">
        <v>8.9999999999999993E-3</v>
      </c>
      <c r="EV41" s="10">
        <v>1.2999999999999999E-2</v>
      </c>
      <c r="EW41" s="11">
        <v>4.0000000000000001E-3</v>
      </c>
    </row>
    <row r="42" spans="1:153" x14ac:dyDescent="0.25">
      <c r="A42" s="5" t="s">
        <v>39</v>
      </c>
      <c r="B42" s="5">
        <v>7.4368540000000003</v>
      </c>
      <c r="C42" s="5">
        <v>6.8307599999999997</v>
      </c>
      <c r="D42" s="12">
        <v>5.5239649999999996</v>
      </c>
      <c r="E42" s="12">
        <v>5.5241959999999999</v>
      </c>
      <c r="F42" s="12">
        <v>5.523962</v>
      </c>
      <c r="G42" s="12">
        <v>5.6443260000000004</v>
      </c>
      <c r="H42" s="5">
        <v>5.4106860000000001</v>
      </c>
      <c r="I42" s="12">
        <v>6.1735680000000004</v>
      </c>
      <c r="J42" s="12">
        <v>6.1363690000000002</v>
      </c>
      <c r="K42" s="12">
        <v>6.1252969999999998</v>
      </c>
      <c r="L42" s="12">
        <v>6.3764209999999997</v>
      </c>
      <c r="M42" s="5">
        <v>5.8777239999999997</v>
      </c>
      <c r="N42" s="12">
        <v>6.0618309999999997</v>
      </c>
      <c r="O42" s="12">
        <v>6.1132160000000004</v>
      </c>
      <c r="P42" s="12">
        <v>6.0357289999999999</v>
      </c>
      <c r="Q42" s="12">
        <v>6.4676260000000001</v>
      </c>
      <c r="R42" s="5">
        <v>5.4937149999999999</v>
      </c>
      <c r="S42" s="12">
        <v>6.0317740000000004</v>
      </c>
      <c r="T42" s="12">
        <v>6.1373949999999997</v>
      </c>
      <c r="U42" s="12">
        <v>6.014678</v>
      </c>
      <c r="V42" s="12">
        <v>6.55687</v>
      </c>
      <c r="W42" s="5">
        <v>5.2531189999999999</v>
      </c>
      <c r="X42" s="12">
        <v>6.3714839999999997</v>
      </c>
      <c r="Y42" s="12">
        <v>6.5903650000000003</v>
      </c>
      <c r="Z42" s="12">
        <v>6.3850470000000001</v>
      </c>
      <c r="AA42" s="12">
        <v>7.1287209999999996</v>
      </c>
      <c r="AB42" s="5">
        <v>5.3704349999999996</v>
      </c>
      <c r="AC42" s="12">
        <v>6.5983029999999996</v>
      </c>
      <c r="AD42" s="12">
        <v>6.845599</v>
      </c>
      <c r="AE42" s="12">
        <v>6.61578</v>
      </c>
      <c r="AF42" s="12">
        <v>7.5721360000000004</v>
      </c>
      <c r="AG42" s="5">
        <v>5.3724540000000003</v>
      </c>
      <c r="AH42" s="12">
        <v>6.8735229999999996</v>
      </c>
      <c r="AI42" s="12">
        <v>7.137696</v>
      </c>
      <c r="AJ42" s="12">
        <v>6.913888</v>
      </c>
      <c r="AK42" s="12">
        <v>7.997852</v>
      </c>
      <c r="AL42" s="5">
        <v>5.4427349999999999</v>
      </c>
      <c r="AM42" s="12">
        <v>7.0296669999999999</v>
      </c>
      <c r="AN42" s="12">
        <v>7.3155700000000001</v>
      </c>
      <c r="AO42" s="12">
        <v>7.0579330000000002</v>
      </c>
      <c r="AP42" s="12">
        <v>8.3596970000000006</v>
      </c>
      <c r="AQ42" s="5">
        <v>5.4631610000000004</v>
      </c>
      <c r="AR42" s="12">
        <v>7.12582</v>
      </c>
      <c r="AS42" s="12">
        <v>7.4216389999999999</v>
      </c>
      <c r="AT42" s="12">
        <v>7.1721620000000001</v>
      </c>
      <c r="AU42" s="12">
        <v>8.6189710000000002</v>
      </c>
      <c r="AV42" s="5">
        <v>5.4747979999999998</v>
      </c>
      <c r="AW42" s="12">
        <v>7.2667060000000001</v>
      </c>
      <c r="AX42" s="12">
        <v>7.6018299999999996</v>
      </c>
      <c r="AY42" s="12">
        <v>7.3163289999999996</v>
      </c>
      <c r="AZ42" s="12">
        <v>8.8875390000000003</v>
      </c>
      <c r="BA42" s="5">
        <v>5.5100340000000001</v>
      </c>
      <c r="BB42" s="12">
        <v>7.4780170000000004</v>
      </c>
      <c r="BC42" s="12">
        <v>7.7929500000000003</v>
      </c>
      <c r="BD42" s="12">
        <v>7.5004549999999997</v>
      </c>
      <c r="BE42" s="12">
        <v>9.1002569999999992</v>
      </c>
      <c r="BF42" s="5">
        <v>5.560727</v>
      </c>
      <c r="BG42" s="12">
        <v>7.6703799999999998</v>
      </c>
      <c r="BH42" s="12">
        <v>7.9636440000000004</v>
      </c>
      <c r="BI42" s="12">
        <v>7.6791119999999999</v>
      </c>
      <c r="BJ42" s="12">
        <v>9.2390159999999995</v>
      </c>
      <c r="BK42" s="5">
        <v>5.6062459999999996</v>
      </c>
      <c r="BL42" s="12">
        <v>7.7814589999999999</v>
      </c>
      <c r="BM42" s="12">
        <v>8.0411540000000006</v>
      </c>
      <c r="BN42" s="12">
        <v>7.7904090000000004</v>
      </c>
      <c r="BO42" s="12">
        <v>9.3673120000000001</v>
      </c>
      <c r="BP42" s="5">
        <v>5.6689059999999998</v>
      </c>
      <c r="BQ42" s="12">
        <v>7.853561</v>
      </c>
      <c r="BR42" s="12">
        <v>8.1379680000000008</v>
      </c>
      <c r="BS42" s="12">
        <v>7.874708</v>
      </c>
      <c r="BT42" s="12">
        <v>9.5201700000000002</v>
      </c>
      <c r="BU42" s="5">
        <v>5.7386499999999998</v>
      </c>
      <c r="BV42" s="12">
        <v>7.9665169999999996</v>
      </c>
      <c r="BW42" s="12">
        <v>8.2783789999999993</v>
      </c>
      <c r="BX42" s="12">
        <v>7.9874309999999999</v>
      </c>
      <c r="BY42" s="12">
        <v>9.7647049999999993</v>
      </c>
      <c r="BZ42" s="5">
        <v>5.7554489999999996</v>
      </c>
      <c r="CA42" s="12">
        <v>8.0389440000000008</v>
      </c>
      <c r="CB42" s="12">
        <v>8.3713329999999999</v>
      </c>
      <c r="CC42" s="12">
        <v>8.0543960000000006</v>
      </c>
      <c r="CD42" s="12">
        <v>9.8948119999999999</v>
      </c>
      <c r="CE42" s="5">
        <v>5.7879490000000002</v>
      </c>
      <c r="CF42" s="12">
        <v>8.1718519999999994</v>
      </c>
      <c r="CG42" s="12">
        <v>8.5331860000000006</v>
      </c>
      <c r="CH42" s="12">
        <v>8.1512279999999997</v>
      </c>
      <c r="CI42" s="12">
        <v>10.075882</v>
      </c>
      <c r="CJ42" s="5">
        <v>5.8098359999999998</v>
      </c>
      <c r="CK42" s="12">
        <v>8.2903549999999999</v>
      </c>
      <c r="CL42" s="12">
        <v>8.7026000000000003</v>
      </c>
      <c r="CM42" s="12">
        <v>8.2713099999999997</v>
      </c>
      <c r="CN42" s="12">
        <v>10.17262</v>
      </c>
      <c r="CO42" s="5">
        <v>5.8378110000000003</v>
      </c>
      <c r="CP42" s="12">
        <v>8.4148040000000002</v>
      </c>
      <c r="CQ42" s="12">
        <v>8.8227229999999999</v>
      </c>
      <c r="CR42" s="12">
        <v>8.3414149999999996</v>
      </c>
      <c r="CS42" s="12">
        <v>10.201857</v>
      </c>
      <c r="CT42" s="5">
        <v>5.9660900000000003</v>
      </c>
      <c r="CU42" s="12">
        <v>8.5312549999999998</v>
      </c>
      <c r="CV42" s="12">
        <v>8.9377969999999998</v>
      </c>
      <c r="CW42" s="12">
        <v>8.4259590000000006</v>
      </c>
      <c r="CX42" s="12">
        <v>10.338772000000001</v>
      </c>
      <c r="CY42" s="5">
        <v>6.0747179999999998</v>
      </c>
      <c r="CZ42" s="12">
        <v>8.6620439999999999</v>
      </c>
      <c r="DA42" s="12">
        <v>9.0591930000000005</v>
      </c>
      <c r="DB42" s="12">
        <v>8.5351970000000001</v>
      </c>
      <c r="DC42" s="12">
        <v>10.589862999999999</v>
      </c>
      <c r="DD42" s="5">
        <v>6.1948559999999997</v>
      </c>
      <c r="DE42" s="12">
        <v>8.8207140000000006</v>
      </c>
      <c r="DF42" s="12">
        <v>9.2395940000000003</v>
      </c>
      <c r="DG42" s="12">
        <v>8.7009419999999995</v>
      </c>
      <c r="DH42" s="12">
        <v>10.892789</v>
      </c>
      <c r="DI42" s="5">
        <v>6.3007660000000003</v>
      </c>
      <c r="DJ42" s="12">
        <v>9.1244750000000003</v>
      </c>
      <c r="DK42" s="12">
        <v>9.4866980000000005</v>
      </c>
      <c r="DL42" s="12">
        <v>8.9858759999999993</v>
      </c>
      <c r="DM42" s="12">
        <v>11.344851</v>
      </c>
      <c r="DN42" s="5">
        <v>6.4257410000000004</v>
      </c>
      <c r="DO42" s="12">
        <v>9.4479790000000001</v>
      </c>
      <c r="DP42" s="12">
        <v>9.8067869999999999</v>
      </c>
      <c r="DQ42" s="12">
        <v>9.2922399999999996</v>
      </c>
      <c r="DR42" s="12">
        <v>11.737513</v>
      </c>
      <c r="DS42" s="5">
        <v>6.6195250000000003</v>
      </c>
      <c r="DT42" s="12">
        <v>9.8769010000000002</v>
      </c>
      <c r="DU42" s="12">
        <v>10.208988</v>
      </c>
      <c r="DV42" s="12">
        <v>9.6876099999999994</v>
      </c>
      <c r="DW42" s="12">
        <v>12.05533</v>
      </c>
      <c r="DX42" s="5">
        <v>6.7678529999999997</v>
      </c>
      <c r="DY42" s="12">
        <v>10.264521999999999</v>
      </c>
      <c r="DZ42" s="12">
        <v>10.5825</v>
      </c>
      <c r="EA42" s="12">
        <v>10.114217</v>
      </c>
      <c r="EB42" s="12">
        <v>12.539833</v>
      </c>
      <c r="EC42" s="5">
        <v>6.9245570000000001</v>
      </c>
      <c r="ED42" s="12">
        <v>10.636991999999999</v>
      </c>
      <c r="EE42" s="12">
        <v>10.901529</v>
      </c>
      <c r="EF42" s="12">
        <v>10.454599999999999</v>
      </c>
      <c r="EG42" s="12">
        <v>13.061574</v>
      </c>
      <c r="EH42" s="5">
        <v>7.2178899999999997</v>
      </c>
      <c r="EI42" s="12">
        <v>10.871263000000001</v>
      </c>
      <c r="EJ42" s="12">
        <v>11.222118</v>
      </c>
      <c r="EK42" s="12">
        <v>10.63194</v>
      </c>
      <c r="EL42" s="12">
        <v>13.341901999999999</v>
      </c>
      <c r="EM42" s="5">
        <v>7.3126150000000001</v>
      </c>
      <c r="EN42" s="12">
        <v>11.288076999999999</v>
      </c>
      <c r="EO42" s="12">
        <v>11.677863</v>
      </c>
      <c r="EP42" s="12">
        <v>11.042458999999999</v>
      </c>
      <c r="EQ42" s="12">
        <v>13.97771</v>
      </c>
      <c r="ER42" s="5">
        <v>7.3992310000000003</v>
      </c>
      <c r="ES42" s="13">
        <v>1.7000000000000001E-2</v>
      </c>
      <c r="ET42" s="13">
        <v>1.9E-2</v>
      </c>
      <c r="EU42" s="13">
        <v>1.7000000000000001E-2</v>
      </c>
      <c r="EV42" s="13">
        <v>2.5000000000000001E-2</v>
      </c>
      <c r="EW42" s="14">
        <v>3.0000000000000001E-3</v>
      </c>
    </row>
    <row r="43" spans="1:153" x14ac:dyDescent="0.25">
      <c r="A43" s="5" t="s">
        <v>40</v>
      </c>
      <c r="B43" s="8"/>
      <c r="C43" s="8"/>
      <c r="D43" s="176"/>
      <c r="E43" s="174"/>
      <c r="F43" s="174"/>
      <c r="G43" s="174"/>
      <c r="H43" s="177"/>
      <c r="I43" s="176"/>
      <c r="J43" s="174"/>
      <c r="K43" s="174"/>
      <c r="L43" s="174"/>
      <c r="M43" s="177"/>
      <c r="N43" s="176"/>
      <c r="O43" s="174"/>
      <c r="P43" s="174"/>
      <c r="Q43" s="174"/>
      <c r="R43" s="177"/>
      <c r="S43" s="176"/>
      <c r="T43" s="174"/>
      <c r="U43" s="174"/>
      <c r="V43" s="174"/>
      <c r="W43" s="177"/>
      <c r="X43" s="176"/>
      <c r="Y43" s="174"/>
      <c r="Z43" s="174"/>
      <c r="AA43" s="174"/>
      <c r="AB43" s="177"/>
      <c r="AC43" s="176"/>
      <c r="AD43" s="174"/>
      <c r="AE43" s="174"/>
      <c r="AF43" s="174"/>
      <c r="AG43" s="177"/>
      <c r="AH43" s="176"/>
      <c r="AI43" s="174"/>
      <c r="AJ43" s="174"/>
      <c r="AK43" s="174"/>
      <c r="AL43" s="177"/>
      <c r="AM43" s="176"/>
      <c r="AN43" s="174"/>
      <c r="AO43" s="174"/>
      <c r="AP43" s="174"/>
      <c r="AQ43" s="177"/>
      <c r="AR43" s="176"/>
      <c r="AS43" s="174"/>
      <c r="AT43" s="174"/>
      <c r="AU43" s="174"/>
      <c r="AV43" s="177"/>
      <c r="AW43" s="176"/>
      <c r="AX43" s="174"/>
      <c r="AY43" s="174"/>
      <c r="AZ43" s="174"/>
      <c r="BA43" s="177"/>
      <c r="BB43" s="176"/>
      <c r="BC43" s="174"/>
      <c r="BD43" s="174"/>
      <c r="BE43" s="174"/>
      <c r="BF43" s="177"/>
      <c r="BG43" s="176"/>
      <c r="BH43" s="174"/>
      <c r="BI43" s="174"/>
      <c r="BJ43" s="174"/>
      <c r="BK43" s="177"/>
      <c r="BL43" s="176"/>
      <c r="BM43" s="174"/>
      <c r="BN43" s="174"/>
      <c r="BO43" s="174"/>
      <c r="BP43" s="177"/>
      <c r="BQ43" s="176"/>
      <c r="BR43" s="174"/>
      <c r="BS43" s="174"/>
      <c r="BT43" s="174"/>
      <c r="BU43" s="177"/>
      <c r="BV43" s="176"/>
      <c r="BW43" s="174"/>
      <c r="BX43" s="174"/>
      <c r="BY43" s="174"/>
      <c r="BZ43" s="177"/>
      <c r="CA43" s="176"/>
      <c r="CB43" s="174"/>
      <c r="CC43" s="174"/>
      <c r="CD43" s="174"/>
      <c r="CE43" s="177"/>
      <c r="CF43" s="176"/>
      <c r="CG43" s="174"/>
      <c r="CH43" s="174"/>
      <c r="CI43" s="174"/>
      <c r="CJ43" s="177"/>
      <c r="CK43" s="176"/>
      <c r="CL43" s="174"/>
      <c r="CM43" s="174"/>
      <c r="CN43" s="174"/>
      <c r="CO43" s="177"/>
      <c r="CP43" s="176"/>
      <c r="CQ43" s="174"/>
      <c r="CR43" s="174"/>
      <c r="CS43" s="174"/>
      <c r="CT43" s="177"/>
      <c r="CU43" s="176"/>
      <c r="CV43" s="174"/>
      <c r="CW43" s="174"/>
      <c r="CX43" s="174"/>
      <c r="CY43" s="177"/>
      <c r="CZ43" s="176"/>
      <c r="DA43" s="174"/>
      <c r="DB43" s="174"/>
      <c r="DC43" s="174"/>
      <c r="DD43" s="177"/>
      <c r="DE43" s="176"/>
      <c r="DF43" s="174"/>
      <c r="DG43" s="174"/>
      <c r="DH43" s="174"/>
      <c r="DI43" s="177"/>
      <c r="DJ43" s="176"/>
      <c r="DK43" s="174"/>
      <c r="DL43" s="174"/>
      <c r="DM43" s="174"/>
      <c r="DN43" s="177"/>
      <c r="DO43" s="176"/>
      <c r="DP43" s="174"/>
      <c r="DQ43" s="174"/>
      <c r="DR43" s="174"/>
      <c r="DS43" s="177"/>
      <c r="DT43" s="176"/>
      <c r="DU43" s="174"/>
      <c r="DV43" s="174"/>
      <c r="DW43" s="174"/>
      <c r="DX43" s="177"/>
      <c r="DY43" s="176"/>
      <c r="DZ43" s="174"/>
      <c r="EA43" s="174"/>
      <c r="EB43" s="174"/>
      <c r="EC43" s="177"/>
      <c r="ED43" s="176"/>
      <c r="EE43" s="174"/>
      <c r="EF43" s="174"/>
      <c r="EG43" s="174"/>
      <c r="EH43" s="177"/>
      <c r="EI43" s="176"/>
      <c r="EJ43" s="174"/>
      <c r="EK43" s="174"/>
      <c r="EL43" s="174"/>
      <c r="EM43" s="177"/>
      <c r="EN43" s="176"/>
      <c r="EO43" s="174"/>
      <c r="EP43" s="174"/>
      <c r="EQ43" s="174"/>
      <c r="ER43" s="177"/>
      <c r="ES43" s="176"/>
      <c r="ET43" s="174"/>
      <c r="EU43" s="174"/>
      <c r="EV43" s="174"/>
      <c r="EW43" s="177"/>
    </row>
    <row r="44" spans="1:153" x14ac:dyDescent="0.25">
      <c r="A44" s="8" t="s">
        <v>32</v>
      </c>
      <c r="B44" s="8">
        <v>4.37</v>
      </c>
      <c r="C44" s="8">
        <v>3.98</v>
      </c>
      <c r="D44" s="9">
        <v>2.664984</v>
      </c>
      <c r="E44" s="9">
        <v>2.6644290000000002</v>
      </c>
      <c r="F44" s="9">
        <v>2.664676</v>
      </c>
      <c r="G44" s="9">
        <v>2.8051970000000002</v>
      </c>
      <c r="H44" s="8">
        <v>2.453662</v>
      </c>
      <c r="I44" s="9">
        <v>3.4047559999999999</v>
      </c>
      <c r="J44" s="9">
        <v>3.3637380000000001</v>
      </c>
      <c r="K44" s="9">
        <v>3.3543820000000002</v>
      </c>
      <c r="L44" s="9">
        <v>3.6037249999999998</v>
      </c>
      <c r="M44" s="8">
        <v>3.0902599999999998</v>
      </c>
      <c r="N44" s="9">
        <v>3.2820870000000002</v>
      </c>
      <c r="O44" s="9">
        <v>3.3476270000000001</v>
      </c>
      <c r="P44" s="9">
        <v>3.2651059999999998</v>
      </c>
      <c r="Q44" s="9">
        <v>3.730864</v>
      </c>
      <c r="R44" s="8">
        <v>2.6318139999999999</v>
      </c>
      <c r="S44" s="9">
        <v>3.295191</v>
      </c>
      <c r="T44" s="9">
        <v>3.4190160000000001</v>
      </c>
      <c r="U44" s="9">
        <v>3.286349</v>
      </c>
      <c r="V44" s="9">
        <v>3.852417</v>
      </c>
      <c r="W44" s="8">
        <v>2.5171329999999998</v>
      </c>
      <c r="X44" s="9">
        <v>3.7607930000000001</v>
      </c>
      <c r="Y44" s="9">
        <v>4.0224950000000002</v>
      </c>
      <c r="Z44" s="9">
        <v>3.8048769999999998</v>
      </c>
      <c r="AA44" s="9">
        <v>4.55891</v>
      </c>
      <c r="AB44" s="8">
        <v>2.8411719999999998</v>
      </c>
      <c r="AC44" s="9">
        <v>3.9564330000000001</v>
      </c>
      <c r="AD44" s="9">
        <v>4.2559659999999999</v>
      </c>
      <c r="AE44" s="9">
        <v>3.9913530000000002</v>
      </c>
      <c r="AF44" s="9">
        <v>4.9591609999999999</v>
      </c>
      <c r="AG44" s="8">
        <v>2.8473229999999998</v>
      </c>
      <c r="AH44" s="9">
        <v>4.2933399999999997</v>
      </c>
      <c r="AI44" s="9">
        <v>4.5739400000000003</v>
      </c>
      <c r="AJ44" s="9">
        <v>4.3450300000000004</v>
      </c>
      <c r="AK44" s="9">
        <v>5.4469830000000004</v>
      </c>
      <c r="AL44" s="8">
        <v>2.974281</v>
      </c>
      <c r="AM44" s="9">
        <v>4.4602589999999998</v>
      </c>
      <c r="AN44" s="9">
        <v>4.8283019999999999</v>
      </c>
      <c r="AO44" s="9">
        <v>4.4994740000000002</v>
      </c>
      <c r="AP44" s="9">
        <v>5.8613</v>
      </c>
      <c r="AQ44" s="8">
        <v>3.0347979999999999</v>
      </c>
      <c r="AR44" s="9">
        <v>4.6173520000000003</v>
      </c>
      <c r="AS44" s="9">
        <v>5.028772</v>
      </c>
      <c r="AT44" s="9">
        <v>4.6809950000000002</v>
      </c>
      <c r="AU44" s="9">
        <v>6.2240029999999997</v>
      </c>
      <c r="AV44" s="8">
        <v>3.1217419999999998</v>
      </c>
      <c r="AW44" s="9">
        <v>4.8453949999999999</v>
      </c>
      <c r="AX44" s="9">
        <v>5.356058</v>
      </c>
      <c r="AY44" s="9">
        <v>4.9190170000000002</v>
      </c>
      <c r="AZ44" s="9">
        <v>6.6499579999999998</v>
      </c>
      <c r="BA44" s="8">
        <v>3.2300439999999999</v>
      </c>
      <c r="BB44" s="9">
        <v>5.2123220000000003</v>
      </c>
      <c r="BC44" s="9">
        <v>5.6678240000000004</v>
      </c>
      <c r="BD44" s="9">
        <v>5.2539999999999996</v>
      </c>
      <c r="BE44" s="9">
        <v>6.9824200000000003</v>
      </c>
      <c r="BF44" s="8">
        <v>3.3301500000000002</v>
      </c>
      <c r="BG44" s="9">
        <v>5.5334899999999996</v>
      </c>
      <c r="BH44" s="9">
        <v>5.9976849999999997</v>
      </c>
      <c r="BI44" s="9">
        <v>5.576708</v>
      </c>
      <c r="BJ44" s="9">
        <v>7.283957</v>
      </c>
      <c r="BK44" s="8">
        <v>3.4836809999999998</v>
      </c>
      <c r="BL44" s="9">
        <v>5.7578769999999997</v>
      </c>
      <c r="BM44" s="9">
        <v>6.2062049999999997</v>
      </c>
      <c r="BN44" s="9">
        <v>5.8091340000000002</v>
      </c>
      <c r="BO44" s="9">
        <v>7.6208119999999999</v>
      </c>
      <c r="BP44" s="8">
        <v>3.6148259999999999</v>
      </c>
      <c r="BQ44" s="9">
        <v>5.9934979999999998</v>
      </c>
      <c r="BR44" s="9">
        <v>6.486262</v>
      </c>
      <c r="BS44" s="9">
        <v>6.0515230000000004</v>
      </c>
      <c r="BT44" s="9">
        <v>7.9967899999999998</v>
      </c>
      <c r="BU44" s="8">
        <v>3.7742580000000001</v>
      </c>
      <c r="BV44" s="9">
        <v>6.2779059999999998</v>
      </c>
      <c r="BW44" s="9">
        <v>6.8146909999999998</v>
      </c>
      <c r="BX44" s="9">
        <v>6.3151140000000003</v>
      </c>
      <c r="BY44" s="9">
        <v>8.4714150000000004</v>
      </c>
      <c r="BZ44" s="8">
        <v>3.852808</v>
      </c>
      <c r="CA44" s="9">
        <v>6.5184350000000002</v>
      </c>
      <c r="CB44" s="9">
        <v>7.0734560000000002</v>
      </c>
      <c r="CC44" s="9">
        <v>6.5546220000000002</v>
      </c>
      <c r="CD44" s="9">
        <v>8.8056400000000004</v>
      </c>
      <c r="CE44" s="8">
        <v>3.9783400000000002</v>
      </c>
      <c r="CF44" s="9">
        <v>6.8148939999999998</v>
      </c>
      <c r="CG44" s="9">
        <v>7.4163269999999999</v>
      </c>
      <c r="CH44" s="9">
        <v>6.8164899999999999</v>
      </c>
      <c r="CI44" s="9">
        <v>9.1921970000000002</v>
      </c>
      <c r="CJ44" s="8">
        <v>4.1087530000000001</v>
      </c>
      <c r="CK44" s="9">
        <v>7.0266999999999999</v>
      </c>
      <c r="CL44" s="9">
        <v>7.7571289999999999</v>
      </c>
      <c r="CM44" s="9">
        <v>7.1024690000000001</v>
      </c>
      <c r="CN44" s="9">
        <v>9.5443060000000006</v>
      </c>
      <c r="CO44" s="8">
        <v>4.2341110000000004</v>
      </c>
      <c r="CP44" s="9">
        <v>7.3227010000000003</v>
      </c>
      <c r="CQ44" s="9">
        <v>8.0729950000000006</v>
      </c>
      <c r="CR44" s="9">
        <v>7.3221860000000003</v>
      </c>
      <c r="CS44" s="9">
        <v>9.7739949999999993</v>
      </c>
      <c r="CT44" s="8">
        <v>4.5015000000000001</v>
      </c>
      <c r="CU44" s="9">
        <v>7.6187740000000002</v>
      </c>
      <c r="CV44" s="9">
        <v>8.3969660000000008</v>
      </c>
      <c r="CW44" s="9">
        <v>7.5608009999999997</v>
      </c>
      <c r="CX44" s="9">
        <v>10.116218999999999</v>
      </c>
      <c r="CY44" s="8">
        <v>4.752275</v>
      </c>
      <c r="CZ44" s="9">
        <v>7.9130710000000004</v>
      </c>
      <c r="DA44" s="9">
        <v>8.7247350000000008</v>
      </c>
      <c r="DB44" s="9">
        <v>7.8209929999999996</v>
      </c>
      <c r="DC44" s="9">
        <v>10.557612000000001</v>
      </c>
      <c r="DD44" s="8">
        <v>4.9582560000000004</v>
      </c>
      <c r="DE44" s="9">
        <v>8.2687159999999995</v>
      </c>
      <c r="DF44" s="9">
        <v>9.1179380000000005</v>
      </c>
      <c r="DG44" s="9">
        <v>8.1485500000000002</v>
      </c>
      <c r="DH44" s="9">
        <v>11.092319</v>
      </c>
      <c r="DI44" s="8">
        <v>5.1465670000000001</v>
      </c>
      <c r="DJ44" s="9">
        <v>8.8084100000000003</v>
      </c>
      <c r="DK44" s="9">
        <v>9.6096540000000008</v>
      </c>
      <c r="DL44" s="9">
        <v>8.6413679999999999</v>
      </c>
      <c r="DM44" s="9">
        <v>11.900458</v>
      </c>
      <c r="DN44" s="8">
        <v>5.3993880000000001</v>
      </c>
      <c r="DO44" s="9">
        <v>9.3796660000000003</v>
      </c>
      <c r="DP44" s="9">
        <v>10.183598999999999</v>
      </c>
      <c r="DQ44" s="9">
        <v>9.2082200000000007</v>
      </c>
      <c r="DR44" s="9">
        <v>12.661222</v>
      </c>
      <c r="DS44" s="8">
        <v>5.7222330000000001</v>
      </c>
      <c r="DT44" s="9">
        <v>10.142842999999999</v>
      </c>
      <c r="DU44" s="9">
        <v>10.895638</v>
      </c>
      <c r="DV44" s="9">
        <v>9.8975960000000001</v>
      </c>
      <c r="DW44" s="9">
        <v>13.388992999999999</v>
      </c>
      <c r="DX44" s="8">
        <v>6.026351</v>
      </c>
      <c r="DY44" s="9">
        <v>10.822597</v>
      </c>
      <c r="DZ44" s="9">
        <v>11.629583</v>
      </c>
      <c r="EA44" s="9">
        <v>10.639798000000001</v>
      </c>
      <c r="EB44" s="9">
        <v>14.222663000000001</v>
      </c>
      <c r="EC44" s="8">
        <v>6.3394360000000001</v>
      </c>
      <c r="ED44" s="9">
        <v>11.627770999999999</v>
      </c>
      <c r="EE44" s="9">
        <v>12.355176</v>
      </c>
      <c r="EF44" s="9">
        <v>11.372306999999999</v>
      </c>
      <c r="EG44" s="9">
        <v>15.086040000000001</v>
      </c>
      <c r="EH44" s="8">
        <v>6.6429619999999998</v>
      </c>
      <c r="EI44" s="9">
        <v>12.130944</v>
      </c>
      <c r="EJ44" s="9">
        <v>12.971515999999999</v>
      </c>
      <c r="EK44" s="9">
        <v>11.835162</v>
      </c>
      <c r="EL44" s="9">
        <v>15.749086999999999</v>
      </c>
      <c r="EM44" s="8">
        <v>6.919708</v>
      </c>
      <c r="EN44" s="9">
        <v>13.013287999999999</v>
      </c>
      <c r="EO44" s="9">
        <v>13.912464999999999</v>
      </c>
      <c r="EP44" s="9">
        <v>12.704355</v>
      </c>
      <c r="EQ44" s="9">
        <v>17.221361000000002</v>
      </c>
      <c r="ER44" s="8">
        <v>7.16594</v>
      </c>
      <c r="ES44" s="10">
        <v>4.2000000000000003E-2</v>
      </c>
      <c r="ET44" s="10">
        <v>4.3999999999999997E-2</v>
      </c>
      <c r="EU44" s="10">
        <v>4.1000000000000002E-2</v>
      </c>
      <c r="EV44" s="10">
        <v>5.1999999999999998E-2</v>
      </c>
      <c r="EW44" s="11">
        <v>0.02</v>
      </c>
    </row>
    <row r="45" spans="1:153" x14ac:dyDescent="0.25">
      <c r="A45" s="8"/>
      <c r="B45" s="8"/>
      <c r="C45" s="8"/>
      <c r="D45" s="176"/>
      <c r="E45" s="174"/>
      <c r="F45" s="174"/>
      <c r="G45" s="174"/>
      <c r="H45" s="177"/>
      <c r="I45" s="176"/>
      <c r="J45" s="174"/>
      <c r="K45" s="174"/>
      <c r="L45" s="174"/>
      <c r="M45" s="177"/>
      <c r="N45" s="176"/>
      <c r="O45" s="174"/>
      <c r="P45" s="174"/>
      <c r="Q45" s="174"/>
      <c r="R45" s="177"/>
      <c r="S45" s="176"/>
      <c r="T45" s="174"/>
      <c r="U45" s="174"/>
      <c r="V45" s="174"/>
      <c r="W45" s="177"/>
      <c r="X45" s="176"/>
      <c r="Y45" s="174"/>
      <c r="Z45" s="174"/>
      <c r="AA45" s="174"/>
      <c r="AB45" s="177"/>
      <c r="AC45" s="176"/>
      <c r="AD45" s="174"/>
      <c r="AE45" s="174"/>
      <c r="AF45" s="174"/>
      <c r="AG45" s="177"/>
      <c r="AH45" s="176"/>
      <c r="AI45" s="174"/>
      <c r="AJ45" s="174"/>
      <c r="AK45" s="174"/>
      <c r="AL45" s="177"/>
      <c r="AM45" s="176"/>
      <c r="AN45" s="174"/>
      <c r="AO45" s="174"/>
      <c r="AP45" s="174"/>
      <c r="AQ45" s="177"/>
      <c r="AR45" s="176"/>
      <c r="AS45" s="174"/>
      <c r="AT45" s="174"/>
      <c r="AU45" s="174"/>
      <c r="AV45" s="177"/>
      <c r="AW45" s="176"/>
      <c r="AX45" s="174"/>
      <c r="AY45" s="174"/>
      <c r="AZ45" s="174"/>
      <c r="BA45" s="177"/>
      <c r="BB45" s="176"/>
      <c r="BC45" s="174"/>
      <c r="BD45" s="174"/>
      <c r="BE45" s="174"/>
      <c r="BF45" s="177"/>
      <c r="BG45" s="176"/>
      <c r="BH45" s="174"/>
      <c r="BI45" s="174"/>
      <c r="BJ45" s="174"/>
      <c r="BK45" s="177"/>
      <c r="BL45" s="176"/>
      <c r="BM45" s="174"/>
      <c r="BN45" s="174"/>
      <c r="BO45" s="174"/>
      <c r="BP45" s="177"/>
      <c r="BQ45" s="176"/>
      <c r="BR45" s="174"/>
      <c r="BS45" s="174"/>
      <c r="BT45" s="174"/>
      <c r="BU45" s="177"/>
      <c r="BV45" s="176"/>
      <c r="BW45" s="174"/>
      <c r="BX45" s="174"/>
      <c r="BY45" s="174"/>
      <c r="BZ45" s="177"/>
      <c r="CA45" s="176"/>
      <c r="CB45" s="174"/>
      <c r="CC45" s="174"/>
      <c r="CD45" s="174"/>
      <c r="CE45" s="177"/>
      <c r="CF45" s="176"/>
      <c r="CG45" s="174"/>
      <c r="CH45" s="174"/>
      <c r="CI45" s="174"/>
      <c r="CJ45" s="177"/>
      <c r="CK45" s="176"/>
      <c r="CL45" s="174"/>
      <c r="CM45" s="174"/>
      <c r="CN45" s="174"/>
      <c r="CO45" s="177"/>
      <c r="CP45" s="176"/>
      <c r="CQ45" s="174"/>
      <c r="CR45" s="174"/>
      <c r="CS45" s="174"/>
      <c r="CT45" s="177"/>
      <c r="CU45" s="176"/>
      <c r="CV45" s="174"/>
      <c r="CW45" s="174"/>
      <c r="CX45" s="174"/>
      <c r="CY45" s="177"/>
      <c r="CZ45" s="176"/>
      <c r="DA45" s="174"/>
      <c r="DB45" s="174"/>
      <c r="DC45" s="174"/>
      <c r="DD45" s="177"/>
      <c r="DE45" s="176"/>
      <c r="DF45" s="174"/>
      <c r="DG45" s="174"/>
      <c r="DH45" s="174"/>
      <c r="DI45" s="177"/>
      <c r="DJ45" s="176"/>
      <c r="DK45" s="174"/>
      <c r="DL45" s="174"/>
      <c r="DM45" s="174"/>
      <c r="DN45" s="177"/>
      <c r="DO45" s="176"/>
      <c r="DP45" s="174"/>
      <c r="DQ45" s="174"/>
      <c r="DR45" s="174"/>
      <c r="DS45" s="177"/>
      <c r="DT45" s="176"/>
      <c r="DU45" s="174"/>
      <c r="DV45" s="174"/>
      <c r="DW45" s="174"/>
      <c r="DX45" s="177"/>
      <c r="DY45" s="176"/>
      <c r="DZ45" s="174"/>
      <c r="EA45" s="174"/>
      <c r="EB45" s="174"/>
      <c r="EC45" s="177"/>
      <c r="ED45" s="176"/>
      <c r="EE45" s="174"/>
      <c r="EF45" s="174"/>
      <c r="EG45" s="174"/>
      <c r="EH45" s="177"/>
      <c r="EI45" s="176"/>
      <c r="EJ45" s="174"/>
      <c r="EK45" s="174"/>
      <c r="EL45" s="174"/>
      <c r="EM45" s="177"/>
      <c r="EN45" s="176"/>
      <c r="EO45" s="174"/>
      <c r="EP45" s="174"/>
      <c r="EQ45" s="174"/>
      <c r="ER45" s="177"/>
      <c r="ES45" s="176"/>
      <c r="ET45" s="174"/>
      <c r="EU45" s="174"/>
      <c r="EV45" s="174"/>
      <c r="EW45" s="177"/>
    </row>
    <row r="46" spans="1:153" x14ac:dyDescent="0.25">
      <c r="A46" s="5" t="s">
        <v>33</v>
      </c>
      <c r="B46" s="8"/>
      <c r="C46" s="8"/>
      <c r="D46" s="176"/>
      <c r="E46" s="174"/>
      <c r="F46" s="174"/>
      <c r="G46" s="174"/>
      <c r="H46" s="177"/>
      <c r="I46" s="176"/>
      <c r="J46" s="174"/>
      <c r="K46" s="174"/>
      <c r="L46" s="174"/>
      <c r="M46" s="177"/>
      <c r="N46" s="176"/>
      <c r="O46" s="174"/>
      <c r="P46" s="174"/>
      <c r="Q46" s="174"/>
      <c r="R46" s="177"/>
      <c r="S46" s="176"/>
      <c r="T46" s="174"/>
      <c r="U46" s="174"/>
      <c r="V46" s="174"/>
      <c r="W46" s="177"/>
      <c r="X46" s="176"/>
      <c r="Y46" s="174"/>
      <c r="Z46" s="174"/>
      <c r="AA46" s="174"/>
      <c r="AB46" s="177"/>
      <c r="AC46" s="176"/>
      <c r="AD46" s="174"/>
      <c r="AE46" s="174"/>
      <c r="AF46" s="174"/>
      <c r="AG46" s="177"/>
      <c r="AH46" s="176"/>
      <c r="AI46" s="174"/>
      <c r="AJ46" s="174"/>
      <c r="AK46" s="174"/>
      <c r="AL46" s="177"/>
      <c r="AM46" s="176"/>
      <c r="AN46" s="174"/>
      <c r="AO46" s="174"/>
      <c r="AP46" s="174"/>
      <c r="AQ46" s="177"/>
      <c r="AR46" s="176"/>
      <c r="AS46" s="174"/>
      <c r="AT46" s="174"/>
      <c r="AU46" s="174"/>
      <c r="AV46" s="177"/>
      <c r="AW46" s="176"/>
      <c r="AX46" s="174"/>
      <c r="AY46" s="174"/>
      <c r="AZ46" s="174"/>
      <c r="BA46" s="177"/>
      <c r="BB46" s="176"/>
      <c r="BC46" s="174"/>
      <c r="BD46" s="174"/>
      <c r="BE46" s="174"/>
      <c r="BF46" s="177"/>
      <c r="BG46" s="176"/>
      <c r="BH46" s="174"/>
      <c r="BI46" s="174"/>
      <c r="BJ46" s="174"/>
      <c r="BK46" s="177"/>
      <c r="BL46" s="176"/>
      <c r="BM46" s="174"/>
      <c r="BN46" s="174"/>
      <c r="BO46" s="174"/>
      <c r="BP46" s="177"/>
      <c r="BQ46" s="176"/>
      <c r="BR46" s="174"/>
      <c r="BS46" s="174"/>
      <c r="BT46" s="174"/>
      <c r="BU46" s="177"/>
      <c r="BV46" s="176"/>
      <c r="BW46" s="174"/>
      <c r="BX46" s="174"/>
      <c r="BY46" s="174"/>
      <c r="BZ46" s="177"/>
      <c r="CA46" s="176"/>
      <c r="CB46" s="174"/>
      <c r="CC46" s="174"/>
      <c r="CD46" s="174"/>
      <c r="CE46" s="177"/>
      <c r="CF46" s="176"/>
      <c r="CG46" s="174"/>
      <c r="CH46" s="174"/>
      <c r="CI46" s="174"/>
      <c r="CJ46" s="177"/>
      <c r="CK46" s="176"/>
      <c r="CL46" s="174"/>
      <c r="CM46" s="174"/>
      <c r="CN46" s="174"/>
      <c r="CO46" s="177"/>
      <c r="CP46" s="176"/>
      <c r="CQ46" s="174"/>
      <c r="CR46" s="174"/>
      <c r="CS46" s="174"/>
      <c r="CT46" s="177"/>
      <c r="CU46" s="176"/>
      <c r="CV46" s="174"/>
      <c r="CW46" s="174"/>
      <c r="CX46" s="174"/>
      <c r="CY46" s="177"/>
      <c r="CZ46" s="176"/>
      <c r="DA46" s="174"/>
      <c r="DB46" s="174"/>
      <c r="DC46" s="174"/>
      <c r="DD46" s="177"/>
      <c r="DE46" s="176"/>
      <c r="DF46" s="174"/>
      <c r="DG46" s="174"/>
      <c r="DH46" s="174"/>
      <c r="DI46" s="177"/>
      <c r="DJ46" s="176"/>
      <c r="DK46" s="174"/>
      <c r="DL46" s="174"/>
      <c r="DM46" s="174"/>
      <c r="DN46" s="177"/>
      <c r="DO46" s="176"/>
      <c r="DP46" s="174"/>
      <c r="DQ46" s="174"/>
      <c r="DR46" s="174"/>
      <c r="DS46" s="177"/>
      <c r="DT46" s="176"/>
      <c r="DU46" s="174"/>
      <c r="DV46" s="174"/>
      <c r="DW46" s="174"/>
      <c r="DX46" s="177"/>
      <c r="DY46" s="176"/>
      <c r="DZ46" s="174"/>
      <c r="EA46" s="174"/>
      <c r="EB46" s="174"/>
      <c r="EC46" s="177"/>
      <c r="ED46" s="176"/>
      <c r="EE46" s="174"/>
      <c r="EF46" s="174"/>
      <c r="EG46" s="174"/>
      <c r="EH46" s="177"/>
      <c r="EI46" s="176"/>
      <c r="EJ46" s="174"/>
      <c r="EK46" s="174"/>
      <c r="EL46" s="174"/>
      <c r="EM46" s="177"/>
      <c r="EN46" s="176"/>
      <c r="EO46" s="174"/>
      <c r="EP46" s="174"/>
      <c r="EQ46" s="174"/>
      <c r="ER46" s="177"/>
      <c r="ES46" s="176"/>
      <c r="ET46" s="174"/>
      <c r="EU46" s="174"/>
      <c r="EV46" s="174"/>
      <c r="EW46" s="177"/>
    </row>
    <row r="47" spans="1:153" x14ac:dyDescent="0.25">
      <c r="A47" s="8" t="s">
        <v>34</v>
      </c>
      <c r="B47" s="8">
        <v>11.377964</v>
      </c>
      <c r="C47" s="8">
        <v>11.050796999999999</v>
      </c>
      <c r="D47" s="9">
        <v>10.895047</v>
      </c>
      <c r="E47" s="9">
        <v>10.895336</v>
      </c>
      <c r="F47" s="9">
        <v>10.895044</v>
      </c>
      <c r="G47" s="9">
        <v>10.99779</v>
      </c>
      <c r="H47" s="8">
        <v>10.796915</v>
      </c>
      <c r="I47" s="9">
        <v>11.144247999999999</v>
      </c>
      <c r="J47" s="9">
        <v>11.099862</v>
      </c>
      <c r="K47" s="9">
        <v>11.083078</v>
      </c>
      <c r="L47" s="9">
        <v>11.345618</v>
      </c>
      <c r="M47" s="8">
        <v>10.851451000000001</v>
      </c>
      <c r="N47" s="9">
        <v>11.011716</v>
      </c>
      <c r="O47" s="9">
        <v>11.065353999999999</v>
      </c>
      <c r="P47" s="9">
        <v>10.970390999999999</v>
      </c>
      <c r="Q47" s="9">
        <v>11.426905</v>
      </c>
      <c r="R47" s="8">
        <v>10.465840999999999</v>
      </c>
      <c r="S47" s="9">
        <v>11.044397</v>
      </c>
      <c r="T47" s="9">
        <v>11.171348</v>
      </c>
      <c r="U47" s="9">
        <v>11.014499000000001</v>
      </c>
      <c r="V47" s="9">
        <v>11.603401</v>
      </c>
      <c r="W47" s="8">
        <v>10.278515000000001</v>
      </c>
      <c r="X47" s="9">
        <v>11.715655999999999</v>
      </c>
      <c r="Y47" s="9">
        <v>11.983757000000001</v>
      </c>
      <c r="Z47" s="9">
        <v>11.721233</v>
      </c>
      <c r="AA47" s="9">
        <v>12.539289999999999</v>
      </c>
      <c r="AB47" s="8">
        <v>10.677507</v>
      </c>
      <c r="AC47" s="9">
        <v>12.238609</v>
      </c>
      <c r="AD47" s="9">
        <v>12.558382999999999</v>
      </c>
      <c r="AE47" s="9">
        <v>12.257054</v>
      </c>
      <c r="AF47" s="9">
        <v>13.33222</v>
      </c>
      <c r="AG47" s="8">
        <v>10.918096999999999</v>
      </c>
      <c r="AH47" s="9">
        <v>12.860308</v>
      </c>
      <c r="AI47" s="9">
        <v>13.231472999999999</v>
      </c>
      <c r="AJ47" s="9">
        <v>12.920453999999999</v>
      </c>
      <c r="AK47" s="9">
        <v>14.150321999999999</v>
      </c>
      <c r="AL47" s="8">
        <v>11.288152</v>
      </c>
      <c r="AM47" s="9">
        <v>13.331329999999999</v>
      </c>
      <c r="AN47" s="9">
        <v>13.740409</v>
      </c>
      <c r="AO47" s="9">
        <v>13.387411</v>
      </c>
      <c r="AP47" s="9">
        <v>14.884302999999999</v>
      </c>
      <c r="AQ47" s="8">
        <v>11.573691</v>
      </c>
      <c r="AR47" s="9">
        <v>13.730036</v>
      </c>
      <c r="AS47" s="9">
        <v>14.164089000000001</v>
      </c>
      <c r="AT47" s="9">
        <v>13.816428</v>
      </c>
      <c r="AU47" s="9">
        <v>15.508281999999999</v>
      </c>
      <c r="AV47" s="8">
        <v>11.842172</v>
      </c>
      <c r="AW47" s="9">
        <v>14.19552</v>
      </c>
      <c r="AX47" s="9">
        <v>14.696106</v>
      </c>
      <c r="AY47" s="9">
        <v>14.295873</v>
      </c>
      <c r="AZ47" s="9">
        <v>16.175882000000001</v>
      </c>
      <c r="BA47" s="8">
        <v>12.156625999999999</v>
      </c>
      <c r="BB47" s="9">
        <v>14.755502</v>
      </c>
      <c r="BC47" s="9">
        <v>15.257453999999999</v>
      </c>
      <c r="BD47" s="9">
        <v>14.825601000000001</v>
      </c>
      <c r="BE47" s="9">
        <v>16.785589000000002</v>
      </c>
      <c r="BF47" s="8">
        <v>12.522802</v>
      </c>
      <c r="BG47" s="9">
        <v>15.307134</v>
      </c>
      <c r="BH47" s="9">
        <v>15.802481999999999</v>
      </c>
      <c r="BI47" s="9">
        <v>15.355888999999999</v>
      </c>
      <c r="BJ47" s="9">
        <v>17.302945999999999</v>
      </c>
      <c r="BK47" s="8">
        <v>12.863389</v>
      </c>
      <c r="BL47" s="9">
        <v>15.765618</v>
      </c>
      <c r="BM47" s="9">
        <v>16.234528000000001</v>
      </c>
      <c r="BN47" s="9">
        <v>15.817232000000001</v>
      </c>
      <c r="BO47" s="9">
        <v>17.814278000000002</v>
      </c>
      <c r="BP47" s="8">
        <v>13.236604</v>
      </c>
      <c r="BQ47" s="9">
        <v>16.176179999999999</v>
      </c>
      <c r="BR47" s="9">
        <v>16.700047999999999</v>
      </c>
      <c r="BS47" s="9">
        <v>16.257496</v>
      </c>
      <c r="BT47" s="9">
        <v>18.373905000000001</v>
      </c>
      <c r="BU47" s="8">
        <v>13.626792999999999</v>
      </c>
      <c r="BV47" s="9">
        <v>16.664528000000001</v>
      </c>
      <c r="BW47" s="9">
        <v>17.240093000000002</v>
      </c>
      <c r="BX47" s="9">
        <v>16.753349</v>
      </c>
      <c r="BY47" s="9">
        <v>19.07189</v>
      </c>
      <c r="BZ47" s="8">
        <v>13.970572000000001</v>
      </c>
      <c r="CA47" s="9">
        <v>17.109729999999999</v>
      </c>
      <c r="CB47" s="9">
        <v>17.728327</v>
      </c>
      <c r="CC47" s="9">
        <v>17.192499000000002</v>
      </c>
      <c r="CD47" s="9">
        <v>19.643056999999999</v>
      </c>
      <c r="CE47" s="8">
        <v>14.332841</v>
      </c>
      <c r="CF47" s="9">
        <v>17.644062000000002</v>
      </c>
      <c r="CG47" s="9">
        <v>18.322893000000001</v>
      </c>
      <c r="CH47" s="9">
        <v>17.664095</v>
      </c>
      <c r="CI47" s="9">
        <v>20.278224999999999</v>
      </c>
      <c r="CJ47" s="8">
        <v>14.687189</v>
      </c>
      <c r="CK47" s="9">
        <v>18.184092</v>
      </c>
      <c r="CL47" s="9">
        <v>18.957272</v>
      </c>
      <c r="CM47" s="9">
        <v>18.201408000000001</v>
      </c>
      <c r="CN47" s="9">
        <v>20.841671000000002</v>
      </c>
      <c r="CO47" s="8">
        <v>15.058927000000001</v>
      </c>
      <c r="CP47" s="9">
        <v>18.747055</v>
      </c>
      <c r="CQ47" s="9">
        <v>19.544965999999999</v>
      </c>
      <c r="CR47" s="9">
        <v>18.682499</v>
      </c>
      <c r="CS47" s="9">
        <v>21.337299000000002</v>
      </c>
      <c r="CT47" s="8">
        <v>15.594227999999999</v>
      </c>
      <c r="CU47" s="9">
        <v>19.299621999999999</v>
      </c>
      <c r="CV47" s="9">
        <v>20.147290999999999</v>
      </c>
      <c r="CW47" s="9">
        <v>19.190913999999999</v>
      </c>
      <c r="CX47" s="9">
        <v>21.974314</v>
      </c>
      <c r="CY47" s="8">
        <v>16.111832</v>
      </c>
      <c r="CZ47" s="9">
        <v>19.909872</v>
      </c>
      <c r="DA47" s="9">
        <v>20.780484999999999</v>
      </c>
      <c r="DB47" s="9">
        <v>19.759253000000001</v>
      </c>
      <c r="DC47" s="9">
        <v>22.835245</v>
      </c>
      <c r="DD47" s="8">
        <v>16.668150000000001</v>
      </c>
      <c r="DE47" s="9">
        <v>20.559384999999999</v>
      </c>
      <c r="DF47" s="9">
        <v>21.482658000000001</v>
      </c>
      <c r="DG47" s="9">
        <v>20.411798000000001</v>
      </c>
      <c r="DH47" s="9">
        <v>23.774170000000002</v>
      </c>
      <c r="DI47" s="8">
        <v>17.212809</v>
      </c>
      <c r="DJ47" s="9">
        <v>21.417294999999999</v>
      </c>
      <c r="DK47" s="9">
        <v>22.308052</v>
      </c>
      <c r="DL47" s="9">
        <v>21.253762999999999</v>
      </c>
      <c r="DM47" s="9">
        <v>24.929210999999999</v>
      </c>
      <c r="DN47" s="8">
        <v>17.792325999999999</v>
      </c>
      <c r="DO47" s="9">
        <v>22.344667000000001</v>
      </c>
      <c r="DP47" s="9">
        <v>23.259363</v>
      </c>
      <c r="DQ47" s="9">
        <v>22.160195999999999</v>
      </c>
      <c r="DR47" s="9">
        <v>26.033937000000002</v>
      </c>
      <c r="DS47" s="8">
        <v>18.484559999999998</v>
      </c>
      <c r="DT47" s="9">
        <v>23.447614999999999</v>
      </c>
      <c r="DU47" s="9">
        <v>24.342365000000001</v>
      </c>
      <c r="DV47" s="9">
        <v>23.219833000000001</v>
      </c>
      <c r="DW47" s="9">
        <v>27.043997000000001</v>
      </c>
      <c r="DX47" s="8">
        <v>19.109480000000001</v>
      </c>
      <c r="DY47" s="9">
        <v>24.51173</v>
      </c>
      <c r="DZ47" s="9">
        <v>25.437218000000001</v>
      </c>
      <c r="EA47" s="9">
        <v>24.354175999999999</v>
      </c>
      <c r="EB47" s="9">
        <v>28.352791</v>
      </c>
      <c r="EC47" s="8">
        <v>19.778444</v>
      </c>
      <c r="ED47" s="9">
        <v>25.578679999999999</v>
      </c>
      <c r="EE47" s="9">
        <v>26.47381</v>
      </c>
      <c r="EF47" s="9">
        <v>25.379280000000001</v>
      </c>
      <c r="EG47" s="9">
        <v>29.732351000000001</v>
      </c>
      <c r="EH47" s="8">
        <v>21.536728</v>
      </c>
      <c r="EI47" s="9">
        <v>26.476049</v>
      </c>
      <c r="EJ47" s="9">
        <v>27.523876000000001</v>
      </c>
      <c r="EK47" s="9">
        <v>26.164988999999998</v>
      </c>
      <c r="EL47" s="9">
        <v>30.781330000000001</v>
      </c>
      <c r="EM47" s="8">
        <v>22.128627999999999</v>
      </c>
      <c r="EN47" s="9">
        <v>27.655373000000001</v>
      </c>
      <c r="EO47" s="9">
        <v>28.831227999999999</v>
      </c>
      <c r="EP47" s="9">
        <v>27.347206</v>
      </c>
      <c r="EQ47" s="9">
        <v>32.404223999999999</v>
      </c>
      <c r="ER47" s="8">
        <v>22.700970000000002</v>
      </c>
      <c r="ES47" s="10">
        <v>3.2000000000000001E-2</v>
      </c>
      <c r="ET47" s="10">
        <v>3.4000000000000002E-2</v>
      </c>
      <c r="EU47" s="10">
        <v>3.2000000000000001E-2</v>
      </c>
      <c r="EV47" s="10">
        <v>3.7999999999999999E-2</v>
      </c>
      <c r="EW47" s="11">
        <v>2.5000000000000001E-2</v>
      </c>
    </row>
    <row r="48" spans="1:153" x14ac:dyDescent="0.25">
      <c r="A48" s="8" t="s">
        <v>35</v>
      </c>
      <c r="B48" s="8">
        <v>9.4123529999999995</v>
      </c>
      <c r="C48" s="8">
        <v>9.0401070000000008</v>
      </c>
      <c r="D48" s="9">
        <v>8.4051089999999995</v>
      </c>
      <c r="E48" s="9">
        <v>8.4052950000000006</v>
      </c>
      <c r="F48" s="9">
        <v>8.4049800000000001</v>
      </c>
      <c r="G48" s="9">
        <v>8.5072369999999999</v>
      </c>
      <c r="H48" s="8">
        <v>8.3067530000000005</v>
      </c>
      <c r="I48" s="9">
        <v>9.0119000000000007</v>
      </c>
      <c r="J48" s="9">
        <v>8.9657590000000003</v>
      </c>
      <c r="K48" s="9">
        <v>8.9492499999999993</v>
      </c>
      <c r="L48" s="9">
        <v>9.2093179999999997</v>
      </c>
      <c r="M48" s="8">
        <v>8.7240230000000007</v>
      </c>
      <c r="N48" s="9">
        <v>8.8436120000000003</v>
      </c>
      <c r="O48" s="9">
        <v>8.9010909999999992</v>
      </c>
      <c r="P48" s="9">
        <v>8.8073499999999996</v>
      </c>
      <c r="Q48" s="9">
        <v>9.2557919999999996</v>
      </c>
      <c r="R48" s="8">
        <v>8.3061220000000002</v>
      </c>
      <c r="S48" s="9">
        <v>8.8066230000000001</v>
      </c>
      <c r="T48" s="9">
        <v>8.9351710000000004</v>
      </c>
      <c r="U48" s="9">
        <v>8.7806850000000001</v>
      </c>
      <c r="V48" s="9">
        <v>9.3595129999999997</v>
      </c>
      <c r="W48" s="8">
        <v>8.0543030000000009</v>
      </c>
      <c r="X48" s="9">
        <v>9.3869629999999997</v>
      </c>
      <c r="Y48" s="9">
        <v>9.6557680000000001</v>
      </c>
      <c r="Z48" s="9">
        <v>9.3982489999999999</v>
      </c>
      <c r="AA48" s="9">
        <v>10.204723</v>
      </c>
      <c r="AB48" s="8">
        <v>8.3750929999999997</v>
      </c>
      <c r="AC48" s="9">
        <v>9.8052799999999998</v>
      </c>
      <c r="AD48" s="9">
        <v>10.123307</v>
      </c>
      <c r="AE48" s="9">
        <v>9.8253000000000004</v>
      </c>
      <c r="AF48" s="9">
        <v>10.882503</v>
      </c>
      <c r="AG48" s="8">
        <v>8.5247759999999992</v>
      </c>
      <c r="AH48" s="9">
        <v>10.323567000000001</v>
      </c>
      <c r="AI48" s="9">
        <v>10.686237</v>
      </c>
      <c r="AJ48" s="9">
        <v>10.381822</v>
      </c>
      <c r="AK48" s="9">
        <v>11.589293</v>
      </c>
      <c r="AL48" s="8">
        <v>8.7978389999999997</v>
      </c>
      <c r="AM48" s="9">
        <v>10.696776</v>
      </c>
      <c r="AN48" s="9">
        <v>11.098338</v>
      </c>
      <c r="AO48" s="9">
        <v>10.749855999999999</v>
      </c>
      <c r="AP48" s="9">
        <v>12.223868</v>
      </c>
      <c r="AQ48" s="8">
        <v>8.9975579999999997</v>
      </c>
      <c r="AR48" s="9">
        <v>11.00784</v>
      </c>
      <c r="AS48" s="9">
        <v>11.434018</v>
      </c>
      <c r="AT48" s="9">
        <v>11.08933</v>
      </c>
      <c r="AU48" s="9">
        <v>12.763375</v>
      </c>
      <c r="AV48" s="8">
        <v>9.1779139999999995</v>
      </c>
      <c r="AW48" s="9">
        <v>11.379394</v>
      </c>
      <c r="AX48" s="9">
        <v>11.872268999999999</v>
      </c>
      <c r="AY48" s="9">
        <v>11.473248999999999</v>
      </c>
      <c r="AZ48" s="9">
        <v>13.330394</v>
      </c>
      <c r="BA48" s="8">
        <v>9.407159</v>
      </c>
      <c r="BB48" s="9">
        <v>11.849030000000001</v>
      </c>
      <c r="BC48" s="9">
        <v>12.336283999999999</v>
      </c>
      <c r="BD48" s="9">
        <v>11.912872</v>
      </c>
      <c r="BE48" s="9">
        <v>13.84951</v>
      </c>
      <c r="BF48" s="8">
        <v>9.686617</v>
      </c>
      <c r="BG48" s="9">
        <v>12.300439000000001</v>
      </c>
      <c r="BH48" s="9">
        <v>12.783772000000001</v>
      </c>
      <c r="BI48" s="9">
        <v>12.347846000000001</v>
      </c>
      <c r="BJ48" s="9">
        <v>14.28195</v>
      </c>
      <c r="BK48" s="8">
        <v>9.9334340000000001</v>
      </c>
      <c r="BL48" s="9">
        <v>12.665571999999999</v>
      </c>
      <c r="BM48" s="9">
        <v>13.122308</v>
      </c>
      <c r="BN48" s="9">
        <v>12.715609000000001</v>
      </c>
      <c r="BO48" s="9">
        <v>14.704789</v>
      </c>
      <c r="BP48" s="8">
        <v>10.205769999999999</v>
      </c>
      <c r="BQ48" s="9">
        <v>12.985184</v>
      </c>
      <c r="BR48" s="9">
        <v>13.494377</v>
      </c>
      <c r="BS48" s="9">
        <v>13.059238000000001</v>
      </c>
      <c r="BT48" s="9">
        <v>15.171614</v>
      </c>
      <c r="BU48" s="8">
        <v>10.492311000000001</v>
      </c>
      <c r="BV48" s="9">
        <v>13.382826</v>
      </c>
      <c r="BW48" s="9">
        <v>13.940315999999999</v>
      </c>
      <c r="BX48" s="9">
        <v>13.460618</v>
      </c>
      <c r="BY48" s="9">
        <v>15.774414999999999</v>
      </c>
      <c r="BZ48" s="8">
        <v>10.730839</v>
      </c>
      <c r="CA48" s="9">
        <v>13.715684</v>
      </c>
      <c r="CB48" s="9">
        <v>14.317603999999999</v>
      </c>
      <c r="CC48" s="9">
        <v>13.790697</v>
      </c>
      <c r="CD48" s="9">
        <v>16.233726999999998</v>
      </c>
      <c r="CE48" s="8">
        <v>10.979525000000001</v>
      </c>
      <c r="CF48" s="9">
        <v>14.135942</v>
      </c>
      <c r="CG48" s="9">
        <v>14.79271</v>
      </c>
      <c r="CH48" s="9">
        <v>14.152094999999999</v>
      </c>
      <c r="CI48" s="9">
        <v>16.755711000000002</v>
      </c>
      <c r="CJ48" s="8">
        <v>11.218626</v>
      </c>
      <c r="CK48" s="9">
        <v>14.548615</v>
      </c>
      <c r="CL48" s="9">
        <v>15.297687</v>
      </c>
      <c r="CM48" s="9">
        <v>14.569388999999999</v>
      </c>
      <c r="CN48" s="9">
        <v>17.192692000000001</v>
      </c>
      <c r="CO48" s="8">
        <v>11.466526</v>
      </c>
      <c r="CP48" s="9">
        <v>14.986606</v>
      </c>
      <c r="CQ48" s="9">
        <v>15.752561</v>
      </c>
      <c r="CR48" s="9">
        <v>14.926249</v>
      </c>
      <c r="CS48" s="9">
        <v>17.55847</v>
      </c>
      <c r="CT48" s="8">
        <v>11.865550000000001</v>
      </c>
      <c r="CU48" s="9">
        <v>15.406356000000001</v>
      </c>
      <c r="CV48" s="9">
        <v>16.216166999999999</v>
      </c>
      <c r="CW48" s="9">
        <v>15.303993</v>
      </c>
      <c r="CX48" s="9">
        <v>18.066935000000001</v>
      </c>
      <c r="CY48" s="8">
        <v>12.24314</v>
      </c>
      <c r="CZ48" s="9">
        <v>15.869925</v>
      </c>
      <c r="DA48" s="9">
        <v>16.703049</v>
      </c>
      <c r="DB48" s="9">
        <v>15.730461999999999</v>
      </c>
      <c r="DC48" s="9">
        <v>18.774103</v>
      </c>
      <c r="DD48" s="8">
        <v>12.651237</v>
      </c>
      <c r="DE48" s="9">
        <v>16.376280000000001</v>
      </c>
      <c r="DF48" s="9">
        <v>17.259871</v>
      </c>
      <c r="DG48" s="9">
        <v>16.237192</v>
      </c>
      <c r="DH48" s="9">
        <v>19.552306999999999</v>
      </c>
      <c r="DI48" s="8">
        <v>13.050003</v>
      </c>
      <c r="DJ48" s="9">
        <v>17.088325999999999</v>
      </c>
      <c r="DK48" s="9">
        <v>17.932724</v>
      </c>
      <c r="DL48" s="9">
        <v>16.925574999999998</v>
      </c>
      <c r="DM48" s="9">
        <v>20.554365000000001</v>
      </c>
      <c r="DN48" s="8">
        <v>13.475671999999999</v>
      </c>
      <c r="DO48" s="9">
        <v>17.854562999999999</v>
      </c>
      <c r="DP48" s="9">
        <v>18.722093999999998</v>
      </c>
      <c r="DQ48" s="9">
        <v>17.669796000000002</v>
      </c>
      <c r="DR48" s="9">
        <v>21.499748</v>
      </c>
      <c r="DS48" s="8">
        <v>14.010726999999999</v>
      </c>
      <c r="DT48" s="9">
        <v>18.804425999999999</v>
      </c>
      <c r="DU48" s="9">
        <v>19.641449000000001</v>
      </c>
      <c r="DV48" s="9">
        <v>18.566956000000001</v>
      </c>
      <c r="DW48" s="9">
        <v>22.350714</v>
      </c>
      <c r="DX48" s="8">
        <v>14.47199</v>
      </c>
      <c r="DY48" s="9">
        <v>19.71546</v>
      </c>
      <c r="DZ48" s="9">
        <v>20.563883000000001</v>
      </c>
      <c r="EA48" s="9">
        <v>19.531169999999999</v>
      </c>
      <c r="EB48" s="9">
        <v>23.482256</v>
      </c>
      <c r="EC48" s="8">
        <v>14.980615</v>
      </c>
      <c r="ED48" s="9">
        <v>20.615665</v>
      </c>
      <c r="EE48" s="9">
        <v>21.423859</v>
      </c>
      <c r="EF48" s="9">
        <v>20.388898999999999</v>
      </c>
      <c r="EG48" s="9">
        <v>24.690149000000002</v>
      </c>
      <c r="EH48" s="8">
        <v>15.837341</v>
      </c>
      <c r="EI48" s="9">
        <v>21.353314999999998</v>
      </c>
      <c r="EJ48" s="9">
        <v>22.303485999999999</v>
      </c>
      <c r="EK48" s="9">
        <v>21.011569999999999</v>
      </c>
      <c r="EL48" s="9">
        <v>25.568726999999999</v>
      </c>
      <c r="EM48" s="8">
        <v>16.235617000000001</v>
      </c>
      <c r="EN48" s="9">
        <v>22.369097</v>
      </c>
      <c r="EO48" s="9">
        <v>23.430153000000001</v>
      </c>
      <c r="EP48" s="9">
        <v>22.027716000000002</v>
      </c>
      <c r="EQ48" s="9">
        <v>27.027367000000002</v>
      </c>
      <c r="ER48" s="8">
        <v>16.615599</v>
      </c>
      <c r="ES48" s="10">
        <v>3.2000000000000001E-2</v>
      </c>
      <c r="ET48" s="10">
        <v>3.3000000000000002E-2</v>
      </c>
      <c r="EU48" s="10">
        <v>3.1E-2</v>
      </c>
      <c r="EV48" s="10">
        <v>3.7999999999999999E-2</v>
      </c>
      <c r="EW48" s="11">
        <v>2.1000000000000001E-2</v>
      </c>
    </row>
    <row r="49" spans="1:153" x14ac:dyDescent="0.25">
      <c r="A49" s="8" t="s">
        <v>36</v>
      </c>
      <c r="B49" s="8">
        <v>5.4929360000000003</v>
      </c>
      <c r="C49" s="8">
        <v>5.0021769999999997</v>
      </c>
      <c r="D49" s="9">
        <v>3.914447</v>
      </c>
      <c r="E49" s="9">
        <v>3.9144209999999999</v>
      </c>
      <c r="F49" s="9">
        <v>3.9144290000000002</v>
      </c>
      <c r="G49" s="9">
        <v>4.029407</v>
      </c>
      <c r="H49" s="8">
        <v>3.8070590000000002</v>
      </c>
      <c r="I49" s="9">
        <v>4.6355839999999997</v>
      </c>
      <c r="J49" s="9">
        <v>4.5905310000000004</v>
      </c>
      <c r="K49" s="9">
        <v>4.5774559999999997</v>
      </c>
      <c r="L49" s="9">
        <v>4.8361130000000001</v>
      </c>
      <c r="M49" s="8">
        <v>4.3523420000000002</v>
      </c>
      <c r="N49" s="9">
        <v>4.6987829999999997</v>
      </c>
      <c r="O49" s="9">
        <v>4.7611840000000001</v>
      </c>
      <c r="P49" s="9">
        <v>4.6655059999999997</v>
      </c>
      <c r="Q49" s="9">
        <v>5.0915929999999996</v>
      </c>
      <c r="R49" s="8">
        <v>4.1854469999999999</v>
      </c>
      <c r="S49" s="9">
        <v>4.7899589999999996</v>
      </c>
      <c r="T49" s="9">
        <v>4.9182750000000004</v>
      </c>
      <c r="U49" s="9">
        <v>4.7705159999999998</v>
      </c>
      <c r="V49" s="9">
        <v>5.3032469999999998</v>
      </c>
      <c r="W49" s="8">
        <v>4.0823450000000001</v>
      </c>
      <c r="X49" s="9">
        <v>5.2904460000000002</v>
      </c>
      <c r="Y49" s="9">
        <v>5.5619110000000003</v>
      </c>
      <c r="Z49" s="9">
        <v>5.3135589999999997</v>
      </c>
      <c r="AA49" s="9">
        <v>6.0579109999999998</v>
      </c>
      <c r="AB49" s="8">
        <v>4.3680620000000001</v>
      </c>
      <c r="AC49" s="9">
        <v>5.5786759999999997</v>
      </c>
      <c r="AD49" s="9">
        <v>5.8985440000000002</v>
      </c>
      <c r="AE49" s="9">
        <v>5.6085640000000003</v>
      </c>
      <c r="AF49" s="9">
        <v>6.5867589999999998</v>
      </c>
      <c r="AG49" s="8">
        <v>4.4244899999999996</v>
      </c>
      <c r="AH49" s="9">
        <v>5.9266579999999998</v>
      </c>
      <c r="AI49" s="9">
        <v>6.2881790000000004</v>
      </c>
      <c r="AJ49" s="9">
        <v>5.9891269999999999</v>
      </c>
      <c r="AK49" s="9">
        <v>7.117883</v>
      </c>
      <c r="AL49" s="8">
        <v>4.5440659999999999</v>
      </c>
      <c r="AM49" s="9">
        <v>6.1744440000000003</v>
      </c>
      <c r="AN49" s="9">
        <v>6.5851439999999997</v>
      </c>
      <c r="AO49" s="9">
        <v>6.2262360000000001</v>
      </c>
      <c r="AP49" s="9">
        <v>7.6238520000000003</v>
      </c>
      <c r="AQ49" s="8">
        <v>4.629022</v>
      </c>
      <c r="AR49" s="9">
        <v>6.3655739999999996</v>
      </c>
      <c r="AS49" s="9">
        <v>6.8096819999999996</v>
      </c>
      <c r="AT49" s="9">
        <v>6.4442009999999996</v>
      </c>
      <c r="AU49" s="9">
        <v>8.0276639999999997</v>
      </c>
      <c r="AV49" s="8">
        <v>4.7182700000000004</v>
      </c>
      <c r="AW49" s="9">
        <v>6.6165260000000004</v>
      </c>
      <c r="AX49" s="9">
        <v>7.1304629999999998</v>
      </c>
      <c r="AY49" s="9">
        <v>6.7045599999999999</v>
      </c>
      <c r="AZ49" s="9">
        <v>8.460127</v>
      </c>
      <c r="BA49" s="8">
        <v>4.8305420000000003</v>
      </c>
      <c r="BB49" s="9">
        <v>6.9783999999999997</v>
      </c>
      <c r="BC49" s="9">
        <v>7.4784940000000004</v>
      </c>
      <c r="BD49" s="9">
        <v>7.0314259999999997</v>
      </c>
      <c r="BE49" s="9">
        <v>8.8643800000000006</v>
      </c>
      <c r="BF49" s="8">
        <v>4.9596960000000001</v>
      </c>
      <c r="BG49" s="9">
        <v>7.3247499999999999</v>
      </c>
      <c r="BH49" s="9">
        <v>7.8228730000000004</v>
      </c>
      <c r="BI49" s="9">
        <v>7.3663590000000001</v>
      </c>
      <c r="BJ49" s="9">
        <v>9.1780650000000001</v>
      </c>
      <c r="BK49" s="8">
        <v>5.1106689999999997</v>
      </c>
      <c r="BL49" s="9">
        <v>7.5746779999999996</v>
      </c>
      <c r="BM49" s="9">
        <v>8.0455539999999992</v>
      </c>
      <c r="BN49" s="9">
        <v>7.6233829999999996</v>
      </c>
      <c r="BO49" s="9">
        <v>9.4827980000000007</v>
      </c>
      <c r="BP49" s="8">
        <v>5.2699689999999997</v>
      </c>
      <c r="BQ49" s="9">
        <v>7.7803820000000004</v>
      </c>
      <c r="BR49" s="9">
        <v>8.3026250000000008</v>
      </c>
      <c r="BS49" s="9">
        <v>7.8443589999999999</v>
      </c>
      <c r="BT49" s="9">
        <v>9.8299190000000003</v>
      </c>
      <c r="BU49" s="8">
        <v>5.4408269999999996</v>
      </c>
      <c r="BV49" s="9">
        <v>8.0377790000000005</v>
      </c>
      <c r="BW49" s="9">
        <v>8.6100680000000001</v>
      </c>
      <c r="BX49" s="9">
        <v>8.0951889999999995</v>
      </c>
      <c r="BY49" s="9">
        <v>10.301019</v>
      </c>
      <c r="BZ49" s="8">
        <v>5.544683</v>
      </c>
      <c r="CA49" s="9">
        <v>8.2610290000000006</v>
      </c>
      <c r="CB49" s="9">
        <v>8.8679349999999992</v>
      </c>
      <c r="CC49" s="9">
        <v>8.3146599999999999</v>
      </c>
      <c r="CD49" s="9">
        <v>10.644266</v>
      </c>
      <c r="CE49" s="8">
        <v>5.685899</v>
      </c>
      <c r="CF49" s="9">
        <v>8.5637740000000004</v>
      </c>
      <c r="CG49" s="9">
        <v>9.2297229999999999</v>
      </c>
      <c r="CH49" s="9">
        <v>8.5728050000000007</v>
      </c>
      <c r="CI49" s="9">
        <v>11.062274</v>
      </c>
      <c r="CJ49" s="8">
        <v>5.81738</v>
      </c>
      <c r="CK49" s="9">
        <v>8.8535039999999992</v>
      </c>
      <c r="CL49" s="9">
        <v>9.6158889999999992</v>
      </c>
      <c r="CM49" s="9">
        <v>8.8669189999999993</v>
      </c>
      <c r="CN49" s="9">
        <v>11.372025000000001</v>
      </c>
      <c r="CO49" s="8">
        <v>5.9434069999999997</v>
      </c>
      <c r="CP49" s="9">
        <v>9.157902</v>
      </c>
      <c r="CQ49" s="9">
        <v>9.9426670000000001</v>
      </c>
      <c r="CR49" s="9">
        <v>9.0948100000000007</v>
      </c>
      <c r="CS49" s="9">
        <v>11.587885</v>
      </c>
      <c r="CT49" s="8">
        <v>6.2102380000000004</v>
      </c>
      <c r="CU49" s="9">
        <v>9.4533330000000007</v>
      </c>
      <c r="CV49" s="9">
        <v>10.270023999999999</v>
      </c>
      <c r="CW49" s="9">
        <v>9.33629</v>
      </c>
      <c r="CX49" s="9">
        <v>11.967587</v>
      </c>
      <c r="CY49" s="8">
        <v>6.4574749999999996</v>
      </c>
      <c r="CZ49" s="9">
        <v>9.7624580000000005</v>
      </c>
      <c r="DA49" s="9">
        <v>10.607391</v>
      </c>
      <c r="DB49" s="9">
        <v>9.6111559999999994</v>
      </c>
      <c r="DC49" s="9">
        <v>12.501174000000001</v>
      </c>
      <c r="DD49" s="8">
        <v>6.712993</v>
      </c>
      <c r="DE49" s="9">
        <v>10.126229</v>
      </c>
      <c r="DF49" s="9">
        <v>11.028525999999999</v>
      </c>
      <c r="DG49" s="9">
        <v>9.9816839999999996</v>
      </c>
      <c r="DH49" s="9">
        <v>13.127134</v>
      </c>
      <c r="DI49" s="8">
        <v>6.9558150000000003</v>
      </c>
      <c r="DJ49" s="9">
        <v>10.706469</v>
      </c>
      <c r="DK49" s="9">
        <v>11.559184</v>
      </c>
      <c r="DL49" s="9">
        <v>10.526866</v>
      </c>
      <c r="DM49" s="9">
        <v>13.985298</v>
      </c>
      <c r="DN49" s="8">
        <v>7.2346019999999998</v>
      </c>
      <c r="DO49" s="9">
        <v>11.329988</v>
      </c>
      <c r="DP49" s="9">
        <v>12.202088</v>
      </c>
      <c r="DQ49" s="9">
        <v>11.122571000000001</v>
      </c>
      <c r="DR49" s="9">
        <v>14.763116999999999</v>
      </c>
      <c r="DS49" s="8">
        <v>7.6046950000000004</v>
      </c>
      <c r="DT49" s="9">
        <v>12.146767000000001</v>
      </c>
      <c r="DU49" s="9">
        <v>12.985011</v>
      </c>
      <c r="DV49" s="9">
        <v>11.880953</v>
      </c>
      <c r="DW49" s="9">
        <v>15.453881000000001</v>
      </c>
      <c r="DX49" s="8">
        <v>7.9229760000000002</v>
      </c>
      <c r="DY49" s="9">
        <v>12.8957</v>
      </c>
      <c r="DZ49" s="9">
        <v>13.749544999999999</v>
      </c>
      <c r="EA49" s="9">
        <v>12.702978</v>
      </c>
      <c r="EB49" s="9">
        <v>16.420162000000001</v>
      </c>
      <c r="EC49" s="8">
        <v>8.2610860000000006</v>
      </c>
      <c r="ED49" s="9">
        <v>13.657416</v>
      </c>
      <c r="EE49" s="9">
        <v>14.457455</v>
      </c>
      <c r="EF49" s="9">
        <v>13.406556999999999</v>
      </c>
      <c r="EG49" s="9">
        <v>17.453783000000001</v>
      </c>
      <c r="EH49" s="8">
        <v>8.6319700000000008</v>
      </c>
      <c r="EI49" s="9">
        <v>14.198217</v>
      </c>
      <c r="EJ49" s="9">
        <v>15.162682999999999</v>
      </c>
      <c r="EK49" s="9">
        <v>13.86401</v>
      </c>
      <c r="EL49" s="9">
        <v>18.115068000000001</v>
      </c>
      <c r="EM49" s="8">
        <v>8.9003910000000008</v>
      </c>
      <c r="EN49" s="9">
        <v>15.064674</v>
      </c>
      <c r="EO49" s="9">
        <v>16.126888000000001</v>
      </c>
      <c r="EP49" s="9">
        <v>14.716360999999999</v>
      </c>
      <c r="EQ49" s="9">
        <v>19.401112000000001</v>
      </c>
      <c r="ER49" s="8">
        <v>9.1401690000000002</v>
      </c>
      <c r="ES49" s="10">
        <v>3.9E-2</v>
      </c>
      <c r="ET49" s="10">
        <v>4.1000000000000002E-2</v>
      </c>
      <c r="EU49" s="10">
        <v>3.7999999999999999E-2</v>
      </c>
      <c r="EV49" s="10">
        <v>4.8000000000000001E-2</v>
      </c>
      <c r="EW49" s="11">
        <v>2.1000000000000001E-2</v>
      </c>
    </row>
    <row r="50" spans="1:153" x14ac:dyDescent="0.25">
      <c r="A50" s="8" t="s">
        <v>37</v>
      </c>
      <c r="B50" s="8">
        <v>5.2616209999999999</v>
      </c>
      <c r="C50" s="8">
        <v>4.8749840000000004</v>
      </c>
      <c r="D50" s="9">
        <v>3.4523199999999998</v>
      </c>
      <c r="E50" s="9">
        <v>3.4528639999999999</v>
      </c>
      <c r="F50" s="9">
        <v>3.452369</v>
      </c>
      <c r="G50" s="9">
        <v>3.5548510000000002</v>
      </c>
      <c r="H50" s="8">
        <v>3.3665050000000001</v>
      </c>
      <c r="I50" s="9">
        <v>3.9830719999999999</v>
      </c>
      <c r="J50" s="9">
        <v>3.9289339999999999</v>
      </c>
      <c r="K50" s="9">
        <v>3.91378</v>
      </c>
      <c r="L50" s="9">
        <v>4.1690820000000004</v>
      </c>
      <c r="M50" s="8">
        <v>3.7386550000000001</v>
      </c>
      <c r="N50" s="9">
        <v>4.0196649999999998</v>
      </c>
      <c r="O50" s="9">
        <v>4.1094220000000004</v>
      </c>
      <c r="P50" s="9">
        <v>3.992747</v>
      </c>
      <c r="Q50" s="9">
        <v>4.3841749999999999</v>
      </c>
      <c r="R50" s="8">
        <v>3.596543</v>
      </c>
      <c r="S50" s="9">
        <v>4.1381769999999998</v>
      </c>
      <c r="T50" s="9">
        <v>4.3019439999999998</v>
      </c>
      <c r="U50" s="9">
        <v>4.127014</v>
      </c>
      <c r="V50" s="9">
        <v>4.609928</v>
      </c>
      <c r="W50" s="8">
        <v>3.5335420000000002</v>
      </c>
      <c r="X50" s="9">
        <v>4.6173719999999996</v>
      </c>
      <c r="Y50" s="9">
        <v>4.9280679999999997</v>
      </c>
      <c r="Z50" s="9">
        <v>4.6512570000000002</v>
      </c>
      <c r="AA50" s="9">
        <v>5.3519389999999998</v>
      </c>
      <c r="AB50" s="8">
        <v>3.8087170000000001</v>
      </c>
      <c r="AC50" s="9">
        <v>4.8548359999999997</v>
      </c>
      <c r="AD50" s="9">
        <v>5.218318</v>
      </c>
      <c r="AE50" s="9">
        <v>4.8948090000000004</v>
      </c>
      <c r="AF50" s="9">
        <v>5.812214</v>
      </c>
      <c r="AG50" s="8">
        <v>3.831896</v>
      </c>
      <c r="AH50" s="9">
        <v>5.1914340000000001</v>
      </c>
      <c r="AI50" s="9">
        <v>5.5947959999999997</v>
      </c>
      <c r="AJ50" s="9">
        <v>5.2657740000000004</v>
      </c>
      <c r="AK50" s="9">
        <v>6.307175</v>
      </c>
      <c r="AL50" s="8">
        <v>3.964518</v>
      </c>
      <c r="AM50" s="9">
        <v>5.4164709999999996</v>
      </c>
      <c r="AN50" s="9">
        <v>5.8672510000000004</v>
      </c>
      <c r="AO50" s="9">
        <v>5.4734150000000001</v>
      </c>
      <c r="AP50" s="9">
        <v>6.7770339999999996</v>
      </c>
      <c r="AQ50" s="8">
        <v>4.0512379999999997</v>
      </c>
      <c r="AR50" s="9">
        <v>5.5835379999999999</v>
      </c>
      <c r="AS50" s="9">
        <v>6.0726399999999998</v>
      </c>
      <c r="AT50" s="9">
        <v>5.6773920000000002</v>
      </c>
      <c r="AU50" s="9">
        <v>7.1604549999999998</v>
      </c>
      <c r="AV50" s="8">
        <v>4.1238869999999999</v>
      </c>
      <c r="AW50" s="9">
        <v>5.8312330000000001</v>
      </c>
      <c r="AX50" s="9">
        <v>6.3961959999999998</v>
      </c>
      <c r="AY50" s="9">
        <v>5.9340039999999998</v>
      </c>
      <c r="AZ50" s="9">
        <v>7.569394</v>
      </c>
      <c r="BA50" s="8">
        <v>4.2432569999999998</v>
      </c>
      <c r="BB50" s="9">
        <v>6.1920960000000003</v>
      </c>
      <c r="BC50" s="9">
        <v>6.7337030000000002</v>
      </c>
      <c r="BD50" s="9">
        <v>6.2564419999999998</v>
      </c>
      <c r="BE50" s="9">
        <v>7.9701789999999999</v>
      </c>
      <c r="BF50" s="8">
        <v>4.3816730000000002</v>
      </c>
      <c r="BG50" s="9">
        <v>6.5340759999999998</v>
      </c>
      <c r="BH50" s="9">
        <v>7.0633860000000004</v>
      </c>
      <c r="BI50" s="9">
        <v>6.5822240000000001</v>
      </c>
      <c r="BJ50" s="9">
        <v>8.3111820000000005</v>
      </c>
      <c r="BK50" s="8">
        <v>4.5222860000000003</v>
      </c>
      <c r="BL50" s="9">
        <v>6.7982129999999996</v>
      </c>
      <c r="BM50" s="9">
        <v>7.300033</v>
      </c>
      <c r="BN50" s="9">
        <v>6.8513929999999998</v>
      </c>
      <c r="BO50" s="9">
        <v>8.6300819999999998</v>
      </c>
      <c r="BP50" s="8">
        <v>4.6791359999999997</v>
      </c>
      <c r="BQ50" s="9">
        <v>7.0109139999999996</v>
      </c>
      <c r="BR50" s="9">
        <v>7.57233</v>
      </c>
      <c r="BS50" s="9">
        <v>7.0919109999999996</v>
      </c>
      <c r="BT50" s="9">
        <v>8.9895940000000003</v>
      </c>
      <c r="BU50" s="8">
        <v>4.8488420000000003</v>
      </c>
      <c r="BV50" s="9">
        <v>7.2787769999999998</v>
      </c>
      <c r="BW50" s="9">
        <v>7.9030430000000003</v>
      </c>
      <c r="BX50" s="9">
        <v>7.362527</v>
      </c>
      <c r="BY50" s="9">
        <v>9.4758770000000005</v>
      </c>
      <c r="BZ50" s="8">
        <v>4.96732</v>
      </c>
      <c r="CA50" s="9">
        <v>7.5078139999999998</v>
      </c>
      <c r="CB50" s="9">
        <v>8.1838289999999994</v>
      </c>
      <c r="CC50" s="9">
        <v>7.5870899999999999</v>
      </c>
      <c r="CD50" s="9">
        <v>9.8183769999999999</v>
      </c>
      <c r="CE50" s="8">
        <v>5.1103269999999998</v>
      </c>
      <c r="CF50" s="9">
        <v>7.8091590000000002</v>
      </c>
      <c r="CG50" s="9">
        <v>8.550751</v>
      </c>
      <c r="CH50" s="9">
        <v>7.8386519999999997</v>
      </c>
      <c r="CI50" s="9">
        <v>10.223113</v>
      </c>
      <c r="CJ50" s="8">
        <v>5.2426870000000001</v>
      </c>
      <c r="CK50" s="9">
        <v>8.0923379999999998</v>
      </c>
      <c r="CL50" s="9">
        <v>8.9418439999999997</v>
      </c>
      <c r="CM50" s="9">
        <v>8.1273540000000004</v>
      </c>
      <c r="CN50" s="9">
        <v>10.515789</v>
      </c>
      <c r="CO50" s="8">
        <v>5.3758350000000004</v>
      </c>
      <c r="CP50" s="9">
        <v>8.4136199999999999</v>
      </c>
      <c r="CQ50" s="9">
        <v>9.2816869999999998</v>
      </c>
      <c r="CR50" s="9">
        <v>8.3582210000000003</v>
      </c>
      <c r="CS50" s="9">
        <v>10.718177000000001</v>
      </c>
      <c r="CT50" s="8">
        <v>5.6392879999999996</v>
      </c>
      <c r="CU50" s="9">
        <v>8.6992399999999996</v>
      </c>
      <c r="CV50" s="9">
        <v>9.6204009999999993</v>
      </c>
      <c r="CW50" s="9">
        <v>8.5954379999999997</v>
      </c>
      <c r="CX50" s="9">
        <v>11.076689</v>
      </c>
      <c r="CY50" s="8">
        <v>5.8852549999999999</v>
      </c>
      <c r="CZ50" s="9">
        <v>9.0147630000000003</v>
      </c>
      <c r="DA50" s="9">
        <v>9.9731529999999999</v>
      </c>
      <c r="DB50" s="9">
        <v>8.8649900000000006</v>
      </c>
      <c r="DC50" s="9">
        <v>11.584173</v>
      </c>
      <c r="DD50" s="8">
        <v>6.1486679999999998</v>
      </c>
      <c r="DE50" s="9">
        <v>9.3736759999999997</v>
      </c>
      <c r="DF50" s="9">
        <v>10.391678000000001</v>
      </c>
      <c r="DG50" s="9">
        <v>9.2282650000000004</v>
      </c>
      <c r="DH50" s="9">
        <v>12.16137</v>
      </c>
      <c r="DI50" s="8">
        <v>6.3928950000000002</v>
      </c>
      <c r="DJ50" s="9">
        <v>9.944998</v>
      </c>
      <c r="DK50" s="9">
        <v>10.920258</v>
      </c>
      <c r="DL50" s="9">
        <v>9.7566590000000009</v>
      </c>
      <c r="DM50" s="9">
        <v>12.940562</v>
      </c>
      <c r="DN50" s="8">
        <v>6.6708170000000004</v>
      </c>
      <c r="DO50" s="9">
        <v>10.550257999999999</v>
      </c>
      <c r="DP50" s="9">
        <v>11.53349</v>
      </c>
      <c r="DQ50" s="9">
        <v>10.326589999999999</v>
      </c>
      <c r="DR50" s="9">
        <v>13.648336</v>
      </c>
      <c r="DS50" s="8">
        <v>7.0557850000000002</v>
      </c>
      <c r="DT50" s="9">
        <v>11.364158</v>
      </c>
      <c r="DU50" s="9">
        <v>12.285361</v>
      </c>
      <c r="DV50" s="9">
        <v>11.051632</v>
      </c>
      <c r="DW50" s="9">
        <v>14.26662</v>
      </c>
      <c r="DX50" s="8">
        <v>7.3725529999999999</v>
      </c>
      <c r="DY50" s="9">
        <v>12.093479</v>
      </c>
      <c r="DZ50" s="9">
        <v>13.020394</v>
      </c>
      <c r="EA50" s="9">
        <v>11.844823</v>
      </c>
      <c r="EB50" s="9">
        <v>15.16081</v>
      </c>
      <c r="EC50" s="8">
        <v>7.7283980000000003</v>
      </c>
      <c r="ED50" s="9">
        <v>12.837465</v>
      </c>
      <c r="EE50" s="9">
        <v>13.706566</v>
      </c>
      <c r="EF50" s="9">
        <v>12.516282</v>
      </c>
      <c r="EG50" s="9">
        <v>16.105775999999999</v>
      </c>
      <c r="EH50" s="8">
        <v>8.1424540000000007</v>
      </c>
      <c r="EI50" s="9">
        <v>13.368736999999999</v>
      </c>
      <c r="EJ50" s="9">
        <v>14.387839</v>
      </c>
      <c r="EK50" s="9">
        <v>12.949586999999999</v>
      </c>
      <c r="EL50" s="9">
        <v>16.692181000000001</v>
      </c>
      <c r="EM50" s="8">
        <v>8.4174810000000004</v>
      </c>
      <c r="EN50" s="9">
        <v>14.163924</v>
      </c>
      <c r="EO50" s="9">
        <v>15.300693000000001</v>
      </c>
      <c r="EP50" s="9">
        <v>13.739697</v>
      </c>
      <c r="EQ50" s="9">
        <v>17.900020999999999</v>
      </c>
      <c r="ER50" s="8">
        <v>8.6762139999999999</v>
      </c>
      <c r="ES50" s="10">
        <v>3.6999999999999998E-2</v>
      </c>
      <c r="ET50" s="10">
        <v>0.04</v>
      </c>
      <c r="EU50" s="10">
        <v>3.5999999999999997E-2</v>
      </c>
      <c r="EV50" s="10">
        <v>4.5999999999999999E-2</v>
      </c>
      <c r="EW50" s="11">
        <v>0.02</v>
      </c>
    </row>
    <row r="51" spans="1:153" x14ac:dyDescent="0.25">
      <c r="A51" s="8" t="s">
        <v>41</v>
      </c>
      <c r="B51" s="8">
        <v>16.537323000000001</v>
      </c>
      <c r="C51" s="8">
        <v>16.508573999999999</v>
      </c>
      <c r="D51" s="9">
        <v>15.18535</v>
      </c>
      <c r="E51" s="9">
        <v>15.185853</v>
      </c>
      <c r="F51" s="9">
        <v>15.185551</v>
      </c>
      <c r="G51" s="9">
        <v>15.294876</v>
      </c>
      <c r="H51" s="8">
        <v>15.095242000000001</v>
      </c>
      <c r="I51" s="9">
        <v>16.840416000000001</v>
      </c>
      <c r="J51" s="9">
        <v>16.791305999999999</v>
      </c>
      <c r="K51" s="9">
        <v>16.772801999999999</v>
      </c>
      <c r="L51" s="9">
        <v>17.021591000000001</v>
      </c>
      <c r="M51" s="8">
        <v>16.606297999999999</v>
      </c>
      <c r="N51" s="9">
        <v>16.887927999999999</v>
      </c>
      <c r="O51" s="9">
        <v>16.954087999999999</v>
      </c>
      <c r="P51" s="9">
        <v>16.846257999999999</v>
      </c>
      <c r="Q51" s="9">
        <v>17.259542</v>
      </c>
      <c r="R51" s="8">
        <v>16.454917999999999</v>
      </c>
      <c r="S51" s="9">
        <v>17.126574999999999</v>
      </c>
      <c r="T51" s="9">
        <v>17.263569</v>
      </c>
      <c r="U51" s="9">
        <v>17.098611999999999</v>
      </c>
      <c r="V51" s="9">
        <v>17.624437</v>
      </c>
      <c r="W51" s="8">
        <v>16.490100999999999</v>
      </c>
      <c r="X51" s="9">
        <v>17.794695000000001</v>
      </c>
      <c r="Y51" s="9">
        <v>18.067076</v>
      </c>
      <c r="Z51" s="9">
        <v>17.805613999999998</v>
      </c>
      <c r="AA51" s="9">
        <v>18.540797999999999</v>
      </c>
      <c r="AB51" s="8">
        <v>16.903365999999998</v>
      </c>
      <c r="AC51" s="9">
        <v>18.265460999999998</v>
      </c>
      <c r="AD51" s="9">
        <v>18.556206</v>
      </c>
      <c r="AE51" s="9">
        <v>18.289238000000001</v>
      </c>
      <c r="AF51" s="9">
        <v>19.219891000000001</v>
      </c>
      <c r="AG51" s="8">
        <v>17.125246000000001</v>
      </c>
      <c r="AH51" s="9">
        <v>18.843015999999999</v>
      </c>
      <c r="AI51" s="9">
        <v>19.188461</v>
      </c>
      <c r="AJ51" s="9">
        <v>18.910298999999998</v>
      </c>
      <c r="AK51" s="9">
        <v>19.981009</v>
      </c>
      <c r="AL51" s="8">
        <v>17.479033000000001</v>
      </c>
      <c r="AM51" s="9">
        <v>19.318646999999999</v>
      </c>
      <c r="AN51" s="9">
        <v>19.699539000000001</v>
      </c>
      <c r="AO51" s="9">
        <v>19.376873</v>
      </c>
      <c r="AP51" s="9">
        <v>20.701768999999999</v>
      </c>
      <c r="AQ51" s="8">
        <v>17.775956999999998</v>
      </c>
      <c r="AR51" s="9">
        <v>19.760517</v>
      </c>
      <c r="AS51" s="9">
        <v>20.159817</v>
      </c>
      <c r="AT51" s="9">
        <v>19.852588999999998</v>
      </c>
      <c r="AU51" s="9">
        <v>21.333857999999999</v>
      </c>
      <c r="AV51" s="8">
        <v>18.074354</v>
      </c>
      <c r="AW51" s="9">
        <v>20.305489999999999</v>
      </c>
      <c r="AX51" s="9">
        <v>20.760925</v>
      </c>
      <c r="AY51" s="9">
        <v>20.413810999999999</v>
      </c>
      <c r="AZ51" s="9">
        <v>22.008213000000001</v>
      </c>
      <c r="BA51" s="8">
        <v>18.462192999999999</v>
      </c>
      <c r="BB51" s="9">
        <v>21.020515</v>
      </c>
      <c r="BC51" s="9">
        <v>21.459458999999999</v>
      </c>
      <c r="BD51" s="9">
        <v>21.097891000000001</v>
      </c>
      <c r="BE51" s="9">
        <v>22.711866000000001</v>
      </c>
      <c r="BF51" s="8">
        <v>18.996986</v>
      </c>
      <c r="BG51" s="9">
        <v>21.705584999999999</v>
      </c>
      <c r="BH51" s="9">
        <v>22.158548</v>
      </c>
      <c r="BI51" s="9">
        <v>21.762460999999998</v>
      </c>
      <c r="BJ51" s="9">
        <v>23.392296000000002</v>
      </c>
      <c r="BK51" s="8">
        <v>19.500845000000002</v>
      </c>
      <c r="BL51" s="9">
        <v>22.39695</v>
      </c>
      <c r="BM51" s="9">
        <v>22.737521999999998</v>
      </c>
      <c r="BN51" s="9">
        <v>22.397770000000001</v>
      </c>
      <c r="BO51" s="9">
        <v>24.058019999999999</v>
      </c>
      <c r="BP51" s="8">
        <v>20.030535</v>
      </c>
      <c r="BQ51" s="9">
        <v>23.095894000000001</v>
      </c>
      <c r="BR51" s="9">
        <v>23.377678</v>
      </c>
      <c r="BS51" s="9">
        <v>23.099959999999999</v>
      </c>
      <c r="BT51" s="9">
        <v>24.752972</v>
      </c>
      <c r="BU51" s="8">
        <v>20.644383999999999</v>
      </c>
      <c r="BV51" s="9">
        <v>23.773045</v>
      </c>
      <c r="BW51" s="9">
        <v>24.170342999999999</v>
      </c>
      <c r="BX51" s="9">
        <v>23.81427</v>
      </c>
      <c r="BY51" s="9">
        <v>25.573920999999999</v>
      </c>
      <c r="BZ51" s="8">
        <v>21.285252</v>
      </c>
      <c r="CA51" s="9">
        <v>24.400713</v>
      </c>
      <c r="CB51" s="9">
        <v>24.880707000000001</v>
      </c>
      <c r="CC51" s="9">
        <v>24.464808000000001</v>
      </c>
      <c r="CD51" s="9">
        <v>26.313645999999999</v>
      </c>
      <c r="CE51" s="8">
        <v>21.917829999999999</v>
      </c>
      <c r="CF51" s="9">
        <v>25.125031</v>
      </c>
      <c r="CG51" s="9">
        <v>25.680344000000002</v>
      </c>
      <c r="CH51" s="9">
        <v>25.14555</v>
      </c>
      <c r="CI51" s="9">
        <v>27.162586000000001</v>
      </c>
      <c r="CJ51" s="8">
        <v>22.456717999999999</v>
      </c>
      <c r="CK51" s="9">
        <v>25.812093999999998</v>
      </c>
      <c r="CL51" s="9">
        <v>26.523402999999998</v>
      </c>
      <c r="CM51" s="9">
        <v>25.853579</v>
      </c>
      <c r="CN51" s="9">
        <v>27.894349999999999</v>
      </c>
      <c r="CO51" s="8">
        <v>23.059021000000001</v>
      </c>
      <c r="CP51" s="9">
        <v>26.544605000000001</v>
      </c>
      <c r="CQ51" s="9">
        <v>27.302067000000001</v>
      </c>
      <c r="CR51" s="9">
        <v>26.499549999999999</v>
      </c>
      <c r="CS51" s="9">
        <v>28.530432000000001</v>
      </c>
      <c r="CT51" s="8">
        <v>23.783535000000001</v>
      </c>
      <c r="CU51" s="9">
        <v>27.226071999999998</v>
      </c>
      <c r="CV51" s="9">
        <v>28.075946999999999</v>
      </c>
      <c r="CW51" s="9">
        <v>27.133257</v>
      </c>
      <c r="CX51" s="9">
        <v>29.315957999999998</v>
      </c>
      <c r="CY51" s="8">
        <v>24.43609</v>
      </c>
      <c r="CZ51" s="9">
        <v>27.902082</v>
      </c>
      <c r="DA51" s="9">
        <v>28.814540999999998</v>
      </c>
      <c r="DB51" s="9">
        <v>27.748906999999999</v>
      </c>
      <c r="DC51" s="9">
        <v>30.262391999999998</v>
      </c>
      <c r="DD51" s="8">
        <v>25.101181</v>
      </c>
      <c r="DE51" s="9">
        <v>28.611042000000001</v>
      </c>
      <c r="DF51" s="9">
        <v>29.595624999999998</v>
      </c>
      <c r="DG51" s="9">
        <v>28.430140999999999</v>
      </c>
      <c r="DH51" s="9">
        <v>31.278182999999999</v>
      </c>
      <c r="DI51" s="8">
        <v>25.715382000000002</v>
      </c>
      <c r="DJ51" s="9">
        <v>29.542562</v>
      </c>
      <c r="DK51" s="9">
        <v>30.455780000000001</v>
      </c>
      <c r="DL51" s="9">
        <v>29.316403999999999</v>
      </c>
      <c r="DM51" s="9">
        <v>32.457058000000004</v>
      </c>
      <c r="DN51" s="8">
        <v>26.338692000000002</v>
      </c>
      <c r="DO51" s="9">
        <v>30.487593</v>
      </c>
      <c r="DP51" s="9">
        <v>31.449306</v>
      </c>
      <c r="DQ51" s="9">
        <v>30.25489</v>
      </c>
      <c r="DR51" s="9">
        <v>33.550255</v>
      </c>
      <c r="DS51" s="8">
        <v>27.106159000000002</v>
      </c>
      <c r="DT51" s="9">
        <v>31.622914999999999</v>
      </c>
      <c r="DU51" s="9">
        <v>32.559432999999999</v>
      </c>
      <c r="DV51" s="9">
        <v>31.320910999999999</v>
      </c>
      <c r="DW51" s="9">
        <v>34.526862999999999</v>
      </c>
      <c r="DX51" s="8">
        <v>27.797794</v>
      </c>
      <c r="DY51" s="9">
        <v>32.695892000000001</v>
      </c>
      <c r="DZ51" s="9">
        <v>33.644011999999996</v>
      </c>
      <c r="EA51" s="9">
        <v>32.480891999999997</v>
      </c>
      <c r="EB51" s="9">
        <v>35.817824999999999</v>
      </c>
      <c r="EC51" s="8">
        <v>28.511842999999999</v>
      </c>
      <c r="ED51" s="9">
        <v>33.740372000000001</v>
      </c>
      <c r="EE51" s="9">
        <v>34.662765999999998</v>
      </c>
      <c r="EF51" s="9">
        <v>33.500168000000002</v>
      </c>
      <c r="EG51" s="9">
        <v>37.152794</v>
      </c>
      <c r="EH51" s="8">
        <v>29.748899000000002</v>
      </c>
      <c r="EI51" s="9">
        <v>34.627322999999997</v>
      </c>
      <c r="EJ51" s="9">
        <v>35.703308</v>
      </c>
      <c r="EK51" s="9">
        <v>34.268203999999997</v>
      </c>
      <c r="EL51" s="9">
        <v>38.132629000000001</v>
      </c>
      <c r="EM51" s="8">
        <v>30.356735</v>
      </c>
      <c r="EN51" s="9">
        <v>35.773387999999997</v>
      </c>
      <c r="EO51" s="9">
        <v>36.967579000000001</v>
      </c>
      <c r="EP51" s="9">
        <v>35.412922000000002</v>
      </c>
      <c r="EQ51" s="9">
        <v>39.658932</v>
      </c>
      <c r="ER51" s="8">
        <v>30.957443000000001</v>
      </c>
      <c r="ES51" s="10">
        <v>2.7E-2</v>
      </c>
      <c r="ET51" s="10">
        <v>2.8000000000000001E-2</v>
      </c>
      <c r="EU51" s="10">
        <v>2.7E-2</v>
      </c>
      <c r="EV51" s="10">
        <v>3.1E-2</v>
      </c>
      <c r="EW51" s="11">
        <v>2.1999999999999999E-2</v>
      </c>
    </row>
    <row r="52" spans="1:153" x14ac:dyDescent="0.25">
      <c r="A52" s="5" t="s">
        <v>42</v>
      </c>
      <c r="B52" s="5">
        <v>7.2815500000000002</v>
      </c>
      <c r="C52" s="5">
        <v>6.8307599999999997</v>
      </c>
      <c r="D52" s="12">
        <v>5.6220340000000002</v>
      </c>
      <c r="E52" s="12">
        <v>5.622268</v>
      </c>
      <c r="F52" s="12">
        <v>5.6220309999999998</v>
      </c>
      <c r="G52" s="12">
        <v>5.7445310000000003</v>
      </c>
      <c r="H52" s="5">
        <v>5.5067430000000002</v>
      </c>
      <c r="I52" s="12">
        <v>6.3905960000000004</v>
      </c>
      <c r="J52" s="12">
        <v>6.3516959999999996</v>
      </c>
      <c r="K52" s="12">
        <v>6.3398770000000004</v>
      </c>
      <c r="L52" s="12">
        <v>6.601648</v>
      </c>
      <c r="M52" s="5">
        <v>6.0825909999999999</v>
      </c>
      <c r="N52" s="12">
        <v>6.3635460000000004</v>
      </c>
      <c r="O52" s="12">
        <v>6.4177379999999999</v>
      </c>
      <c r="P52" s="12">
        <v>6.3353910000000004</v>
      </c>
      <c r="Q52" s="12">
        <v>6.7941159999999998</v>
      </c>
      <c r="R52" s="5">
        <v>5.761228</v>
      </c>
      <c r="S52" s="12">
        <v>6.4282839999999997</v>
      </c>
      <c r="T52" s="12">
        <v>6.5425630000000004</v>
      </c>
      <c r="U52" s="12">
        <v>6.4099349999999999</v>
      </c>
      <c r="V52" s="12">
        <v>6.9975399999999999</v>
      </c>
      <c r="W52" s="5">
        <v>5.5866550000000004</v>
      </c>
      <c r="X52" s="12">
        <v>6.8949069999999999</v>
      </c>
      <c r="Y52" s="12">
        <v>7.1372479999999996</v>
      </c>
      <c r="Z52" s="12">
        <v>6.9109470000000002</v>
      </c>
      <c r="AA52" s="12">
        <v>7.7313780000000003</v>
      </c>
      <c r="AB52" s="5">
        <v>5.795032</v>
      </c>
      <c r="AC52" s="12">
        <v>7.2471019999999999</v>
      </c>
      <c r="AD52" s="12">
        <v>7.5276709999999998</v>
      </c>
      <c r="AE52" s="12">
        <v>7.268637</v>
      </c>
      <c r="AF52" s="12">
        <v>8.3424879999999995</v>
      </c>
      <c r="AG52" s="5">
        <v>5.8797180000000004</v>
      </c>
      <c r="AH52" s="12">
        <v>7.669422</v>
      </c>
      <c r="AI52" s="12">
        <v>7.9775119999999999</v>
      </c>
      <c r="AJ52" s="12">
        <v>7.7185509999999997</v>
      </c>
      <c r="AK52" s="12">
        <v>8.9585399999999993</v>
      </c>
      <c r="AL52" s="5">
        <v>6.0479269999999996</v>
      </c>
      <c r="AM52" s="12">
        <v>7.9659690000000003</v>
      </c>
      <c r="AN52" s="12">
        <v>8.3073010000000007</v>
      </c>
      <c r="AO52" s="12">
        <v>8.0036070000000006</v>
      </c>
      <c r="AP52" s="12">
        <v>9.5173229999999993</v>
      </c>
      <c r="AQ52" s="5">
        <v>6.1627549999999998</v>
      </c>
      <c r="AR52" s="12">
        <v>8.2078690000000005</v>
      </c>
      <c r="AS52" s="12">
        <v>8.5695630000000005</v>
      </c>
      <c r="AT52" s="12">
        <v>8.269558</v>
      </c>
      <c r="AU52" s="12">
        <v>9.9810800000000004</v>
      </c>
      <c r="AV52" s="5">
        <v>6.2781380000000002</v>
      </c>
      <c r="AW52" s="12">
        <v>8.5138339999999992</v>
      </c>
      <c r="AX52" s="12">
        <v>8.9317200000000003</v>
      </c>
      <c r="AY52" s="12">
        <v>8.5816689999999998</v>
      </c>
      <c r="AZ52" s="12">
        <v>10.475655</v>
      </c>
      <c r="BA52" s="5">
        <v>6.4301740000000001</v>
      </c>
      <c r="BB52" s="12">
        <v>8.9197229999999994</v>
      </c>
      <c r="BC52" s="12">
        <v>9.3237660000000009</v>
      </c>
      <c r="BD52" s="12">
        <v>8.9571679999999994</v>
      </c>
      <c r="BE52" s="12">
        <v>10.924356</v>
      </c>
      <c r="BF52" s="5">
        <v>6.6087860000000003</v>
      </c>
      <c r="BG52" s="12">
        <v>9.3144310000000008</v>
      </c>
      <c r="BH52" s="12">
        <v>9.7025629999999996</v>
      </c>
      <c r="BI52" s="12">
        <v>9.3377520000000001</v>
      </c>
      <c r="BJ52" s="12">
        <v>11.293533999999999</v>
      </c>
      <c r="BK52" s="5">
        <v>6.78498</v>
      </c>
      <c r="BL52" s="12">
        <v>9.6187170000000002</v>
      </c>
      <c r="BM52" s="12">
        <v>9.9737460000000002</v>
      </c>
      <c r="BN52" s="12">
        <v>9.6442619999999994</v>
      </c>
      <c r="BO52" s="12">
        <v>11.655949</v>
      </c>
      <c r="BP52" s="5">
        <v>6.9881330000000004</v>
      </c>
      <c r="BQ52" s="12">
        <v>9.8825909999999997</v>
      </c>
      <c r="BR52" s="12">
        <v>10.276392</v>
      </c>
      <c r="BS52" s="12">
        <v>9.9254929999999995</v>
      </c>
      <c r="BT52" s="12">
        <v>12.05982</v>
      </c>
      <c r="BU52" s="5">
        <v>7.2076760000000002</v>
      </c>
      <c r="BV52" s="12">
        <v>10.207231999999999</v>
      </c>
      <c r="BW52" s="12">
        <v>10.644702000000001</v>
      </c>
      <c r="BX52" s="12">
        <v>10.252528</v>
      </c>
      <c r="BY52" s="12">
        <v>12.593268</v>
      </c>
      <c r="BZ52" s="5">
        <v>7.3676269999999997</v>
      </c>
      <c r="CA52" s="12">
        <v>10.485658000000001</v>
      </c>
      <c r="CB52" s="12">
        <v>10.959282</v>
      </c>
      <c r="CC52" s="12">
        <v>10.526603</v>
      </c>
      <c r="CD52" s="12">
        <v>12.990481000000001</v>
      </c>
      <c r="CE52" s="5">
        <v>7.5518299999999998</v>
      </c>
      <c r="CF52" s="12">
        <v>10.851582000000001</v>
      </c>
      <c r="CG52" s="12">
        <v>11.374316</v>
      </c>
      <c r="CH52" s="12">
        <v>10.847528000000001</v>
      </c>
      <c r="CI52" s="12">
        <v>13.467433</v>
      </c>
      <c r="CJ52" s="5">
        <v>7.7266269999999997</v>
      </c>
      <c r="CK52" s="12">
        <v>11.212738</v>
      </c>
      <c r="CL52" s="12">
        <v>11.816195</v>
      </c>
      <c r="CM52" s="12">
        <v>11.213160999999999</v>
      </c>
      <c r="CN52" s="12">
        <v>13.847421000000001</v>
      </c>
      <c r="CO52" s="5">
        <v>7.915413</v>
      </c>
      <c r="CP52" s="12">
        <v>11.590591999999999</v>
      </c>
      <c r="CQ52" s="12">
        <v>12.201105999999999</v>
      </c>
      <c r="CR52" s="12">
        <v>11.518718</v>
      </c>
      <c r="CS52" s="12">
        <v>14.140079</v>
      </c>
      <c r="CT52" s="5">
        <v>8.2471689999999995</v>
      </c>
      <c r="CU52" s="12">
        <v>11.969276000000001</v>
      </c>
      <c r="CV52" s="12">
        <v>12.590984000000001</v>
      </c>
      <c r="CW52" s="12">
        <v>11.85426</v>
      </c>
      <c r="CX52" s="12">
        <v>14.595193999999999</v>
      </c>
      <c r="CY52" s="5">
        <v>8.5626180000000005</v>
      </c>
      <c r="CZ52" s="12">
        <v>12.376415</v>
      </c>
      <c r="DA52" s="12">
        <v>12.997664</v>
      </c>
      <c r="DB52" s="12">
        <v>12.229981</v>
      </c>
      <c r="DC52" s="12">
        <v>15.226213</v>
      </c>
      <c r="DD52" s="5">
        <v>8.9009859999999996</v>
      </c>
      <c r="DE52" s="12">
        <v>12.832209000000001</v>
      </c>
      <c r="DF52" s="12">
        <v>13.498214000000001</v>
      </c>
      <c r="DG52" s="12">
        <v>12.697685</v>
      </c>
      <c r="DH52" s="12">
        <v>15.951155</v>
      </c>
      <c r="DI52" s="5">
        <v>9.2246880000000004</v>
      </c>
      <c r="DJ52" s="12">
        <v>13.514578999999999</v>
      </c>
      <c r="DK52" s="12">
        <v>14.111917</v>
      </c>
      <c r="DL52" s="12">
        <v>13.354988000000001</v>
      </c>
      <c r="DM52" s="12">
        <v>16.923459999999999</v>
      </c>
      <c r="DN52" s="5">
        <v>9.5845099999999999</v>
      </c>
      <c r="DO52" s="12">
        <v>14.244319000000001</v>
      </c>
      <c r="DP52" s="12">
        <v>14.852156000000001</v>
      </c>
      <c r="DQ52" s="12">
        <v>14.062274</v>
      </c>
      <c r="DR52" s="12">
        <v>17.830227000000001</v>
      </c>
      <c r="DS52" s="5">
        <v>10.055051000000001</v>
      </c>
      <c r="DT52" s="12">
        <v>15.156491000000001</v>
      </c>
      <c r="DU52" s="12">
        <v>15.739658</v>
      </c>
      <c r="DV52" s="12">
        <v>14.926270000000001</v>
      </c>
      <c r="DW52" s="12">
        <v>18.644093000000002</v>
      </c>
      <c r="DX52" s="5">
        <v>10.465258</v>
      </c>
      <c r="DY52" s="12">
        <v>16.030811</v>
      </c>
      <c r="DZ52" s="12">
        <v>16.610130000000002</v>
      </c>
      <c r="EA52" s="12">
        <v>15.868646</v>
      </c>
      <c r="EB52" s="12">
        <v>19.744318</v>
      </c>
      <c r="EC52" s="5">
        <v>10.8969</v>
      </c>
      <c r="ED52" s="12">
        <v>16.907323999999999</v>
      </c>
      <c r="EE52" s="12">
        <v>17.418925999999999</v>
      </c>
      <c r="EF52" s="12">
        <v>16.702705000000002</v>
      </c>
      <c r="EG52" s="12">
        <v>20.940992000000001</v>
      </c>
      <c r="EH52" s="5">
        <v>11.558699000000001</v>
      </c>
      <c r="EI52" s="12">
        <v>17.582236999999999</v>
      </c>
      <c r="EJ52" s="12">
        <v>18.252980999999998</v>
      </c>
      <c r="EK52" s="12">
        <v>17.29278</v>
      </c>
      <c r="EL52" s="12">
        <v>21.778126</v>
      </c>
      <c r="EM52" s="5">
        <v>11.918396</v>
      </c>
      <c r="EN52" s="12">
        <v>18.573879000000002</v>
      </c>
      <c r="EO52" s="12">
        <v>19.336310999999998</v>
      </c>
      <c r="EP52" s="12">
        <v>18.283936000000001</v>
      </c>
      <c r="EQ52" s="12">
        <v>23.232174000000001</v>
      </c>
      <c r="ER52" s="5">
        <v>12.266817</v>
      </c>
      <c r="ES52" s="13">
        <v>3.5000000000000003E-2</v>
      </c>
      <c r="ET52" s="13">
        <v>3.6999999999999998E-2</v>
      </c>
      <c r="EU52" s="13">
        <v>3.5000000000000003E-2</v>
      </c>
      <c r="EV52" s="13">
        <v>4.2999999999999997E-2</v>
      </c>
      <c r="EW52" s="14">
        <v>0.02</v>
      </c>
    </row>
    <row r="53" spans="1:153" s="4" customFormat="1" ht="15" customHeight="1" x14ac:dyDescent="0.25">
      <c r="A53" s="175" t="s">
        <v>43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  <c r="BV53" s="175"/>
      <c r="BW53" s="175"/>
      <c r="BX53" s="175"/>
      <c r="BY53" s="175"/>
      <c r="BZ53" s="175"/>
      <c r="CA53" s="175"/>
      <c r="CB53" s="175"/>
      <c r="CC53" s="175"/>
      <c r="CD53" s="175"/>
      <c r="CE53" s="175"/>
      <c r="CF53" s="175"/>
      <c r="CG53" s="175"/>
      <c r="CH53" s="175"/>
      <c r="CI53" s="175"/>
      <c r="CJ53" s="175"/>
      <c r="CK53" s="175"/>
      <c r="CL53" s="175"/>
      <c r="CM53" s="175"/>
      <c r="CN53" s="175"/>
      <c r="CO53" s="175"/>
      <c r="CP53" s="175"/>
      <c r="CQ53" s="175"/>
      <c r="CR53" s="175"/>
      <c r="CS53" s="175"/>
      <c r="CT53" s="175"/>
      <c r="CU53" s="175"/>
      <c r="CV53" s="175"/>
      <c r="CW53" s="175"/>
      <c r="CX53" s="175"/>
      <c r="CY53" s="175"/>
      <c r="CZ53" s="175"/>
      <c r="DA53" s="175"/>
      <c r="DB53" s="175"/>
      <c r="DC53" s="175"/>
      <c r="DD53" s="175"/>
      <c r="DE53" s="175"/>
      <c r="DF53" s="175"/>
      <c r="DG53" s="175"/>
      <c r="DH53" s="175"/>
      <c r="DI53" s="175"/>
      <c r="DJ53" s="175"/>
      <c r="DK53" s="175"/>
      <c r="DL53" s="175"/>
      <c r="DM53" s="175"/>
      <c r="DN53" s="175"/>
      <c r="DO53" s="175"/>
      <c r="DP53" s="175"/>
      <c r="DQ53" s="175"/>
      <c r="DR53" s="175"/>
      <c r="DS53" s="175"/>
      <c r="DT53" s="175"/>
      <c r="DU53" s="175"/>
      <c r="DV53" s="175"/>
      <c r="DW53" s="175"/>
      <c r="DX53" s="175"/>
      <c r="DY53" s="175"/>
      <c r="DZ53" s="175"/>
      <c r="EA53" s="175"/>
      <c r="EB53" s="175"/>
      <c r="EC53" s="175"/>
      <c r="ED53" s="175"/>
      <c r="EE53" s="175"/>
      <c r="EF53" s="175"/>
      <c r="EG53" s="175"/>
      <c r="EH53" s="175"/>
      <c r="EI53" s="175"/>
      <c r="EJ53" s="175"/>
      <c r="EK53" s="175"/>
      <c r="EL53" s="175"/>
      <c r="EM53" s="175"/>
      <c r="EN53" s="175"/>
      <c r="EO53" s="175"/>
      <c r="EP53" s="175"/>
      <c r="EQ53" s="175"/>
      <c r="ER53" s="175"/>
      <c r="ES53" s="175"/>
      <c r="ET53" s="175"/>
      <c r="EU53" s="175"/>
      <c r="EV53" s="175"/>
      <c r="EW53" s="175"/>
    </row>
    <row r="54" spans="1:153" ht="15" customHeight="1" x14ac:dyDescent="0.25">
      <c r="A54" s="174" t="s">
        <v>44</v>
      </c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  <c r="EE54" s="174"/>
      <c r="EF54" s="174"/>
      <c r="EG54" s="174"/>
      <c r="EH54" s="174"/>
      <c r="EI54" s="174"/>
      <c r="EJ54" s="174"/>
      <c r="EK54" s="174"/>
      <c r="EL54" s="174"/>
      <c r="EM54" s="174"/>
      <c r="EN54" s="174"/>
      <c r="EO54" s="174"/>
      <c r="EP54" s="174"/>
      <c r="EQ54" s="174"/>
      <c r="ER54" s="174"/>
      <c r="ES54" s="174"/>
      <c r="ET54" s="174"/>
      <c r="EU54" s="174"/>
      <c r="EV54" s="174"/>
      <c r="EW54" s="174"/>
    </row>
    <row r="55" spans="1:153" ht="15" customHeight="1" x14ac:dyDescent="0.25">
      <c r="A55" s="174" t="s">
        <v>45</v>
      </c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/>
      <c r="CA55" s="174"/>
      <c r="CB55" s="174"/>
      <c r="CC55" s="174"/>
      <c r="CD55" s="174"/>
      <c r="CE55" s="174"/>
      <c r="CF55" s="174"/>
      <c r="CG55" s="174"/>
      <c r="CH55" s="174"/>
      <c r="CI55" s="174"/>
      <c r="CJ55" s="174"/>
      <c r="CK55" s="174"/>
      <c r="CL55" s="174"/>
      <c r="CM55" s="174"/>
      <c r="CN55" s="174"/>
      <c r="CO55" s="174"/>
      <c r="CP55" s="174"/>
      <c r="CQ55" s="174"/>
      <c r="CR55" s="174"/>
      <c r="CS55" s="174"/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/>
      <c r="DJ55" s="174"/>
      <c r="DK55" s="174"/>
      <c r="DL55" s="174"/>
      <c r="DM55" s="174"/>
      <c r="DN55" s="174"/>
      <c r="DO55" s="174"/>
      <c r="DP55" s="174"/>
      <c r="DQ55" s="174"/>
      <c r="DR55" s="174"/>
      <c r="DS55" s="174"/>
      <c r="DT55" s="174"/>
      <c r="DU55" s="174"/>
      <c r="DV55" s="174"/>
      <c r="DW55" s="174"/>
      <c r="DX55" s="174"/>
      <c r="DY55" s="174"/>
      <c r="DZ55" s="174"/>
      <c r="EA55" s="174"/>
      <c r="EB55" s="174"/>
      <c r="EC55" s="174"/>
      <c r="ED55" s="174"/>
      <c r="EE55" s="174"/>
      <c r="EF55" s="174"/>
      <c r="EG55" s="174"/>
      <c r="EH55" s="174"/>
      <c r="EI55" s="174"/>
      <c r="EJ55" s="174"/>
      <c r="EK55" s="174"/>
      <c r="EL55" s="174"/>
      <c r="EM55" s="174"/>
      <c r="EN55" s="174"/>
      <c r="EO55" s="174"/>
      <c r="EP55" s="174"/>
      <c r="EQ55" s="174"/>
      <c r="ER55" s="174"/>
      <c r="ES55" s="174"/>
      <c r="ET55" s="174"/>
      <c r="EU55" s="174"/>
      <c r="EV55" s="174"/>
      <c r="EW55" s="174"/>
    </row>
    <row r="56" spans="1:153" ht="15" customHeight="1" x14ac:dyDescent="0.25">
      <c r="A56" s="174" t="s">
        <v>46</v>
      </c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EE56" s="174"/>
      <c r="EF56" s="174"/>
      <c r="EG56" s="174"/>
      <c r="EH56" s="174"/>
      <c r="EI56" s="174"/>
      <c r="EJ56" s="174"/>
      <c r="EK56" s="174"/>
      <c r="EL56" s="174"/>
      <c r="EM56" s="174"/>
      <c r="EN56" s="174"/>
      <c r="EO56" s="174"/>
      <c r="EP56" s="174"/>
      <c r="EQ56" s="174"/>
      <c r="ER56" s="174"/>
      <c r="ES56" s="174"/>
      <c r="ET56" s="174"/>
      <c r="EU56" s="174"/>
      <c r="EV56" s="174"/>
      <c r="EW56" s="174"/>
    </row>
    <row r="57" spans="1:153" ht="15" customHeight="1" x14ac:dyDescent="0.25">
      <c r="A57" s="174" t="s">
        <v>47</v>
      </c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174"/>
      <c r="DM57" s="174"/>
      <c r="DN57" s="174"/>
      <c r="DO57" s="174"/>
      <c r="DP57" s="174"/>
      <c r="DQ57" s="174"/>
      <c r="DR57" s="174"/>
      <c r="DS57" s="174"/>
      <c r="DT57" s="174"/>
      <c r="DU57" s="174"/>
      <c r="DV57" s="174"/>
      <c r="DW57" s="174"/>
      <c r="DX57" s="174"/>
      <c r="DY57" s="174"/>
      <c r="DZ57" s="174"/>
      <c r="EA57" s="174"/>
      <c r="EB57" s="174"/>
      <c r="EC57" s="174"/>
      <c r="ED57" s="174"/>
      <c r="EE57" s="174"/>
      <c r="EF57" s="174"/>
      <c r="EG57" s="174"/>
      <c r="EH57" s="174"/>
      <c r="EI57" s="174"/>
      <c r="EJ57" s="174"/>
      <c r="EK57" s="174"/>
      <c r="EL57" s="174"/>
      <c r="EM57" s="174"/>
      <c r="EN57" s="174"/>
      <c r="EO57" s="174"/>
      <c r="EP57" s="174"/>
      <c r="EQ57" s="174"/>
      <c r="ER57" s="174"/>
      <c r="ES57" s="174"/>
      <c r="ET57" s="174"/>
      <c r="EU57" s="174"/>
      <c r="EV57" s="174"/>
      <c r="EW57" s="174"/>
    </row>
    <row r="58" spans="1:153" ht="15" customHeight="1" x14ac:dyDescent="0.25">
      <c r="A58" s="174" t="s">
        <v>48</v>
      </c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174"/>
      <c r="DM58" s="174"/>
      <c r="DN58" s="174"/>
      <c r="DO58" s="174"/>
      <c r="DP58" s="174"/>
      <c r="DQ58" s="174"/>
      <c r="DR58" s="174"/>
      <c r="DS58" s="174"/>
      <c r="DT58" s="174"/>
      <c r="DU58" s="174"/>
      <c r="DV58" s="174"/>
      <c r="DW58" s="174"/>
      <c r="DX58" s="174"/>
      <c r="DY58" s="174"/>
      <c r="DZ58" s="174"/>
      <c r="EA58" s="174"/>
      <c r="EB58" s="174"/>
      <c r="EC58" s="174"/>
      <c r="ED58" s="174"/>
      <c r="EE58" s="174"/>
      <c r="EF58" s="174"/>
      <c r="EG58" s="174"/>
      <c r="EH58" s="174"/>
      <c r="EI58" s="174"/>
      <c r="EJ58" s="174"/>
      <c r="EK58" s="174"/>
      <c r="EL58" s="174"/>
      <c r="EM58" s="174"/>
      <c r="EN58" s="174"/>
      <c r="EO58" s="174"/>
      <c r="EP58" s="174"/>
      <c r="EQ58" s="174"/>
      <c r="ER58" s="174"/>
      <c r="ES58" s="174"/>
      <c r="ET58" s="174"/>
      <c r="EU58" s="174"/>
      <c r="EV58" s="174"/>
      <c r="EW58" s="174"/>
    </row>
    <row r="59" spans="1:153" ht="15" customHeight="1" x14ac:dyDescent="0.25">
      <c r="A59" s="174" t="s">
        <v>49</v>
      </c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174"/>
      <c r="DM59" s="174"/>
      <c r="DN59" s="174"/>
      <c r="DO59" s="174"/>
      <c r="DP59" s="174"/>
      <c r="DQ59" s="174"/>
      <c r="DR59" s="174"/>
      <c r="DS59" s="174"/>
      <c r="DT59" s="174"/>
      <c r="DU59" s="174"/>
      <c r="DV59" s="174"/>
      <c r="DW59" s="174"/>
      <c r="DX59" s="174"/>
      <c r="DY59" s="174"/>
      <c r="DZ59" s="174"/>
      <c r="EA59" s="174"/>
      <c r="EB59" s="174"/>
      <c r="EC59" s="174"/>
      <c r="ED59" s="174"/>
      <c r="EE59" s="174"/>
      <c r="EF59" s="174"/>
      <c r="EG59" s="174"/>
      <c r="EH59" s="174"/>
      <c r="EI59" s="174"/>
      <c r="EJ59" s="174"/>
      <c r="EK59" s="174"/>
      <c r="EL59" s="174"/>
      <c r="EM59" s="174"/>
      <c r="EN59" s="174"/>
      <c r="EO59" s="174"/>
      <c r="EP59" s="174"/>
      <c r="EQ59" s="174"/>
      <c r="ER59" s="174"/>
      <c r="ES59" s="174"/>
      <c r="ET59" s="174"/>
      <c r="EU59" s="174"/>
      <c r="EV59" s="174"/>
      <c r="EW59" s="174"/>
    </row>
    <row r="60" spans="1:153" ht="15" customHeight="1" x14ac:dyDescent="0.25">
      <c r="A60" s="174" t="s">
        <v>50</v>
      </c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174"/>
      <c r="DM60" s="174"/>
      <c r="DN60" s="174"/>
      <c r="DO60" s="174"/>
      <c r="DP60" s="174"/>
      <c r="DQ60" s="174"/>
      <c r="DR60" s="174"/>
      <c r="DS60" s="174"/>
      <c r="DT60" s="174"/>
      <c r="DU60" s="174"/>
      <c r="DV60" s="174"/>
      <c r="DW60" s="174"/>
      <c r="DX60" s="174"/>
      <c r="DY60" s="174"/>
      <c r="DZ60" s="174"/>
      <c r="EA60" s="174"/>
      <c r="EB60" s="174"/>
      <c r="EC60" s="174"/>
      <c r="ED60" s="174"/>
      <c r="EE60" s="174"/>
      <c r="EF60" s="174"/>
      <c r="EG60" s="174"/>
      <c r="EH60" s="174"/>
      <c r="EI60" s="174"/>
      <c r="EJ60" s="174"/>
      <c r="EK60" s="174"/>
      <c r="EL60" s="174"/>
      <c r="EM60" s="174"/>
      <c r="EN60" s="174"/>
      <c r="EO60" s="174"/>
      <c r="EP60" s="174"/>
      <c r="EQ60" s="174"/>
      <c r="ER60" s="174"/>
      <c r="ES60" s="174"/>
      <c r="ET60" s="174"/>
      <c r="EU60" s="174"/>
      <c r="EV60" s="174"/>
      <c r="EW60" s="174"/>
    </row>
    <row r="61" spans="1:153" ht="15" customHeight="1" x14ac:dyDescent="0.25">
      <c r="A61" s="174" t="s">
        <v>51</v>
      </c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/>
      <c r="CD61" s="174"/>
      <c r="CE61" s="174"/>
      <c r="CF61" s="174"/>
      <c r="CG61" s="174"/>
      <c r="CH61" s="174"/>
      <c r="CI61" s="174"/>
      <c r="CJ61" s="174"/>
      <c r="CK61" s="174"/>
      <c r="CL61" s="174"/>
      <c r="CM61" s="174"/>
      <c r="CN61" s="174"/>
      <c r="CO61" s="174"/>
      <c r="CP61" s="174"/>
      <c r="CQ61" s="174"/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174"/>
      <c r="DM61" s="174"/>
      <c r="DN61" s="174"/>
      <c r="DO61" s="174"/>
      <c r="DP61" s="174"/>
      <c r="DQ61" s="174"/>
      <c r="DR61" s="174"/>
      <c r="DS61" s="174"/>
      <c r="DT61" s="174"/>
      <c r="DU61" s="174"/>
      <c r="DV61" s="174"/>
      <c r="DW61" s="174"/>
      <c r="DX61" s="174"/>
      <c r="DY61" s="174"/>
      <c r="DZ61" s="174"/>
      <c r="EA61" s="174"/>
      <c r="EB61" s="174"/>
      <c r="EC61" s="174"/>
      <c r="ED61" s="174"/>
      <c r="EE61" s="174"/>
      <c r="EF61" s="174"/>
      <c r="EG61" s="174"/>
      <c r="EH61" s="174"/>
      <c r="EI61" s="174"/>
      <c r="EJ61" s="174"/>
      <c r="EK61" s="174"/>
      <c r="EL61" s="174"/>
      <c r="EM61" s="174"/>
      <c r="EN61" s="174"/>
      <c r="EO61" s="174"/>
      <c r="EP61" s="174"/>
      <c r="EQ61" s="174"/>
      <c r="ER61" s="174"/>
      <c r="ES61" s="174"/>
      <c r="ET61" s="174"/>
      <c r="EU61" s="174"/>
      <c r="EV61" s="174"/>
      <c r="EW61" s="174"/>
    </row>
    <row r="62" spans="1:153" ht="15" customHeight="1" x14ac:dyDescent="0.25">
      <c r="A62" s="174" t="s">
        <v>52</v>
      </c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/>
      <c r="CD62" s="174"/>
      <c r="CE62" s="174"/>
      <c r="CF62" s="174"/>
      <c r="CG62" s="174"/>
      <c r="CH62" s="174"/>
      <c r="CI62" s="174"/>
      <c r="CJ62" s="174"/>
      <c r="CK62" s="174"/>
      <c r="CL62" s="174"/>
      <c r="CM62" s="174"/>
      <c r="CN62" s="174"/>
      <c r="CO62" s="174"/>
      <c r="CP62" s="174"/>
      <c r="CQ62" s="174"/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174"/>
      <c r="DM62" s="174"/>
      <c r="DN62" s="174"/>
      <c r="DO62" s="174"/>
      <c r="DP62" s="174"/>
      <c r="DQ62" s="174"/>
      <c r="DR62" s="174"/>
      <c r="DS62" s="174"/>
      <c r="DT62" s="174"/>
      <c r="DU62" s="174"/>
      <c r="DV62" s="174"/>
      <c r="DW62" s="174"/>
      <c r="DX62" s="174"/>
      <c r="DY62" s="174"/>
      <c r="DZ62" s="174"/>
      <c r="EA62" s="174"/>
      <c r="EB62" s="174"/>
      <c r="EC62" s="174"/>
      <c r="ED62" s="174"/>
      <c r="EE62" s="174"/>
      <c r="EF62" s="174"/>
      <c r="EG62" s="174"/>
      <c r="EH62" s="174"/>
      <c r="EI62" s="174"/>
      <c r="EJ62" s="174"/>
      <c r="EK62" s="174"/>
      <c r="EL62" s="174"/>
      <c r="EM62" s="174"/>
      <c r="EN62" s="174"/>
      <c r="EO62" s="174"/>
      <c r="EP62" s="174"/>
      <c r="EQ62" s="174"/>
      <c r="ER62" s="174"/>
      <c r="ES62" s="174"/>
      <c r="ET62" s="174"/>
      <c r="EU62" s="174"/>
      <c r="EV62" s="174"/>
      <c r="EW62" s="174"/>
    </row>
    <row r="63" spans="1:153" ht="15" customHeight="1" x14ac:dyDescent="0.25">
      <c r="A63" s="174" t="s">
        <v>53</v>
      </c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/>
      <c r="CD63" s="174"/>
      <c r="CE63" s="174"/>
      <c r="CF63" s="174"/>
      <c r="CG63" s="174"/>
      <c r="CH63" s="174"/>
      <c r="CI63" s="174"/>
      <c r="CJ63" s="174"/>
      <c r="CK63" s="174"/>
      <c r="CL63" s="174"/>
      <c r="CM63" s="174"/>
      <c r="CN63" s="174"/>
      <c r="CO63" s="174"/>
      <c r="CP63" s="174"/>
      <c r="CQ63" s="174"/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174"/>
      <c r="DM63" s="174"/>
      <c r="DN63" s="174"/>
      <c r="DO63" s="174"/>
      <c r="DP63" s="174"/>
      <c r="DQ63" s="174"/>
      <c r="DR63" s="174"/>
      <c r="DS63" s="174"/>
      <c r="DT63" s="174"/>
      <c r="DU63" s="174"/>
      <c r="DV63" s="174"/>
      <c r="DW63" s="174"/>
      <c r="DX63" s="174"/>
      <c r="DY63" s="174"/>
      <c r="DZ63" s="174"/>
      <c r="EA63" s="174"/>
      <c r="EB63" s="174"/>
      <c r="EC63" s="174"/>
      <c r="ED63" s="174"/>
      <c r="EE63" s="174"/>
      <c r="EF63" s="174"/>
      <c r="EG63" s="174"/>
      <c r="EH63" s="174"/>
      <c r="EI63" s="174"/>
      <c r="EJ63" s="174"/>
      <c r="EK63" s="174"/>
      <c r="EL63" s="174"/>
      <c r="EM63" s="174"/>
      <c r="EN63" s="174"/>
      <c r="EO63" s="174"/>
      <c r="EP63" s="174"/>
      <c r="EQ63" s="174"/>
      <c r="ER63" s="174"/>
      <c r="ES63" s="174"/>
      <c r="ET63" s="174"/>
      <c r="EU63" s="174"/>
      <c r="EV63" s="174"/>
      <c r="EW63" s="174"/>
    </row>
    <row r="64" spans="1:153" ht="15" customHeight="1" x14ac:dyDescent="0.25">
      <c r="A64" s="174" t="s">
        <v>54</v>
      </c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/>
      <c r="CD64" s="174"/>
      <c r="CE64" s="174"/>
      <c r="CF64" s="174"/>
      <c r="CG64" s="174"/>
      <c r="CH64" s="174"/>
      <c r="CI64" s="174"/>
      <c r="CJ64" s="174"/>
      <c r="CK64" s="174"/>
      <c r="CL64" s="174"/>
      <c r="CM64" s="174"/>
      <c r="CN64" s="174"/>
      <c r="CO64" s="174"/>
      <c r="CP64" s="174"/>
      <c r="CQ64" s="174"/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174"/>
      <c r="DM64" s="174"/>
      <c r="DN64" s="174"/>
      <c r="DO64" s="174"/>
      <c r="DP64" s="174"/>
      <c r="DQ64" s="174"/>
      <c r="DR64" s="174"/>
      <c r="DS64" s="174"/>
      <c r="DT64" s="174"/>
      <c r="DU64" s="174"/>
      <c r="DV64" s="174"/>
      <c r="DW64" s="174"/>
      <c r="DX64" s="174"/>
      <c r="DY64" s="174"/>
      <c r="DZ64" s="174"/>
      <c r="EA64" s="174"/>
      <c r="EB64" s="174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</row>
    <row r="65" spans="1:153" ht="15" customHeight="1" x14ac:dyDescent="0.25">
      <c r="A65" s="174" t="s">
        <v>55</v>
      </c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/>
      <c r="CE65" s="174"/>
      <c r="CF65" s="174"/>
      <c r="CG65" s="174"/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174"/>
      <c r="DM65" s="174"/>
      <c r="DN65" s="174"/>
      <c r="DO65" s="174"/>
      <c r="DP65" s="174"/>
      <c r="DQ65" s="174"/>
      <c r="DR65" s="174"/>
      <c r="DS65" s="174"/>
      <c r="DT65" s="174"/>
      <c r="DU65" s="174"/>
      <c r="DV65" s="174"/>
      <c r="DW65" s="174"/>
      <c r="DX65" s="174"/>
      <c r="DY65" s="174"/>
      <c r="DZ65" s="174"/>
      <c r="EA65" s="174"/>
      <c r="EB65" s="174"/>
      <c r="EC65" s="174"/>
      <c r="ED65" s="174"/>
      <c r="EE65" s="174"/>
      <c r="EF65" s="174"/>
      <c r="EG65" s="174"/>
      <c r="EH65" s="174"/>
      <c r="EI65" s="174"/>
      <c r="EJ65" s="174"/>
      <c r="EK65" s="174"/>
      <c r="EL65" s="174"/>
      <c r="EM65" s="174"/>
      <c r="EN65" s="174"/>
      <c r="EO65" s="174"/>
      <c r="EP65" s="174"/>
      <c r="EQ65" s="174"/>
      <c r="ER65" s="174"/>
      <c r="ES65" s="174"/>
      <c r="ET65" s="174"/>
      <c r="EU65" s="174"/>
      <c r="EV65" s="174"/>
      <c r="EW65" s="174"/>
    </row>
    <row r="66" spans="1:153" ht="15" customHeight="1" x14ac:dyDescent="0.25">
      <c r="A66" s="174" t="s">
        <v>56</v>
      </c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/>
      <c r="CE66" s="174"/>
      <c r="CF66" s="174"/>
      <c r="CG66" s="174"/>
      <c r="CH66" s="174"/>
      <c r="CI66" s="174"/>
      <c r="CJ66" s="174"/>
      <c r="CK66" s="174"/>
      <c r="CL66" s="174"/>
      <c r="CM66" s="174"/>
      <c r="CN66" s="174"/>
      <c r="CO66" s="174"/>
      <c r="CP66" s="174"/>
      <c r="CQ66" s="174"/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174"/>
      <c r="DM66" s="174"/>
      <c r="DN66" s="174"/>
      <c r="DO66" s="174"/>
      <c r="DP66" s="174"/>
      <c r="DQ66" s="174"/>
      <c r="DR66" s="174"/>
      <c r="DS66" s="174"/>
      <c r="DT66" s="174"/>
      <c r="DU66" s="174"/>
      <c r="DV66" s="174"/>
      <c r="DW66" s="174"/>
      <c r="DX66" s="174"/>
      <c r="DY66" s="174"/>
      <c r="DZ66" s="174"/>
      <c r="EA66" s="174"/>
      <c r="EB66" s="174"/>
      <c r="EC66" s="174"/>
      <c r="ED66" s="174"/>
      <c r="EE66" s="174"/>
      <c r="EF66" s="174"/>
      <c r="EG66" s="174"/>
      <c r="EH66" s="174"/>
      <c r="EI66" s="174"/>
      <c r="EJ66" s="174"/>
      <c r="EK66" s="174"/>
      <c r="EL66" s="174"/>
      <c r="EM66" s="174"/>
      <c r="EN66" s="174"/>
      <c r="EO66" s="174"/>
      <c r="EP66" s="174"/>
      <c r="EQ66" s="174"/>
      <c r="ER66" s="174"/>
      <c r="ES66" s="174"/>
      <c r="ET66" s="174"/>
      <c r="EU66" s="174"/>
      <c r="EV66" s="174"/>
      <c r="EW66" s="174"/>
    </row>
    <row r="67" spans="1:153" ht="15" customHeight="1" x14ac:dyDescent="0.25">
      <c r="A67" s="174" t="s">
        <v>57</v>
      </c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/>
      <c r="CD67" s="174"/>
      <c r="CE67" s="174"/>
      <c r="CF67" s="174"/>
      <c r="CG67" s="174"/>
      <c r="CH67" s="174"/>
      <c r="CI67" s="174"/>
      <c r="CJ67" s="174"/>
      <c r="CK67" s="174"/>
      <c r="CL67" s="174"/>
      <c r="CM67" s="174"/>
      <c r="CN67" s="174"/>
      <c r="CO67" s="174"/>
      <c r="CP67" s="174"/>
      <c r="CQ67" s="174"/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174"/>
      <c r="DM67" s="174"/>
      <c r="DN67" s="174"/>
      <c r="DO67" s="174"/>
      <c r="DP67" s="174"/>
      <c r="DQ67" s="174"/>
      <c r="DR67" s="174"/>
      <c r="DS67" s="174"/>
      <c r="DT67" s="174"/>
      <c r="DU67" s="174"/>
      <c r="DV67" s="174"/>
      <c r="DW67" s="174"/>
      <c r="DX67" s="174"/>
      <c r="DY67" s="174"/>
      <c r="DZ67" s="174"/>
      <c r="EA67" s="174"/>
      <c r="EB67" s="174"/>
      <c r="EC67" s="174"/>
      <c r="ED67" s="174"/>
      <c r="EE67" s="174"/>
      <c r="EF67" s="174"/>
      <c r="EG67" s="174"/>
      <c r="EH67" s="174"/>
      <c r="EI67" s="174"/>
      <c r="EJ67" s="174"/>
      <c r="EK67" s="174"/>
      <c r="EL67" s="174"/>
      <c r="EM67" s="174"/>
      <c r="EN67" s="174"/>
      <c r="EO67" s="174"/>
      <c r="EP67" s="174"/>
      <c r="EQ67" s="174"/>
      <c r="ER67" s="174"/>
      <c r="ES67" s="174"/>
      <c r="ET67" s="174"/>
      <c r="EU67" s="174"/>
      <c r="EV67" s="174"/>
      <c r="EW67" s="174"/>
    </row>
    <row r="68" spans="1:153" ht="15" customHeight="1" x14ac:dyDescent="0.25">
      <c r="A68" s="174" t="s">
        <v>58</v>
      </c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/>
      <c r="CD68" s="174"/>
      <c r="CE68" s="174"/>
      <c r="CF68" s="174"/>
      <c r="CG68" s="174"/>
      <c r="CH68" s="174"/>
      <c r="CI68" s="174"/>
      <c r="CJ68" s="174"/>
      <c r="CK68" s="174"/>
      <c r="CL68" s="174"/>
      <c r="CM68" s="174"/>
      <c r="CN68" s="174"/>
      <c r="CO68" s="174"/>
      <c r="CP68" s="174"/>
      <c r="CQ68" s="174"/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174"/>
      <c r="DM68" s="174"/>
      <c r="DN68" s="174"/>
      <c r="DO68" s="174"/>
      <c r="DP68" s="174"/>
      <c r="DQ68" s="174"/>
      <c r="DR68" s="174"/>
      <c r="DS68" s="174"/>
      <c r="DT68" s="174"/>
      <c r="DU68" s="174"/>
      <c r="DV68" s="174"/>
      <c r="DW68" s="174"/>
      <c r="DX68" s="174"/>
      <c r="DY68" s="174"/>
      <c r="DZ68" s="174"/>
      <c r="EA68" s="174"/>
      <c r="EB68" s="174"/>
      <c r="EC68" s="174"/>
      <c r="ED68" s="174"/>
      <c r="EE68" s="174"/>
      <c r="EF68" s="174"/>
      <c r="EG68" s="174"/>
      <c r="EH68" s="174"/>
      <c r="EI68" s="174"/>
      <c r="EJ68" s="174"/>
      <c r="EK68" s="174"/>
      <c r="EL68" s="174"/>
      <c r="EM68" s="174"/>
      <c r="EN68" s="174"/>
      <c r="EO68" s="174"/>
      <c r="EP68" s="174"/>
      <c r="EQ68" s="174"/>
      <c r="ER68" s="174"/>
      <c r="ES68" s="174"/>
      <c r="ET68" s="174"/>
      <c r="EU68" s="174"/>
      <c r="EV68" s="174"/>
      <c r="EW68" s="174"/>
    </row>
    <row r="69" spans="1:153" ht="15" customHeight="1" x14ac:dyDescent="0.25">
      <c r="A69" s="174" t="s">
        <v>59</v>
      </c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/>
      <c r="CE69" s="174"/>
      <c r="CF69" s="174"/>
      <c r="CG69" s="174"/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/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174"/>
      <c r="DM69" s="174"/>
      <c r="DN69" s="174"/>
      <c r="DO69" s="174"/>
      <c r="DP69" s="174"/>
      <c r="DQ69" s="174"/>
      <c r="DR69" s="174"/>
      <c r="DS69" s="174"/>
      <c r="DT69" s="174"/>
      <c r="DU69" s="174"/>
      <c r="DV69" s="174"/>
      <c r="DW69" s="174"/>
      <c r="DX69" s="174"/>
      <c r="DY69" s="174"/>
      <c r="DZ69" s="174"/>
      <c r="EA69" s="174"/>
      <c r="EB69" s="174"/>
      <c r="EC69" s="174"/>
      <c r="ED69" s="174"/>
      <c r="EE69" s="174"/>
      <c r="EF69" s="174"/>
      <c r="EG69" s="174"/>
      <c r="EH69" s="174"/>
      <c r="EI69" s="174"/>
      <c r="EJ69" s="174"/>
      <c r="EK69" s="174"/>
      <c r="EL69" s="174"/>
      <c r="EM69" s="174"/>
      <c r="EN69" s="174"/>
      <c r="EO69" s="174"/>
      <c r="EP69" s="174"/>
      <c r="EQ69" s="174"/>
      <c r="ER69" s="174"/>
      <c r="ES69" s="174"/>
      <c r="ET69" s="174"/>
      <c r="EU69" s="174"/>
      <c r="EV69" s="174"/>
      <c r="EW69" s="174"/>
    </row>
    <row r="70" spans="1:153" ht="15" customHeight="1" x14ac:dyDescent="0.25">
      <c r="A70" s="174" t="s">
        <v>60</v>
      </c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/>
      <c r="CE70" s="174"/>
      <c r="CF70" s="174"/>
      <c r="CG70" s="174"/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174"/>
      <c r="DM70" s="174"/>
      <c r="DN70" s="174"/>
      <c r="DO70" s="174"/>
      <c r="DP70" s="174"/>
      <c r="DQ70" s="174"/>
      <c r="DR70" s="174"/>
      <c r="DS70" s="174"/>
      <c r="DT70" s="174"/>
      <c r="DU70" s="174"/>
      <c r="DV70" s="174"/>
      <c r="DW70" s="174"/>
      <c r="DX70" s="174"/>
      <c r="DY70" s="174"/>
      <c r="DZ70" s="174"/>
      <c r="EA70" s="174"/>
      <c r="EB70" s="174"/>
      <c r="EC70" s="174"/>
      <c r="ED70" s="174"/>
      <c r="EE70" s="174"/>
      <c r="EF70" s="174"/>
      <c r="EG70" s="174"/>
      <c r="EH70" s="174"/>
      <c r="EI70" s="174"/>
      <c r="EJ70" s="174"/>
      <c r="EK70" s="174"/>
      <c r="EL70" s="174"/>
      <c r="EM70" s="174"/>
      <c r="EN70" s="174"/>
      <c r="EO70" s="174"/>
      <c r="EP70" s="174"/>
      <c r="EQ70" s="174"/>
      <c r="ER70" s="174"/>
      <c r="ES70" s="174"/>
      <c r="ET70" s="174"/>
      <c r="EU70" s="174"/>
      <c r="EV70" s="174"/>
      <c r="EW70" s="174"/>
    </row>
    <row r="71" spans="1:153" ht="15" customHeight="1" x14ac:dyDescent="0.25">
      <c r="A71" s="174" t="s">
        <v>61</v>
      </c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/>
      <c r="CG71" s="174"/>
      <c r="CH71" s="174"/>
      <c r="CI71" s="174"/>
      <c r="CJ71" s="174"/>
      <c r="CK71" s="174"/>
      <c r="CL71" s="174"/>
      <c r="CM71" s="174"/>
      <c r="CN71" s="174"/>
      <c r="CO71" s="174"/>
      <c r="CP71" s="174"/>
      <c r="CQ71" s="174"/>
      <c r="CR71" s="174"/>
      <c r="CS71" s="174"/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174"/>
      <c r="DM71" s="174"/>
      <c r="DN71" s="174"/>
      <c r="DO71" s="174"/>
      <c r="DP71" s="174"/>
      <c r="DQ71" s="174"/>
      <c r="DR71" s="174"/>
      <c r="DS71" s="174"/>
      <c r="DT71" s="174"/>
      <c r="DU71" s="174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/>
    </row>
    <row r="72" spans="1:153" ht="15" customHeight="1" x14ac:dyDescent="0.25">
      <c r="A72" s="174" t="s">
        <v>62</v>
      </c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174"/>
      <c r="DM72" s="174"/>
      <c r="DN72" s="174"/>
      <c r="DO72" s="174"/>
      <c r="DP72" s="174"/>
      <c r="DQ72" s="174"/>
      <c r="DR72" s="174"/>
      <c r="DS72" s="174"/>
      <c r="DT72" s="174"/>
      <c r="DU72" s="174"/>
      <c r="DV72" s="174"/>
      <c r="DW72" s="174"/>
      <c r="DX72" s="174"/>
      <c r="DY72" s="174"/>
      <c r="DZ72" s="174"/>
      <c r="EA72" s="174"/>
      <c r="EB72" s="174"/>
      <c r="EC72" s="174"/>
      <c r="ED72" s="174"/>
      <c r="EE72" s="174"/>
      <c r="EF72" s="174"/>
      <c r="EG72" s="174"/>
      <c r="EH72" s="174"/>
      <c r="EI72" s="174"/>
      <c r="EJ72" s="174"/>
      <c r="EK72" s="174"/>
      <c r="EL72" s="174"/>
      <c r="EM72" s="174"/>
      <c r="EN72" s="174"/>
      <c r="EO72" s="174"/>
      <c r="EP72" s="174"/>
      <c r="EQ72" s="174"/>
      <c r="ER72" s="174"/>
      <c r="ES72" s="174"/>
      <c r="ET72" s="174"/>
      <c r="EU72" s="174"/>
      <c r="EV72" s="174"/>
      <c r="EW72" s="174"/>
    </row>
    <row r="73" spans="1:153" ht="15" customHeight="1" x14ac:dyDescent="0.25">
      <c r="A73" s="174" t="s">
        <v>63</v>
      </c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/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  <c r="DE73" s="174"/>
      <c r="DF73" s="174"/>
      <c r="DG73" s="174"/>
      <c r="DH73" s="174"/>
      <c r="DI73" s="174"/>
      <c r="DJ73" s="174"/>
      <c r="DK73" s="174"/>
      <c r="DL73" s="174"/>
      <c r="DM73" s="174"/>
      <c r="DN73" s="174"/>
      <c r="DO73" s="174"/>
      <c r="DP73" s="174"/>
      <c r="DQ73" s="174"/>
      <c r="DR73" s="174"/>
      <c r="DS73" s="174"/>
      <c r="DT73" s="174"/>
      <c r="DU73" s="174"/>
      <c r="DV73" s="174"/>
      <c r="DW73" s="174"/>
      <c r="DX73" s="174"/>
      <c r="DY73" s="174"/>
      <c r="DZ73" s="174"/>
      <c r="EA73" s="174"/>
      <c r="EB73" s="174"/>
      <c r="EC73" s="174"/>
      <c r="ED73" s="174"/>
      <c r="EE73" s="174"/>
      <c r="EF73" s="174"/>
      <c r="EG73" s="174"/>
      <c r="EH73" s="174"/>
      <c r="EI73" s="174"/>
      <c r="EJ73" s="174"/>
      <c r="EK73" s="174"/>
      <c r="EL73" s="174"/>
      <c r="EM73" s="174"/>
      <c r="EN73" s="174"/>
      <c r="EO73" s="174"/>
      <c r="EP73" s="174"/>
      <c r="EQ73" s="174"/>
      <c r="ER73" s="174"/>
      <c r="ES73" s="174"/>
      <c r="ET73" s="174"/>
      <c r="EU73" s="174"/>
      <c r="EV73" s="174"/>
      <c r="EW73" s="174"/>
    </row>
    <row r="74" spans="1:153" ht="15" customHeight="1" x14ac:dyDescent="0.25">
      <c r="A74" s="174" t="s">
        <v>64</v>
      </c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/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  <c r="DE74" s="174"/>
      <c r="DF74" s="174"/>
      <c r="DG74" s="174"/>
      <c r="DH74" s="174"/>
      <c r="DI74" s="174"/>
      <c r="DJ74" s="174"/>
      <c r="DK74" s="174"/>
      <c r="DL74" s="174"/>
      <c r="DM74" s="174"/>
      <c r="DN74" s="174"/>
      <c r="DO74" s="174"/>
      <c r="DP74" s="174"/>
      <c r="DQ74" s="174"/>
      <c r="DR74" s="174"/>
      <c r="DS74" s="174"/>
      <c r="DT74" s="174"/>
      <c r="DU74" s="174"/>
      <c r="DV74" s="174"/>
      <c r="DW74" s="174"/>
      <c r="DX74" s="174"/>
      <c r="DY74" s="174"/>
      <c r="DZ74" s="174"/>
      <c r="EA74" s="174"/>
      <c r="EB74" s="174"/>
      <c r="EC74" s="174"/>
      <c r="ED74" s="174"/>
      <c r="EE74" s="174"/>
      <c r="EF74" s="174"/>
      <c r="EG74" s="174"/>
      <c r="EH74" s="174"/>
      <c r="EI74" s="174"/>
      <c r="EJ74" s="174"/>
      <c r="EK74" s="174"/>
      <c r="EL74" s="174"/>
      <c r="EM74" s="174"/>
      <c r="EN74" s="174"/>
      <c r="EO74" s="174"/>
      <c r="EP74" s="174"/>
      <c r="EQ74" s="174"/>
      <c r="ER74" s="174"/>
      <c r="ES74" s="174"/>
      <c r="ET74" s="174"/>
      <c r="EU74" s="174"/>
      <c r="EV74" s="174"/>
      <c r="EW74" s="174"/>
    </row>
    <row r="75" spans="1:153" ht="15" customHeight="1" x14ac:dyDescent="0.25">
      <c r="A75" s="174" t="s">
        <v>65</v>
      </c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CH75" s="174"/>
      <c r="CI75" s="174"/>
      <c r="CJ75" s="174"/>
      <c r="CK75" s="174"/>
      <c r="CL75" s="174"/>
      <c r="CM75" s="174"/>
      <c r="CN75" s="174"/>
      <c r="CO75" s="174"/>
      <c r="CP75" s="174"/>
      <c r="CQ75" s="174"/>
      <c r="CR75" s="174"/>
      <c r="CS75" s="174"/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  <c r="DE75" s="174"/>
      <c r="DF75" s="174"/>
      <c r="DG75" s="174"/>
      <c r="DH75" s="174"/>
      <c r="DI75" s="174"/>
      <c r="DJ75" s="174"/>
      <c r="DK75" s="174"/>
      <c r="DL75" s="174"/>
      <c r="DM75" s="174"/>
      <c r="DN75" s="174"/>
      <c r="DO75" s="174"/>
      <c r="DP75" s="174"/>
      <c r="DQ75" s="174"/>
      <c r="DR75" s="174"/>
      <c r="DS75" s="174"/>
      <c r="DT75" s="174"/>
      <c r="DU75" s="174"/>
      <c r="DV75" s="174"/>
      <c r="DW75" s="174"/>
      <c r="DX75" s="174"/>
      <c r="DY75" s="174"/>
      <c r="DZ75" s="174"/>
      <c r="EA75" s="174"/>
      <c r="EB75" s="174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</row>
    <row r="76" spans="1:153" ht="15" customHeight="1" x14ac:dyDescent="0.25">
      <c r="A76" s="174" t="s">
        <v>66</v>
      </c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CG76" s="174"/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/>
      <c r="CS76" s="174"/>
      <c r="CT76" s="174"/>
      <c r="CU76" s="174"/>
      <c r="CV76" s="174"/>
      <c r="CW76" s="174"/>
      <c r="CX76" s="174"/>
      <c r="CY76" s="174"/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174"/>
      <c r="DM76" s="174"/>
      <c r="DN76" s="174"/>
      <c r="DO76" s="174"/>
      <c r="DP76" s="174"/>
      <c r="DQ76" s="174"/>
      <c r="DR76" s="174"/>
      <c r="DS76" s="174"/>
      <c r="DT76" s="174"/>
      <c r="DU76" s="174"/>
      <c r="DV76" s="174"/>
      <c r="DW76" s="174"/>
      <c r="DX76" s="174"/>
      <c r="DY76" s="174"/>
      <c r="DZ76" s="174"/>
      <c r="EA76" s="174"/>
      <c r="EB76" s="174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</row>
    <row r="77" spans="1:153" ht="15" customHeight="1" x14ac:dyDescent="0.25">
      <c r="A77" s="174" t="s">
        <v>67</v>
      </c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CH77" s="174"/>
      <c r="CI77" s="174"/>
      <c r="CJ77" s="174"/>
      <c r="CK77" s="174"/>
      <c r="CL77" s="174"/>
      <c r="CM77" s="174"/>
      <c r="CN77" s="174"/>
      <c r="CO77" s="174"/>
      <c r="CP77" s="174"/>
      <c r="CQ77" s="174"/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174"/>
      <c r="DM77" s="174"/>
      <c r="DN77" s="174"/>
      <c r="DO77" s="174"/>
      <c r="DP77" s="174"/>
      <c r="DQ77" s="174"/>
      <c r="DR77" s="174"/>
      <c r="DS77" s="174"/>
      <c r="DT77" s="174"/>
      <c r="DU77" s="174"/>
      <c r="DV77" s="174"/>
      <c r="DW77" s="174"/>
      <c r="DX77" s="174"/>
      <c r="DY77" s="174"/>
      <c r="DZ77" s="174"/>
      <c r="EA77" s="174"/>
      <c r="EB77" s="174"/>
      <c r="EC77" s="174"/>
      <c r="ED77" s="174"/>
      <c r="EE77" s="174"/>
      <c r="EF77" s="174"/>
      <c r="EG77" s="174"/>
      <c r="EH77" s="174"/>
      <c r="EI77" s="174"/>
      <c r="EJ77" s="174"/>
      <c r="EK77" s="174"/>
      <c r="EL77" s="174"/>
      <c r="EM77" s="174"/>
      <c r="EN77" s="174"/>
      <c r="EO77" s="174"/>
      <c r="EP77" s="174"/>
      <c r="EQ77" s="174"/>
      <c r="ER77" s="174"/>
      <c r="ES77" s="174"/>
      <c r="ET77" s="174"/>
      <c r="EU77" s="174"/>
      <c r="EV77" s="174"/>
      <c r="EW77" s="174"/>
    </row>
    <row r="78" spans="1:153" ht="15" customHeight="1" x14ac:dyDescent="0.25">
      <c r="A78" s="174" t="s">
        <v>68</v>
      </c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CH78" s="174"/>
      <c r="CI78" s="174"/>
      <c r="CJ78" s="174"/>
      <c r="CK78" s="174"/>
      <c r="CL78" s="174"/>
      <c r="CM78" s="174"/>
      <c r="CN78" s="174"/>
      <c r="CO78" s="174"/>
      <c r="CP78" s="174"/>
      <c r="CQ78" s="174"/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174"/>
      <c r="DM78" s="174"/>
      <c r="DN78" s="174"/>
      <c r="DO78" s="174"/>
      <c r="DP78" s="174"/>
      <c r="DQ78" s="174"/>
      <c r="DR78" s="174"/>
      <c r="DS78" s="174"/>
      <c r="DT78" s="174"/>
      <c r="DU78" s="174"/>
      <c r="DV78" s="174"/>
      <c r="DW78" s="174"/>
      <c r="DX78" s="174"/>
      <c r="DY78" s="174"/>
      <c r="DZ78" s="174"/>
      <c r="EA78" s="174"/>
      <c r="EB78" s="174"/>
      <c r="EC78" s="174"/>
      <c r="ED78" s="174"/>
      <c r="EE78" s="174"/>
      <c r="EF78" s="174"/>
      <c r="EG78" s="174"/>
      <c r="EH78" s="174"/>
      <c r="EI78" s="174"/>
      <c r="EJ78" s="174"/>
      <c r="EK78" s="174"/>
      <c r="EL78" s="174"/>
      <c r="EM78" s="174"/>
      <c r="EN78" s="174"/>
      <c r="EO78" s="174"/>
      <c r="EP78" s="174"/>
      <c r="EQ78" s="174"/>
      <c r="ER78" s="174"/>
      <c r="ES78" s="174"/>
      <c r="ET78" s="174"/>
      <c r="EU78" s="174"/>
      <c r="EV78" s="174"/>
      <c r="EW78" s="174"/>
    </row>
    <row r="79" spans="1:153" ht="15" customHeight="1" x14ac:dyDescent="0.25">
      <c r="A79" s="174" t="s">
        <v>69</v>
      </c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4"/>
      <c r="BA79" s="174"/>
      <c r="BB79" s="174"/>
      <c r="BC79" s="174"/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174"/>
      <c r="CM79" s="174"/>
      <c r="CN79" s="174"/>
      <c r="CO79" s="174"/>
      <c r="CP79" s="174"/>
      <c r="CQ79" s="174"/>
      <c r="CR79" s="174"/>
      <c r="CS79" s="174"/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174"/>
      <c r="DM79" s="174"/>
      <c r="DN79" s="174"/>
      <c r="DO79" s="174"/>
      <c r="DP79" s="174"/>
      <c r="DQ79" s="174"/>
      <c r="DR79" s="174"/>
      <c r="DS79" s="174"/>
      <c r="DT79" s="174"/>
      <c r="DU79" s="174"/>
      <c r="DV79" s="174"/>
      <c r="DW79" s="174"/>
      <c r="DX79" s="174"/>
      <c r="DY79" s="174"/>
      <c r="DZ79" s="174"/>
      <c r="EA79" s="174"/>
      <c r="EB79" s="174"/>
      <c r="EC79" s="174"/>
      <c r="ED79" s="174"/>
      <c r="EE79" s="174"/>
      <c r="EF79" s="174"/>
      <c r="EG79" s="174"/>
      <c r="EH79" s="174"/>
      <c r="EI79" s="174"/>
      <c r="EJ79" s="174"/>
      <c r="EK79" s="174"/>
      <c r="EL79" s="174"/>
      <c r="EM79" s="174"/>
      <c r="EN79" s="174"/>
      <c r="EO79" s="174"/>
      <c r="EP79" s="174"/>
      <c r="EQ79" s="174"/>
      <c r="ER79" s="174"/>
      <c r="ES79" s="174"/>
      <c r="ET79" s="174"/>
      <c r="EU79" s="174"/>
      <c r="EV79" s="174"/>
      <c r="EW79" s="174"/>
    </row>
    <row r="80" spans="1:153" ht="15" customHeight="1" x14ac:dyDescent="0.25">
      <c r="A80" s="174" t="s">
        <v>70</v>
      </c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174"/>
      <c r="DM80" s="174"/>
      <c r="DN80" s="174"/>
      <c r="DO80" s="174"/>
      <c r="DP80" s="174"/>
      <c r="DQ80" s="174"/>
      <c r="DR80" s="174"/>
      <c r="DS80" s="174"/>
      <c r="DT80" s="174"/>
      <c r="DU80" s="174"/>
      <c r="DV80" s="174"/>
      <c r="DW80" s="174"/>
      <c r="DX80" s="174"/>
      <c r="DY80" s="174"/>
      <c r="DZ80" s="174"/>
      <c r="EA80" s="174"/>
      <c r="EB80" s="174"/>
      <c r="EC80" s="174"/>
      <c r="ED80" s="174"/>
      <c r="EE80" s="174"/>
      <c r="EF80" s="174"/>
      <c r="EG80" s="174"/>
      <c r="EH80" s="174"/>
      <c r="EI80" s="174"/>
      <c r="EJ80" s="174"/>
      <c r="EK80" s="174"/>
      <c r="EL80" s="174"/>
      <c r="EM80" s="174"/>
      <c r="EN80" s="174"/>
      <c r="EO80" s="174"/>
      <c r="EP80" s="174"/>
      <c r="EQ80" s="174"/>
      <c r="ER80" s="174"/>
      <c r="ES80" s="174"/>
      <c r="ET80" s="174"/>
      <c r="EU80" s="174"/>
      <c r="EV80" s="174"/>
      <c r="EW80" s="174"/>
    </row>
    <row r="81" spans="1:153" ht="15" customHeight="1" x14ac:dyDescent="0.25">
      <c r="A81" s="174" t="s">
        <v>71</v>
      </c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CH81" s="174"/>
      <c r="CI81" s="174"/>
      <c r="CJ81" s="174"/>
      <c r="CK81" s="174"/>
      <c r="CL81" s="174"/>
      <c r="CM81" s="174"/>
      <c r="CN81" s="174"/>
      <c r="CO81" s="174"/>
      <c r="CP81" s="174"/>
      <c r="CQ81" s="174"/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  <c r="DE81" s="174"/>
      <c r="DF81" s="174"/>
      <c r="DG81" s="174"/>
      <c r="DH81" s="174"/>
      <c r="DI81" s="174"/>
      <c r="DJ81" s="174"/>
      <c r="DK81" s="174"/>
      <c r="DL81" s="174"/>
      <c r="DM81" s="174"/>
      <c r="DN81" s="174"/>
      <c r="DO81" s="174"/>
      <c r="DP81" s="174"/>
      <c r="DQ81" s="174"/>
      <c r="DR81" s="174"/>
      <c r="DS81" s="174"/>
      <c r="DT81" s="174"/>
      <c r="DU81" s="174"/>
      <c r="DV81" s="174"/>
      <c r="DW81" s="174"/>
      <c r="DX81" s="174"/>
      <c r="DY81" s="174"/>
      <c r="DZ81" s="174"/>
      <c r="EA81" s="174"/>
      <c r="EB81" s="174"/>
      <c r="EC81" s="174"/>
      <c r="ED81" s="174"/>
      <c r="EE81" s="174"/>
      <c r="EF81" s="174"/>
      <c r="EG81" s="174"/>
      <c r="EH81" s="174"/>
      <c r="EI81" s="174"/>
      <c r="EJ81" s="174"/>
      <c r="EK81" s="174"/>
      <c r="EL81" s="174"/>
      <c r="EM81" s="174"/>
      <c r="EN81" s="174"/>
      <c r="EO81" s="174"/>
      <c r="EP81" s="174"/>
      <c r="EQ81" s="174"/>
      <c r="ER81" s="174"/>
      <c r="ES81" s="174"/>
      <c r="ET81" s="174"/>
      <c r="EU81" s="174"/>
      <c r="EV81" s="174"/>
      <c r="EW81" s="174"/>
    </row>
    <row r="82" spans="1:153" ht="15" customHeight="1" x14ac:dyDescent="0.25">
      <c r="A82" s="174" t="s">
        <v>72</v>
      </c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CH82" s="174"/>
      <c r="CI82" s="174"/>
      <c r="CJ82" s="174"/>
      <c r="CK82" s="174"/>
      <c r="CL82" s="174"/>
      <c r="CM82" s="174"/>
      <c r="CN82" s="174"/>
      <c r="CO82" s="174"/>
      <c r="CP82" s="174"/>
      <c r="CQ82" s="174"/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  <c r="DE82" s="174"/>
      <c r="DF82" s="174"/>
      <c r="DG82" s="174"/>
      <c r="DH82" s="174"/>
      <c r="DI82" s="174"/>
      <c r="DJ82" s="174"/>
      <c r="DK82" s="174"/>
      <c r="DL82" s="174"/>
      <c r="DM82" s="174"/>
      <c r="DN82" s="174"/>
      <c r="DO82" s="174"/>
      <c r="DP82" s="174"/>
      <c r="DQ82" s="174"/>
      <c r="DR82" s="174"/>
      <c r="DS82" s="174"/>
      <c r="DT82" s="174"/>
      <c r="DU82" s="174"/>
      <c r="DV82" s="174"/>
      <c r="DW82" s="174"/>
      <c r="DX82" s="174"/>
      <c r="DY82" s="174"/>
      <c r="DZ82" s="174"/>
      <c r="EA82" s="174"/>
      <c r="EB82" s="174"/>
      <c r="EC82" s="174"/>
      <c r="ED82" s="174"/>
      <c r="EE82" s="174"/>
      <c r="EF82" s="174"/>
      <c r="EG82" s="174"/>
      <c r="EH82" s="174"/>
      <c r="EI82" s="174"/>
      <c r="EJ82" s="174"/>
      <c r="EK82" s="174"/>
      <c r="EL82" s="174"/>
      <c r="EM82" s="174"/>
      <c r="EN82" s="174"/>
      <c r="EO82" s="174"/>
      <c r="EP82" s="174"/>
      <c r="EQ82" s="174"/>
      <c r="ER82" s="174"/>
      <c r="ES82" s="174"/>
      <c r="ET82" s="174"/>
      <c r="EU82" s="174"/>
      <c r="EV82" s="174"/>
      <c r="EW82" s="174"/>
    </row>
    <row r="83" spans="1:153" ht="15" customHeight="1" x14ac:dyDescent="0.25">
      <c r="A83" s="174" t="s">
        <v>73</v>
      </c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  <c r="CH83" s="174"/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/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  <c r="DE83" s="174"/>
      <c r="DF83" s="174"/>
      <c r="DG83" s="174"/>
      <c r="DH83" s="174"/>
      <c r="DI83" s="174"/>
      <c r="DJ83" s="174"/>
      <c r="DK83" s="174"/>
      <c r="DL83" s="174"/>
      <c r="DM83" s="174"/>
      <c r="DN83" s="174"/>
      <c r="DO83" s="174"/>
      <c r="DP83" s="174"/>
      <c r="DQ83" s="174"/>
      <c r="DR83" s="174"/>
      <c r="DS83" s="174"/>
      <c r="DT83" s="174"/>
      <c r="DU83" s="174"/>
      <c r="DV83" s="174"/>
      <c r="DW83" s="174"/>
      <c r="DX83" s="174"/>
      <c r="DY83" s="174"/>
      <c r="DZ83" s="174"/>
      <c r="EA83" s="174"/>
      <c r="EB83" s="174"/>
      <c r="EC83" s="174"/>
      <c r="ED83" s="174"/>
      <c r="EE83" s="174"/>
      <c r="EF83" s="174"/>
      <c r="EG83" s="174"/>
      <c r="EH83" s="174"/>
      <c r="EI83" s="174"/>
      <c r="EJ83" s="174"/>
      <c r="EK83" s="174"/>
      <c r="EL83" s="174"/>
      <c r="EM83" s="174"/>
      <c r="EN83" s="174"/>
      <c r="EO83" s="174"/>
      <c r="EP83" s="174"/>
      <c r="EQ83" s="174"/>
      <c r="ER83" s="174"/>
      <c r="ES83" s="174"/>
      <c r="ET83" s="174"/>
      <c r="EU83" s="174"/>
      <c r="EV83" s="174"/>
      <c r="EW83" s="174"/>
    </row>
    <row r="84" spans="1:153" ht="15" customHeight="1" x14ac:dyDescent="0.25">
      <c r="A84" s="174" t="s">
        <v>74</v>
      </c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174"/>
      <c r="DM84" s="174"/>
      <c r="DN84" s="174"/>
      <c r="DO84" s="174"/>
      <c r="DP84" s="174"/>
      <c r="DQ84" s="174"/>
      <c r="DR84" s="174"/>
      <c r="DS84" s="174"/>
      <c r="DT84" s="174"/>
      <c r="DU84" s="174"/>
      <c r="DV84" s="174"/>
      <c r="DW84" s="174"/>
      <c r="DX84" s="174"/>
      <c r="DY84" s="174"/>
      <c r="DZ84" s="174"/>
      <c r="EA84" s="174"/>
      <c r="EB84" s="174"/>
      <c r="EC84" s="174"/>
      <c r="ED84" s="174"/>
      <c r="EE84" s="174"/>
      <c r="EF84" s="174"/>
      <c r="EG84" s="174"/>
      <c r="EH84" s="174"/>
      <c r="EI84" s="174"/>
      <c r="EJ84" s="174"/>
      <c r="EK84" s="174"/>
      <c r="EL84" s="174"/>
      <c r="EM84" s="174"/>
      <c r="EN84" s="174"/>
      <c r="EO84" s="174"/>
      <c r="EP84" s="174"/>
      <c r="EQ84" s="174"/>
      <c r="ER84" s="174"/>
      <c r="ES84" s="174"/>
      <c r="ET84" s="174"/>
      <c r="EU84" s="174"/>
      <c r="EV84" s="174"/>
      <c r="EW84" s="174"/>
    </row>
    <row r="85" spans="1:153" ht="15" customHeight="1" x14ac:dyDescent="0.25">
      <c r="A85" s="174" t="s">
        <v>75</v>
      </c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/>
      <c r="CS85" s="174"/>
      <c r="CT85" s="174"/>
      <c r="CU85" s="174"/>
      <c r="CV85" s="174"/>
      <c r="CW85" s="174"/>
      <c r="CX85" s="174"/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174"/>
      <c r="DM85" s="174"/>
      <c r="DN85" s="174"/>
      <c r="DO85" s="174"/>
      <c r="DP85" s="174"/>
      <c r="DQ85" s="174"/>
      <c r="DR85" s="174"/>
      <c r="DS85" s="174"/>
      <c r="DT85" s="174"/>
      <c r="DU85" s="174"/>
      <c r="DV85" s="174"/>
      <c r="DW85" s="174"/>
      <c r="DX85" s="174"/>
      <c r="DY85" s="174"/>
      <c r="DZ85" s="174"/>
      <c r="EA85" s="174"/>
      <c r="EB85" s="174"/>
      <c r="EC85" s="174"/>
      <c r="ED85" s="174"/>
      <c r="EE85" s="174"/>
      <c r="EF85" s="174"/>
      <c r="EG85" s="174"/>
      <c r="EH85" s="174"/>
      <c r="EI85" s="174"/>
      <c r="EJ85" s="174"/>
      <c r="EK85" s="174"/>
      <c r="EL85" s="174"/>
      <c r="EM85" s="174"/>
      <c r="EN85" s="174"/>
      <c r="EO85" s="174"/>
      <c r="EP85" s="174"/>
      <c r="EQ85" s="174"/>
      <c r="ER85" s="174"/>
      <c r="ES85" s="174"/>
      <c r="ET85" s="174"/>
      <c r="EU85" s="174"/>
      <c r="EV85" s="174"/>
      <c r="EW85" s="174"/>
    </row>
    <row r="86" spans="1:153" ht="15" customHeight="1" x14ac:dyDescent="0.25">
      <c r="A86" s="174" t="s">
        <v>76</v>
      </c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/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174"/>
      <c r="DM86" s="174"/>
      <c r="DN86" s="174"/>
      <c r="DO86" s="174"/>
      <c r="DP86" s="174"/>
      <c r="DQ86" s="174"/>
      <c r="DR86" s="174"/>
      <c r="DS86" s="174"/>
      <c r="DT86" s="174"/>
      <c r="DU86" s="174"/>
      <c r="DV86" s="174"/>
      <c r="DW86" s="174"/>
      <c r="DX86" s="174"/>
      <c r="DY86" s="174"/>
      <c r="DZ86" s="174"/>
      <c r="EA86" s="174"/>
      <c r="EB86" s="174"/>
      <c r="EC86" s="174"/>
      <c r="ED86" s="174"/>
      <c r="EE86" s="174"/>
      <c r="EF86" s="174"/>
      <c r="EG86" s="174"/>
      <c r="EH86" s="174"/>
      <c r="EI86" s="174"/>
      <c r="EJ86" s="174"/>
      <c r="EK86" s="174"/>
      <c r="EL86" s="174"/>
      <c r="EM86" s="174"/>
      <c r="EN86" s="174"/>
      <c r="EO86" s="174"/>
      <c r="EP86" s="174"/>
      <c r="EQ86" s="174"/>
      <c r="ER86" s="174"/>
      <c r="ES86" s="174"/>
      <c r="ET86" s="174"/>
      <c r="EU86" s="174"/>
      <c r="EV86" s="174"/>
      <c r="EW86" s="174"/>
    </row>
    <row r="87" spans="1:153" ht="15" customHeight="1" x14ac:dyDescent="0.25">
      <c r="A87" s="174" t="s">
        <v>77</v>
      </c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174"/>
      <c r="DM87" s="174"/>
      <c r="DN87" s="174"/>
      <c r="DO87" s="174"/>
      <c r="DP87" s="174"/>
      <c r="DQ87" s="174"/>
      <c r="DR87" s="174"/>
      <c r="DS87" s="174"/>
      <c r="DT87" s="174"/>
      <c r="DU87" s="174"/>
      <c r="DV87" s="174"/>
      <c r="DW87" s="174"/>
      <c r="DX87" s="174"/>
      <c r="DY87" s="174"/>
      <c r="DZ87" s="174"/>
      <c r="EA87" s="174"/>
      <c r="EB87" s="174"/>
      <c r="EC87" s="174"/>
      <c r="ED87" s="174"/>
      <c r="EE87" s="174"/>
      <c r="EF87" s="174"/>
      <c r="EG87" s="174"/>
      <c r="EH87" s="174"/>
      <c r="EI87" s="174"/>
      <c r="EJ87" s="174"/>
      <c r="EK87" s="174"/>
      <c r="EL87" s="174"/>
      <c r="EM87" s="174"/>
      <c r="EN87" s="174"/>
      <c r="EO87" s="174"/>
      <c r="EP87" s="174"/>
      <c r="EQ87" s="174"/>
      <c r="ER87" s="174"/>
      <c r="ES87" s="174"/>
      <c r="ET87" s="174"/>
      <c r="EU87" s="174"/>
      <c r="EV87" s="174"/>
      <c r="EW87" s="174"/>
    </row>
    <row r="88" spans="1:153" ht="15" customHeight="1" x14ac:dyDescent="0.25">
      <c r="A88" s="174" t="s">
        <v>78</v>
      </c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174"/>
      <c r="DM88" s="174"/>
      <c r="DN88" s="174"/>
      <c r="DO88" s="174"/>
      <c r="DP88" s="174"/>
      <c r="DQ88" s="174"/>
      <c r="DR88" s="174"/>
      <c r="DS88" s="174"/>
      <c r="DT88" s="174"/>
      <c r="DU88" s="174"/>
      <c r="DV88" s="174"/>
      <c r="DW88" s="174"/>
      <c r="DX88" s="174"/>
      <c r="DY88" s="174"/>
      <c r="DZ88" s="174"/>
      <c r="EA88" s="174"/>
      <c r="EB88" s="174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</row>
    <row r="89" spans="1:153" ht="15" customHeight="1" x14ac:dyDescent="0.25">
      <c r="A89" s="174" t="s">
        <v>79</v>
      </c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/>
      <c r="CT89" s="174"/>
      <c r="CU89" s="174"/>
      <c r="CV89" s="174"/>
      <c r="CW89" s="174"/>
      <c r="CX89" s="174"/>
      <c r="CY89" s="174"/>
      <c r="CZ89" s="174"/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/>
      <c r="DL89" s="174"/>
      <c r="DM89" s="174"/>
      <c r="DN89" s="174"/>
      <c r="DO89" s="174"/>
      <c r="DP89" s="174"/>
      <c r="DQ89" s="174"/>
      <c r="DR89" s="174"/>
      <c r="DS89" s="174"/>
      <c r="DT89" s="174"/>
      <c r="DU89" s="174"/>
      <c r="DV89" s="174"/>
      <c r="DW89" s="174"/>
      <c r="DX89" s="174"/>
      <c r="DY89" s="174"/>
      <c r="DZ89" s="174"/>
      <c r="EA89" s="174"/>
      <c r="EB89" s="174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</row>
    <row r="90" spans="1:153" ht="15" customHeight="1" x14ac:dyDescent="0.25">
      <c r="A90" s="174" t="s">
        <v>80</v>
      </c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  <c r="CH90" s="174"/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174"/>
      <c r="DM90" s="174"/>
      <c r="DN90" s="174"/>
      <c r="DO90" s="174"/>
      <c r="DP90" s="174"/>
      <c r="DQ90" s="174"/>
      <c r="DR90" s="174"/>
      <c r="DS90" s="174"/>
      <c r="DT90" s="174"/>
      <c r="DU90" s="174"/>
      <c r="DV90" s="174"/>
      <c r="DW90" s="174"/>
      <c r="DX90" s="174"/>
      <c r="DY90" s="174"/>
      <c r="DZ90" s="174"/>
      <c r="EA90" s="174"/>
      <c r="EB90" s="174"/>
      <c r="EC90" s="174"/>
      <c r="ED90" s="174"/>
      <c r="EE90" s="174"/>
      <c r="EF90" s="174"/>
      <c r="EG90" s="174"/>
      <c r="EH90" s="174"/>
      <c r="EI90" s="174"/>
      <c r="EJ90" s="174"/>
      <c r="EK90" s="174"/>
      <c r="EL90" s="174"/>
      <c r="EM90" s="174"/>
      <c r="EN90" s="174"/>
      <c r="EO90" s="174"/>
      <c r="EP90" s="174"/>
      <c r="EQ90" s="174"/>
      <c r="ER90" s="174"/>
      <c r="ES90" s="174"/>
      <c r="ET90" s="174"/>
      <c r="EU90" s="174"/>
      <c r="EV90" s="174"/>
      <c r="EW90" s="174"/>
    </row>
    <row r="91" spans="1:153" ht="15" customHeight="1" x14ac:dyDescent="0.25">
      <c r="A91" s="174" t="s">
        <v>81</v>
      </c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174"/>
      <c r="DM91" s="174"/>
      <c r="DN91" s="174"/>
      <c r="DO91" s="174"/>
      <c r="DP91" s="174"/>
      <c r="DQ91" s="174"/>
      <c r="DR91" s="174"/>
      <c r="DS91" s="174"/>
      <c r="DT91" s="174"/>
      <c r="DU91" s="174"/>
      <c r="DV91" s="174"/>
      <c r="DW91" s="174"/>
      <c r="DX91" s="174"/>
      <c r="DY91" s="174"/>
      <c r="DZ91" s="174"/>
      <c r="EA91" s="174"/>
      <c r="EB91" s="174"/>
      <c r="EC91" s="174"/>
      <c r="ED91" s="174"/>
      <c r="EE91" s="174"/>
      <c r="EF91" s="174"/>
      <c r="EG91" s="174"/>
      <c r="EH91" s="174"/>
      <c r="EI91" s="174"/>
      <c r="EJ91" s="174"/>
      <c r="EK91" s="174"/>
      <c r="EL91" s="174"/>
      <c r="EM91" s="174"/>
      <c r="EN91" s="174"/>
      <c r="EO91" s="174"/>
      <c r="EP91" s="174"/>
      <c r="EQ91" s="174"/>
      <c r="ER91" s="174"/>
      <c r="ES91" s="174"/>
      <c r="ET91" s="174"/>
      <c r="EU91" s="174"/>
      <c r="EV91" s="174"/>
      <c r="EW91" s="174"/>
    </row>
  </sheetData>
  <mergeCells count="55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CZ4:DD4"/>
    <mergeCell ref="DE4:DI4"/>
    <mergeCell ref="BB4:BF4"/>
    <mergeCell ref="BG4:BK4"/>
    <mergeCell ref="BL4:BP4"/>
    <mergeCell ref="BQ4:BU4"/>
    <mergeCell ref="BV4:BZ4"/>
    <mergeCell ref="CA4:CE4"/>
    <mergeCell ref="X4:AB4"/>
    <mergeCell ref="AC4:AG4"/>
    <mergeCell ref="AH4:AL4"/>
    <mergeCell ref="AM4:AQ4"/>
    <mergeCell ref="AR4:AV4"/>
    <mergeCell ref="AW4:BA4"/>
    <mergeCell ref="BB6:BF6"/>
    <mergeCell ref="BG6:BK6"/>
    <mergeCell ref="BL6:BP6"/>
    <mergeCell ref="BQ6:BU6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DJ4:DN4"/>
    <mergeCell ref="DO4:DS4"/>
    <mergeCell ref="DT4:DX4"/>
    <mergeCell ref="DY4:EC4"/>
    <mergeCell ref="ED4:EH4"/>
    <mergeCell ref="EI4:EM4"/>
    <mergeCell ref="CF4:CJ4"/>
    <mergeCell ref="CK4:CO4"/>
    <mergeCell ref="CP4:CT4"/>
    <mergeCell ref="CU4:CY4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CZ6:DD6"/>
    <mergeCell ref="DE6:DI6"/>
    <mergeCell ref="DJ6:DN6"/>
    <mergeCell ref="DO6:DS6"/>
    <mergeCell ref="DT6:DX6"/>
    <mergeCell ref="DY6:EC6"/>
    <mergeCell ref="BV6:BZ6"/>
    <mergeCell ref="CA6:CE6"/>
    <mergeCell ref="CF6:CJ6"/>
    <mergeCell ref="CK6:CO6"/>
    <mergeCell ref="CP6:CT6"/>
    <mergeCell ref="CU6:CY6"/>
    <mergeCell ref="AR6:AV6"/>
    <mergeCell ref="AW6:BA6"/>
    <mergeCell ref="EI7:EM7"/>
    <mergeCell ref="EN7:ER7"/>
    <mergeCell ref="ES7:EW7"/>
    <mergeCell ref="CP7:CT7"/>
    <mergeCell ref="CU7:CY7"/>
    <mergeCell ref="CZ7:DD7"/>
    <mergeCell ref="DE7:DI7"/>
    <mergeCell ref="DJ7:DN7"/>
    <mergeCell ref="DO7:DS7"/>
    <mergeCell ref="D10:H10"/>
    <mergeCell ref="I10:M10"/>
    <mergeCell ref="N10:R10"/>
    <mergeCell ref="S10:W10"/>
    <mergeCell ref="X10:AB10"/>
    <mergeCell ref="AC10:AG10"/>
    <mergeCell ref="DT7:DX7"/>
    <mergeCell ref="DY7:EC7"/>
    <mergeCell ref="ED7:EH7"/>
    <mergeCell ref="BL7:BP7"/>
    <mergeCell ref="BQ7:BU7"/>
    <mergeCell ref="BV7:BZ7"/>
    <mergeCell ref="CA7:CE7"/>
    <mergeCell ref="CF7:CJ7"/>
    <mergeCell ref="CK7:CO7"/>
    <mergeCell ref="AH7:AL7"/>
    <mergeCell ref="AM7:AQ7"/>
    <mergeCell ref="AR7:AV7"/>
    <mergeCell ref="AW7:BA7"/>
    <mergeCell ref="BB7:BF7"/>
    <mergeCell ref="BG7:BK7"/>
    <mergeCell ref="BL10:BP10"/>
    <mergeCell ref="BQ10:BU10"/>
    <mergeCell ref="BV10:BZ10"/>
    <mergeCell ref="CA10:CE10"/>
    <mergeCell ref="CF10:CJ10"/>
    <mergeCell ref="CK10:CO10"/>
    <mergeCell ref="AH10:AL10"/>
    <mergeCell ref="AM10:AQ10"/>
    <mergeCell ref="AR10:AV10"/>
    <mergeCell ref="AW10:BA10"/>
    <mergeCell ref="BB10:BF10"/>
    <mergeCell ref="BG10:BK10"/>
    <mergeCell ref="DT10:DX10"/>
    <mergeCell ref="DY10:EC10"/>
    <mergeCell ref="ED10:EH10"/>
    <mergeCell ref="EI10:EM10"/>
    <mergeCell ref="EN10:ER10"/>
    <mergeCell ref="ES10:EW10"/>
    <mergeCell ref="CP10:CT10"/>
    <mergeCell ref="CU10:CY10"/>
    <mergeCell ref="CZ10:DD10"/>
    <mergeCell ref="DE10:DI10"/>
    <mergeCell ref="DJ10:DN10"/>
    <mergeCell ref="DO10:DS10"/>
    <mergeCell ref="AW14:BA14"/>
    <mergeCell ref="BB14:BF14"/>
    <mergeCell ref="BG14:BK14"/>
    <mergeCell ref="D14:H14"/>
    <mergeCell ref="I14:M14"/>
    <mergeCell ref="N14:R14"/>
    <mergeCell ref="S14:W14"/>
    <mergeCell ref="X14:AB14"/>
    <mergeCell ref="AC14:AG14"/>
    <mergeCell ref="S16:W16"/>
    <mergeCell ref="X16:AB16"/>
    <mergeCell ref="AC16:AG16"/>
    <mergeCell ref="DT14:DX14"/>
    <mergeCell ref="DY14:EC14"/>
    <mergeCell ref="ED14:EH14"/>
    <mergeCell ref="EI14:EM14"/>
    <mergeCell ref="EN14:ER14"/>
    <mergeCell ref="ES14:EW14"/>
    <mergeCell ref="CP14:CT14"/>
    <mergeCell ref="CU14:CY14"/>
    <mergeCell ref="CZ14:DD14"/>
    <mergeCell ref="DE14:DI14"/>
    <mergeCell ref="DJ14:DN14"/>
    <mergeCell ref="DO14:DS14"/>
    <mergeCell ref="BL14:BP14"/>
    <mergeCell ref="BQ14:BU14"/>
    <mergeCell ref="BV14:BZ14"/>
    <mergeCell ref="CA14:CE14"/>
    <mergeCell ref="CF14:CJ14"/>
    <mergeCell ref="CK14:CO14"/>
    <mergeCell ref="AH14:AL14"/>
    <mergeCell ref="AM14:AQ14"/>
    <mergeCell ref="AR14:AV14"/>
    <mergeCell ref="EI16:EM16"/>
    <mergeCell ref="EN16:ER16"/>
    <mergeCell ref="ES16:EW16"/>
    <mergeCell ref="CP16:CT16"/>
    <mergeCell ref="CU16:CY16"/>
    <mergeCell ref="CZ16:DD16"/>
    <mergeCell ref="DE16:DI16"/>
    <mergeCell ref="DJ16:DN16"/>
    <mergeCell ref="DO16:DS16"/>
    <mergeCell ref="D17:H17"/>
    <mergeCell ref="I17:M17"/>
    <mergeCell ref="N17:R17"/>
    <mergeCell ref="S17:W17"/>
    <mergeCell ref="X17:AB17"/>
    <mergeCell ref="AC17:AG17"/>
    <mergeCell ref="DT16:DX16"/>
    <mergeCell ref="DY16:EC16"/>
    <mergeCell ref="ED16:EH16"/>
    <mergeCell ref="BL16:BP16"/>
    <mergeCell ref="BQ16:BU16"/>
    <mergeCell ref="BV16:BZ16"/>
    <mergeCell ref="CA16:CE16"/>
    <mergeCell ref="CF16:CJ16"/>
    <mergeCell ref="CK16:CO16"/>
    <mergeCell ref="AH16:AL16"/>
    <mergeCell ref="AM16:AQ16"/>
    <mergeCell ref="AR16:AV16"/>
    <mergeCell ref="AW16:BA16"/>
    <mergeCell ref="BB16:BF16"/>
    <mergeCell ref="BG16:BK16"/>
    <mergeCell ref="D16:H16"/>
    <mergeCell ref="I16:M16"/>
    <mergeCell ref="N16:R16"/>
    <mergeCell ref="BL17:BP17"/>
    <mergeCell ref="BQ17:BU17"/>
    <mergeCell ref="BV17:BZ17"/>
    <mergeCell ref="CA17:CE17"/>
    <mergeCell ref="CF17:CJ17"/>
    <mergeCell ref="CK17:CO17"/>
    <mergeCell ref="AH17:AL17"/>
    <mergeCell ref="AM17:AQ17"/>
    <mergeCell ref="AR17:AV17"/>
    <mergeCell ref="AW17:BA17"/>
    <mergeCell ref="BB17:BF17"/>
    <mergeCell ref="BG17:BK17"/>
    <mergeCell ref="DT17:DX17"/>
    <mergeCell ref="DY17:EC17"/>
    <mergeCell ref="ED17:EH17"/>
    <mergeCell ref="EI17:EM17"/>
    <mergeCell ref="EN17:ER17"/>
    <mergeCell ref="ES17:EW17"/>
    <mergeCell ref="CP17:CT17"/>
    <mergeCell ref="CU17:CY17"/>
    <mergeCell ref="CZ17:DD17"/>
    <mergeCell ref="DE17:DI17"/>
    <mergeCell ref="DJ17:DN17"/>
    <mergeCell ref="DO17:DS17"/>
    <mergeCell ref="AW28:BA28"/>
    <mergeCell ref="BB28:BF28"/>
    <mergeCell ref="BG28:BK28"/>
    <mergeCell ref="D28:H28"/>
    <mergeCell ref="I28:M28"/>
    <mergeCell ref="N28:R28"/>
    <mergeCell ref="S28:W28"/>
    <mergeCell ref="X28:AB28"/>
    <mergeCell ref="AC28:AG28"/>
    <mergeCell ref="S30:W30"/>
    <mergeCell ref="X30:AB30"/>
    <mergeCell ref="AC30:AG30"/>
    <mergeCell ref="DT28:DX28"/>
    <mergeCell ref="DY28:EC28"/>
    <mergeCell ref="ED28:EH28"/>
    <mergeCell ref="EI28:EM28"/>
    <mergeCell ref="EN28:ER28"/>
    <mergeCell ref="ES28:EW28"/>
    <mergeCell ref="CP28:CT28"/>
    <mergeCell ref="CU28:CY28"/>
    <mergeCell ref="CZ28:DD28"/>
    <mergeCell ref="DE28:DI28"/>
    <mergeCell ref="DJ28:DN28"/>
    <mergeCell ref="DO28:DS28"/>
    <mergeCell ref="BL28:BP28"/>
    <mergeCell ref="BQ28:BU28"/>
    <mergeCell ref="BV28:BZ28"/>
    <mergeCell ref="CA28:CE28"/>
    <mergeCell ref="CF28:CJ28"/>
    <mergeCell ref="CK28:CO28"/>
    <mergeCell ref="AH28:AL28"/>
    <mergeCell ref="AM28:AQ28"/>
    <mergeCell ref="AR28:AV28"/>
    <mergeCell ref="EI30:EM30"/>
    <mergeCell ref="EN30:ER30"/>
    <mergeCell ref="ES30:EW30"/>
    <mergeCell ref="CP30:CT30"/>
    <mergeCell ref="CU30:CY30"/>
    <mergeCell ref="CZ30:DD30"/>
    <mergeCell ref="DE30:DI30"/>
    <mergeCell ref="DJ30:DN30"/>
    <mergeCell ref="DO30:DS30"/>
    <mergeCell ref="D31:H31"/>
    <mergeCell ref="I31:M31"/>
    <mergeCell ref="N31:R31"/>
    <mergeCell ref="S31:W31"/>
    <mergeCell ref="X31:AB31"/>
    <mergeCell ref="AC31:AG31"/>
    <mergeCell ref="DT30:DX30"/>
    <mergeCell ref="DY30:EC30"/>
    <mergeCell ref="ED30:EH30"/>
    <mergeCell ref="BL30:BP30"/>
    <mergeCell ref="BQ30:BU30"/>
    <mergeCell ref="BV30:BZ30"/>
    <mergeCell ref="CA30:CE30"/>
    <mergeCell ref="CF30:CJ30"/>
    <mergeCell ref="CK30:CO30"/>
    <mergeCell ref="AH30:AL30"/>
    <mergeCell ref="AM30:AQ30"/>
    <mergeCell ref="AR30:AV30"/>
    <mergeCell ref="AW30:BA30"/>
    <mergeCell ref="BB30:BF30"/>
    <mergeCell ref="BG30:BK30"/>
    <mergeCell ref="D30:H30"/>
    <mergeCell ref="I30:M30"/>
    <mergeCell ref="N30:R30"/>
    <mergeCell ref="BL31:BP31"/>
    <mergeCell ref="BQ31:BU31"/>
    <mergeCell ref="BV31:BZ31"/>
    <mergeCell ref="CA31:CE31"/>
    <mergeCell ref="CF31:CJ31"/>
    <mergeCell ref="CK31:CO31"/>
    <mergeCell ref="AH31:AL31"/>
    <mergeCell ref="AM31:AQ31"/>
    <mergeCell ref="AR31:AV31"/>
    <mergeCell ref="AW31:BA31"/>
    <mergeCell ref="BB31:BF31"/>
    <mergeCell ref="BG31:BK31"/>
    <mergeCell ref="DT31:DX31"/>
    <mergeCell ref="DY31:EC31"/>
    <mergeCell ref="ED31:EH31"/>
    <mergeCell ref="EI31:EM31"/>
    <mergeCell ref="EN31:ER31"/>
    <mergeCell ref="ES31:EW31"/>
    <mergeCell ref="CP31:CT31"/>
    <mergeCell ref="CU31:CY31"/>
    <mergeCell ref="CZ31:DD31"/>
    <mergeCell ref="DE31:DI31"/>
    <mergeCell ref="DJ31:DN31"/>
    <mergeCell ref="DO31:DS31"/>
    <mergeCell ref="AW32:BA32"/>
    <mergeCell ref="BB32:BF32"/>
    <mergeCell ref="BG32:BK32"/>
    <mergeCell ref="D32:H32"/>
    <mergeCell ref="I32:M32"/>
    <mergeCell ref="N32:R32"/>
    <mergeCell ref="S32:W32"/>
    <mergeCell ref="X32:AB32"/>
    <mergeCell ref="AC32:AG32"/>
    <mergeCell ref="S33:W33"/>
    <mergeCell ref="X33:AB33"/>
    <mergeCell ref="AC33:AG33"/>
    <mergeCell ref="DT32:DX32"/>
    <mergeCell ref="DY32:EC32"/>
    <mergeCell ref="ED32:EH32"/>
    <mergeCell ref="EI32:EM32"/>
    <mergeCell ref="EN32:ER32"/>
    <mergeCell ref="ES32:EW32"/>
    <mergeCell ref="CP32:CT32"/>
    <mergeCell ref="CU32:CY32"/>
    <mergeCell ref="CZ32:DD32"/>
    <mergeCell ref="DE32:DI32"/>
    <mergeCell ref="DJ32:DN32"/>
    <mergeCell ref="DO32:DS32"/>
    <mergeCell ref="BL32:BP32"/>
    <mergeCell ref="BQ32:BU32"/>
    <mergeCell ref="BV32:BZ32"/>
    <mergeCell ref="CA32:CE32"/>
    <mergeCell ref="CF32:CJ32"/>
    <mergeCell ref="CK32:CO32"/>
    <mergeCell ref="AH32:AL32"/>
    <mergeCell ref="AM32:AQ32"/>
    <mergeCell ref="AR32:AV32"/>
    <mergeCell ref="EI33:EM33"/>
    <mergeCell ref="EN33:ER33"/>
    <mergeCell ref="ES33:EW33"/>
    <mergeCell ref="CP33:CT33"/>
    <mergeCell ref="CU33:CY33"/>
    <mergeCell ref="CZ33:DD33"/>
    <mergeCell ref="DE33:DI33"/>
    <mergeCell ref="DJ33:DN33"/>
    <mergeCell ref="DO33:DS33"/>
    <mergeCell ref="D35:H35"/>
    <mergeCell ref="I35:M35"/>
    <mergeCell ref="N35:R35"/>
    <mergeCell ref="S35:W35"/>
    <mergeCell ref="X35:AB35"/>
    <mergeCell ref="AC35:AG35"/>
    <mergeCell ref="DT33:DX33"/>
    <mergeCell ref="DY33:EC33"/>
    <mergeCell ref="ED33:EH33"/>
    <mergeCell ref="BL33:BP33"/>
    <mergeCell ref="BQ33:BU33"/>
    <mergeCell ref="BV33:BZ33"/>
    <mergeCell ref="CA33:CE33"/>
    <mergeCell ref="CF33:CJ33"/>
    <mergeCell ref="CK33:CO33"/>
    <mergeCell ref="AH33:AL33"/>
    <mergeCell ref="AM33:AQ33"/>
    <mergeCell ref="AR33:AV33"/>
    <mergeCell ref="AW33:BA33"/>
    <mergeCell ref="BB33:BF33"/>
    <mergeCell ref="BG33:BK33"/>
    <mergeCell ref="D33:H33"/>
    <mergeCell ref="I33:M33"/>
    <mergeCell ref="N33:R33"/>
    <mergeCell ref="BL35:BP35"/>
    <mergeCell ref="BQ35:BU35"/>
    <mergeCell ref="BV35:BZ35"/>
    <mergeCell ref="CA35:CE35"/>
    <mergeCell ref="CF35:CJ35"/>
    <mergeCell ref="CK35:CO35"/>
    <mergeCell ref="AH35:AL35"/>
    <mergeCell ref="AM35:AQ35"/>
    <mergeCell ref="AR35:AV35"/>
    <mergeCell ref="AW35:BA35"/>
    <mergeCell ref="BB35:BF35"/>
    <mergeCell ref="BG35:BK35"/>
    <mergeCell ref="DT35:DX35"/>
    <mergeCell ref="DY35:EC35"/>
    <mergeCell ref="ED35:EH35"/>
    <mergeCell ref="EI35:EM35"/>
    <mergeCell ref="EN35:ER35"/>
    <mergeCell ref="ES35:EW35"/>
    <mergeCell ref="CP35:CT35"/>
    <mergeCell ref="CU35:CY35"/>
    <mergeCell ref="CZ35:DD35"/>
    <mergeCell ref="DE35:DI35"/>
    <mergeCell ref="DJ35:DN35"/>
    <mergeCell ref="DO35:DS35"/>
    <mergeCell ref="AW36:BA36"/>
    <mergeCell ref="BB36:BF36"/>
    <mergeCell ref="BG36:BK36"/>
    <mergeCell ref="D36:H36"/>
    <mergeCell ref="I36:M36"/>
    <mergeCell ref="N36:R36"/>
    <mergeCell ref="S36:W36"/>
    <mergeCell ref="X36:AB36"/>
    <mergeCell ref="AC36:AG36"/>
    <mergeCell ref="S43:W43"/>
    <mergeCell ref="X43:AB43"/>
    <mergeCell ref="AC43:AG43"/>
    <mergeCell ref="DT36:DX36"/>
    <mergeCell ref="DY36:EC36"/>
    <mergeCell ref="ED36:EH36"/>
    <mergeCell ref="EI36:EM36"/>
    <mergeCell ref="EN36:ER36"/>
    <mergeCell ref="ES36:EW36"/>
    <mergeCell ref="CP36:CT36"/>
    <mergeCell ref="CU36:CY36"/>
    <mergeCell ref="CZ36:DD36"/>
    <mergeCell ref="DE36:DI36"/>
    <mergeCell ref="DJ36:DN36"/>
    <mergeCell ref="DO36:DS36"/>
    <mergeCell ref="BL36:BP36"/>
    <mergeCell ref="BQ36:BU36"/>
    <mergeCell ref="BV36:BZ36"/>
    <mergeCell ref="CA36:CE36"/>
    <mergeCell ref="CF36:CJ36"/>
    <mergeCell ref="CK36:CO36"/>
    <mergeCell ref="AH36:AL36"/>
    <mergeCell ref="AM36:AQ36"/>
    <mergeCell ref="AR36:AV36"/>
    <mergeCell ref="EI43:EM43"/>
    <mergeCell ref="EN43:ER43"/>
    <mergeCell ref="ES43:EW43"/>
    <mergeCell ref="CP43:CT43"/>
    <mergeCell ref="CU43:CY43"/>
    <mergeCell ref="CZ43:DD43"/>
    <mergeCell ref="DE43:DI43"/>
    <mergeCell ref="DJ43:DN43"/>
    <mergeCell ref="DO43:DS43"/>
    <mergeCell ref="D45:H45"/>
    <mergeCell ref="I45:M45"/>
    <mergeCell ref="N45:R45"/>
    <mergeCell ref="S45:W45"/>
    <mergeCell ref="X45:AB45"/>
    <mergeCell ref="AC45:AG45"/>
    <mergeCell ref="DT43:DX43"/>
    <mergeCell ref="DY43:EC43"/>
    <mergeCell ref="ED43:EH43"/>
    <mergeCell ref="BL43:BP43"/>
    <mergeCell ref="BQ43:BU43"/>
    <mergeCell ref="BV43:BZ43"/>
    <mergeCell ref="CA43:CE43"/>
    <mergeCell ref="CF43:CJ43"/>
    <mergeCell ref="CK43:CO43"/>
    <mergeCell ref="AH43:AL43"/>
    <mergeCell ref="AM43:AQ43"/>
    <mergeCell ref="AR43:AV43"/>
    <mergeCell ref="AW43:BA43"/>
    <mergeCell ref="BB43:BF43"/>
    <mergeCell ref="BG43:BK43"/>
    <mergeCell ref="D43:H43"/>
    <mergeCell ref="I43:M43"/>
    <mergeCell ref="N43:R43"/>
    <mergeCell ref="BL45:BP45"/>
    <mergeCell ref="BQ45:BU45"/>
    <mergeCell ref="BV45:BZ45"/>
    <mergeCell ref="CA45:CE45"/>
    <mergeCell ref="CF45:CJ45"/>
    <mergeCell ref="CK45:CO45"/>
    <mergeCell ref="AH45:AL45"/>
    <mergeCell ref="AM45:AQ45"/>
    <mergeCell ref="AR45:AV45"/>
    <mergeCell ref="AW45:BA45"/>
    <mergeCell ref="BB45:BF45"/>
    <mergeCell ref="BG45:BK45"/>
    <mergeCell ref="DT45:DX45"/>
    <mergeCell ref="DY45:EC45"/>
    <mergeCell ref="ED45:EH45"/>
    <mergeCell ref="EI45:EM45"/>
    <mergeCell ref="EN45:ER45"/>
    <mergeCell ref="ES45:EW45"/>
    <mergeCell ref="CP45:CT45"/>
    <mergeCell ref="CU45:CY45"/>
    <mergeCell ref="CZ45:DD45"/>
    <mergeCell ref="DE45:DI45"/>
    <mergeCell ref="DJ45:DN45"/>
    <mergeCell ref="DO45:DS45"/>
    <mergeCell ref="AH46:AL46"/>
    <mergeCell ref="AM46:AQ46"/>
    <mergeCell ref="AR46:AV46"/>
    <mergeCell ref="AW46:BA46"/>
    <mergeCell ref="BB46:BF46"/>
    <mergeCell ref="BG46:BK46"/>
    <mergeCell ref="D46:H46"/>
    <mergeCell ref="I46:M46"/>
    <mergeCell ref="N46:R46"/>
    <mergeCell ref="S46:W46"/>
    <mergeCell ref="X46:AB46"/>
    <mergeCell ref="AC46:AG46"/>
    <mergeCell ref="A53:EW53"/>
    <mergeCell ref="A54:EW54"/>
    <mergeCell ref="A55:EW55"/>
    <mergeCell ref="A56:EW56"/>
    <mergeCell ref="A57:EW57"/>
    <mergeCell ref="A58:EW58"/>
    <mergeCell ref="DT46:DX46"/>
    <mergeCell ref="DY46:EC46"/>
    <mergeCell ref="ED46:EH46"/>
    <mergeCell ref="EI46:EM46"/>
    <mergeCell ref="EN46:ER46"/>
    <mergeCell ref="ES46:EW46"/>
    <mergeCell ref="CP46:CT46"/>
    <mergeCell ref="CU46:CY46"/>
    <mergeCell ref="CZ46:DD46"/>
    <mergeCell ref="DE46:DI46"/>
    <mergeCell ref="DJ46:DN46"/>
    <mergeCell ref="DO46:DS46"/>
    <mergeCell ref="BL46:BP46"/>
    <mergeCell ref="BQ46:BU46"/>
    <mergeCell ref="BV46:BZ46"/>
    <mergeCell ref="CA46:CE46"/>
    <mergeCell ref="CF46:CJ46"/>
    <mergeCell ref="CK46:CO46"/>
    <mergeCell ref="A65:EW65"/>
    <mergeCell ref="A66:EW66"/>
    <mergeCell ref="A67:EW67"/>
    <mergeCell ref="A68:EW68"/>
    <mergeCell ref="A69:EW69"/>
    <mergeCell ref="A70:EW70"/>
    <mergeCell ref="A59:EW59"/>
    <mergeCell ref="A60:EW60"/>
    <mergeCell ref="A61:EW61"/>
    <mergeCell ref="A62:EW62"/>
    <mergeCell ref="A63:EW63"/>
    <mergeCell ref="A64:EW64"/>
    <mergeCell ref="A77:EW77"/>
    <mergeCell ref="A78:EW78"/>
    <mergeCell ref="A79:EW79"/>
    <mergeCell ref="A80:EW80"/>
    <mergeCell ref="A81:EW81"/>
    <mergeCell ref="A82:EW82"/>
    <mergeCell ref="A71:EW71"/>
    <mergeCell ref="A72:EW72"/>
    <mergeCell ref="A73:EW73"/>
    <mergeCell ref="A74:EW74"/>
    <mergeCell ref="A75:EW75"/>
    <mergeCell ref="A76:EW76"/>
    <mergeCell ref="A89:EW89"/>
    <mergeCell ref="A90:EW90"/>
    <mergeCell ref="A91:EW91"/>
    <mergeCell ref="A83:EW83"/>
    <mergeCell ref="A84:EW84"/>
    <mergeCell ref="A85:EW85"/>
    <mergeCell ref="A86:EW86"/>
    <mergeCell ref="A87:EW87"/>
    <mergeCell ref="A88:EW88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19"/>
  <sheetViews>
    <sheetView showGridLines="0" workbookViewId="0">
      <selection sqref="A1:EW1"/>
    </sheetView>
  </sheetViews>
  <sheetFormatPr defaultRowHeight="15" x14ac:dyDescent="0.25"/>
  <cols>
    <col min="1" max="1" width="36.5703125" style="22" bestFit="1" customWidth="1"/>
    <col min="2" max="148" width="12" style="22" bestFit="1" customWidth="1"/>
    <col min="149" max="149" width="10.140625" style="22" bestFit="1" customWidth="1"/>
    <col min="150" max="150" width="11.7109375" style="22" bestFit="1" customWidth="1"/>
    <col min="151" max="151" width="11.28515625" style="22" bestFit="1" customWidth="1"/>
    <col min="152" max="152" width="9.85546875" style="22" bestFit="1" customWidth="1"/>
    <col min="153" max="153" width="9.42578125" style="22" bestFit="1" customWidth="1"/>
    <col min="154" max="16384" width="9.140625" style="22"/>
  </cols>
  <sheetData>
    <row r="1" spans="1:153" ht="18" customHeight="1" x14ac:dyDescent="0.25">
      <c r="A1" s="201" t="s">
        <v>214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/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/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/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/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/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/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/>
      <c r="ET1" s="201"/>
      <c r="EU1" s="201"/>
      <c r="EV1" s="201"/>
      <c r="EW1" s="201"/>
    </row>
    <row r="2" spans="1:153" ht="18" customHeight="1" x14ac:dyDescent="0.25">
      <c r="A2" s="201" t="s">
        <v>213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  <c r="BC2" s="201"/>
      <c r="BD2" s="201"/>
      <c r="BE2" s="201"/>
      <c r="BF2" s="201"/>
      <c r="BG2" s="201"/>
      <c r="BH2" s="201"/>
      <c r="BI2" s="201"/>
      <c r="BJ2" s="201"/>
      <c r="BK2" s="201"/>
      <c r="BL2" s="201"/>
      <c r="BM2" s="201"/>
      <c r="BN2" s="201"/>
      <c r="BO2" s="201"/>
      <c r="BP2" s="201"/>
      <c r="BQ2" s="201"/>
      <c r="BR2" s="201"/>
      <c r="BS2" s="201"/>
      <c r="BT2" s="201"/>
      <c r="BU2" s="201"/>
      <c r="BV2" s="201"/>
      <c r="BW2" s="201"/>
      <c r="BX2" s="201"/>
      <c r="BY2" s="201"/>
      <c r="BZ2" s="201"/>
      <c r="CA2" s="201"/>
      <c r="CB2" s="201"/>
      <c r="CC2" s="201"/>
      <c r="CD2" s="201"/>
      <c r="CE2" s="201"/>
      <c r="CF2" s="201"/>
      <c r="CG2" s="201"/>
      <c r="CH2" s="201"/>
      <c r="CI2" s="201"/>
      <c r="CJ2" s="201"/>
      <c r="CK2" s="201"/>
      <c r="CL2" s="201"/>
      <c r="CM2" s="201"/>
      <c r="CN2" s="201"/>
      <c r="CO2" s="201"/>
      <c r="CP2" s="201"/>
      <c r="CQ2" s="201"/>
      <c r="CR2" s="201"/>
      <c r="CS2" s="201"/>
      <c r="CT2" s="201"/>
      <c r="CU2" s="201"/>
      <c r="CV2" s="201"/>
      <c r="CW2" s="201"/>
      <c r="CX2" s="201"/>
      <c r="CY2" s="201"/>
      <c r="CZ2" s="201"/>
      <c r="DA2" s="201"/>
      <c r="DB2" s="201"/>
      <c r="DC2" s="201"/>
      <c r="DD2" s="201"/>
      <c r="DE2" s="201"/>
      <c r="DF2" s="201"/>
      <c r="DG2" s="201"/>
      <c r="DH2" s="201"/>
      <c r="DI2" s="201"/>
      <c r="DJ2" s="201"/>
      <c r="DK2" s="201"/>
      <c r="DL2" s="201"/>
      <c r="DM2" s="201"/>
      <c r="DN2" s="201"/>
      <c r="DO2" s="201"/>
      <c r="DP2" s="201"/>
      <c r="DQ2" s="201"/>
      <c r="DR2" s="201"/>
      <c r="DS2" s="201"/>
      <c r="DT2" s="201"/>
      <c r="DU2" s="201"/>
      <c r="DV2" s="201"/>
      <c r="DW2" s="201"/>
      <c r="DX2" s="201"/>
      <c r="DY2" s="201"/>
      <c r="DZ2" s="201"/>
      <c r="EA2" s="201"/>
      <c r="EB2" s="201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/>
      <c r="EO2" s="201"/>
      <c r="EP2" s="201"/>
      <c r="EQ2" s="201"/>
      <c r="ER2" s="201"/>
      <c r="ES2" s="201"/>
      <c r="ET2" s="201"/>
      <c r="EU2" s="201"/>
      <c r="EV2" s="201"/>
      <c r="EW2" s="201"/>
    </row>
    <row r="3" spans="1:153" x14ac:dyDescent="0.25">
      <c r="A3" s="202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</row>
    <row r="4" spans="1:153" s="35" customFormat="1" ht="15" customHeight="1" x14ac:dyDescent="0.25">
      <c r="A4" s="203" t="s">
        <v>212</v>
      </c>
      <c r="B4" s="205">
        <v>2010</v>
      </c>
      <c r="C4" s="205">
        <v>2011</v>
      </c>
      <c r="D4" s="198">
        <v>2012</v>
      </c>
      <c r="E4" s="199"/>
      <c r="F4" s="199"/>
      <c r="G4" s="199"/>
      <c r="H4" s="200"/>
      <c r="I4" s="198">
        <v>2013</v>
      </c>
      <c r="J4" s="199"/>
      <c r="K4" s="199"/>
      <c r="L4" s="199"/>
      <c r="M4" s="200"/>
      <c r="N4" s="198">
        <v>2014</v>
      </c>
      <c r="O4" s="199"/>
      <c r="P4" s="199"/>
      <c r="Q4" s="199"/>
      <c r="R4" s="200"/>
      <c r="S4" s="198">
        <v>2015</v>
      </c>
      <c r="T4" s="199"/>
      <c r="U4" s="199"/>
      <c r="V4" s="199"/>
      <c r="W4" s="200"/>
      <c r="X4" s="198">
        <v>2016</v>
      </c>
      <c r="Y4" s="199"/>
      <c r="Z4" s="199"/>
      <c r="AA4" s="199"/>
      <c r="AB4" s="200"/>
      <c r="AC4" s="198">
        <v>2017</v>
      </c>
      <c r="AD4" s="199"/>
      <c r="AE4" s="199"/>
      <c r="AF4" s="199"/>
      <c r="AG4" s="200"/>
      <c r="AH4" s="198">
        <v>2018</v>
      </c>
      <c r="AI4" s="199"/>
      <c r="AJ4" s="199"/>
      <c r="AK4" s="199"/>
      <c r="AL4" s="200"/>
      <c r="AM4" s="198">
        <v>2019</v>
      </c>
      <c r="AN4" s="199"/>
      <c r="AO4" s="199"/>
      <c r="AP4" s="199"/>
      <c r="AQ4" s="200"/>
      <c r="AR4" s="198">
        <v>2020</v>
      </c>
      <c r="AS4" s="199"/>
      <c r="AT4" s="199"/>
      <c r="AU4" s="199"/>
      <c r="AV4" s="200"/>
      <c r="AW4" s="198">
        <v>2021</v>
      </c>
      <c r="AX4" s="199"/>
      <c r="AY4" s="199"/>
      <c r="AZ4" s="199"/>
      <c r="BA4" s="200"/>
      <c r="BB4" s="198">
        <v>2022</v>
      </c>
      <c r="BC4" s="199"/>
      <c r="BD4" s="199"/>
      <c r="BE4" s="199"/>
      <c r="BF4" s="200"/>
      <c r="BG4" s="198">
        <v>2023</v>
      </c>
      <c r="BH4" s="199"/>
      <c r="BI4" s="199"/>
      <c r="BJ4" s="199"/>
      <c r="BK4" s="200"/>
      <c r="BL4" s="198">
        <v>2024</v>
      </c>
      <c r="BM4" s="199"/>
      <c r="BN4" s="199"/>
      <c r="BO4" s="199"/>
      <c r="BP4" s="200"/>
      <c r="BQ4" s="198">
        <v>2025</v>
      </c>
      <c r="BR4" s="199"/>
      <c r="BS4" s="199"/>
      <c r="BT4" s="199"/>
      <c r="BU4" s="200"/>
      <c r="BV4" s="198">
        <v>2026</v>
      </c>
      <c r="BW4" s="199"/>
      <c r="BX4" s="199"/>
      <c r="BY4" s="199"/>
      <c r="BZ4" s="200"/>
      <c r="CA4" s="198">
        <v>2027</v>
      </c>
      <c r="CB4" s="199"/>
      <c r="CC4" s="199"/>
      <c r="CD4" s="199"/>
      <c r="CE4" s="200"/>
      <c r="CF4" s="198">
        <v>2028</v>
      </c>
      <c r="CG4" s="199"/>
      <c r="CH4" s="199"/>
      <c r="CI4" s="199"/>
      <c r="CJ4" s="200"/>
      <c r="CK4" s="198">
        <v>2029</v>
      </c>
      <c r="CL4" s="199"/>
      <c r="CM4" s="199"/>
      <c r="CN4" s="199"/>
      <c r="CO4" s="200"/>
      <c r="CP4" s="198">
        <v>2030</v>
      </c>
      <c r="CQ4" s="199"/>
      <c r="CR4" s="199"/>
      <c r="CS4" s="199"/>
      <c r="CT4" s="200"/>
      <c r="CU4" s="198">
        <v>2031</v>
      </c>
      <c r="CV4" s="199"/>
      <c r="CW4" s="199"/>
      <c r="CX4" s="199"/>
      <c r="CY4" s="200"/>
      <c r="CZ4" s="198">
        <v>2032</v>
      </c>
      <c r="DA4" s="199"/>
      <c r="DB4" s="199"/>
      <c r="DC4" s="199"/>
      <c r="DD4" s="200"/>
      <c r="DE4" s="198">
        <v>2033</v>
      </c>
      <c r="DF4" s="199"/>
      <c r="DG4" s="199"/>
      <c r="DH4" s="199"/>
      <c r="DI4" s="200"/>
      <c r="DJ4" s="198">
        <v>2034</v>
      </c>
      <c r="DK4" s="199"/>
      <c r="DL4" s="199"/>
      <c r="DM4" s="199"/>
      <c r="DN4" s="200"/>
      <c r="DO4" s="198">
        <v>2035</v>
      </c>
      <c r="DP4" s="199"/>
      <c r="DQ4" s="199"/>
      <c r="DR4" s="199"/>
      <c r="DS4" s="200"/>
      <c r="DT4" s="198">
        <v>2036</v>
      </c>
      <c r="DU4" s="199"/>
      <c r="DV4" s="199"/>
      <c r="DW4" s="199"/>
      <c r="DX4" s="200"/>
      <c r="DY4" s="198">
        <v>2037</v>
      </c>
      <c r="DZ4" s="199"/>
      <c r="EA4" s="199"/>
      <c r="EB4" s="199"/>
      <c r="EC4" s="200"/>
      <c r="ED4" s="198">
        <v>2038</v>
      </c>
      <c r="EE4" s="199"/>
      <c r="EF4" s="199"/>
      <c r="EG4" s="199"/>
      <c r="EH4" s="200"/>
      <c r="EI4" s="198">
        <v>2039</v>
      </c>
      <c r="EJ4" s="199"/>
      <c r="EK4" s="199"/>
      <c r="EL4" s="199"/>
      <c r="EM4" s="200"/>
      <c r="EN4" s="198">
        <v>2040</v>
      </c>
      <c r="EO4" s="199"/>
      <c r="EP4" s="199"/>
      <c r="EQ4" s="199"/>
      <c r="ER4" s="200"/>
      <c r="ES4" s="198" t="s">
        <v>3</v>
      </c>
      <c r="ET4" s="199"/>
      <c r="EU4" s="199"/>
      <c r="EV4" s="199"/>
      <c r="EW4" s="200"/>
    </row>
    <row r="5" spans="1:153" s="32" customFormat="1" x14ac:dyDescent="0.25">
      <c r="A5" s="204"/>
      <c r="B5" s="206"/>
      <c r="C5" s="206"/>
      <c r="D5" s="34" t="s">
        <v>4</v>
      </c>
      <c r="E5" s="34" t="s">
        <v>5</v>
      </c>
      <c r="F5" s="34" t="s">
        <v>6</v>
      </c>
      <c r="G5" s="34" t="s">
        <v>7</v>
      </c>
      <c r="H5" s="33" t="s">
        <v>8</v>
      </c>
      <c r="I5" s="34" t="s">
        <v>4</v>
      </c>
      <c r="J5" s="34" t="s">
        <v>5</v>
      </c>
      <c r="K5" s="34" t="s">
        <v>6</v>
      </c>
      <c r="L5" s="34" t="s">
        <v>7</v>
      </c>
      <c r="M5" s="33" t="s">
        <v>8</v>
      </c>
      <c r="N5" s="34" t="s">
        <v>4</v>
      </c>
      <c r="O5" s="34" t="s">
        <v>5</v>
      </c>
      <c r="P5" s="34" t="s">
        <v>6</v>
      </c>
      <c r="Q5" s="34" t="s">
        <v>7</v>
      </c>
      <c r="R5" s="33" t="s">
        <v>8</v>
      </c>
      <c r="S5" s="34" t="s">
        <v>4</v>
      </c>
      <c r="T5" s="34" t="s">
        <v>5</v>
      </c>
      <c r="U5" s="34" t="s">
        <v>6</v>
      </c>
      <c r="V5" s="34" t="s">
        <v>7</v>
      </c>
      <c r="W5" s="33" t="s">
        <v>8</v>
      </c>
      <c r="X5" s="34" t="s">
        <v>4</v>
      </c>
      <c r="Y5" s="34" t="s">
        <v>5</v>
      </c>
      <c r="Z5" s="34" t="s">
        <v>6</v>
      </c>
      <c r="AA5" s="34" t="s">
        <v>7</v>
      </c>
      <c r="AB5" s="33" t="s">
        <v>8</v>
      </c>
      <c r="AC5" s="34" t="s">
        <v>4</v>
      </c>
      <c r="AD5" s="34" t="s">
        <v>5</v>
      </c>
      <c r="AE5" s="34" t="s">
        <v>6</v>
      </c>
      <c r="AF5" s="34" t="s">
        <v>7</v>
      </c>
      <c r="AG5" s="33" t="s">
        <v>8</v>
      </c>
      <c r="AH5" s="34" t="s">
        <v>4</v>
      </c>
      <c r="AI5" s="34" t="s">
        <v>5</v>
      </c>
      <c r="AJ5" s="34" t="s">
        <v>6</v>
      </c>
      <c r="AK5" s="34" t="s">
        <v>7</v>
      </c>
      <c r="AL5" s="33" t="s">
        <v>8</v>
      </c>
      <c r="AM5" s="34" t="s">
        <v>4</v>
      </c>
      <c r="AN5" s="34" t="s">
        <v>5</v>
      </c>
      <c r="AO5" s="34" t="s">
        <v>6</v>
      </c>
      <c r="AP5" s="34" t="s">
        <v>7</v>
      </c>
      <c r="AQ5" s="33" t="s">
        <v>8</v>
      </c>
      <c r="AR5" s="34" t="s">
        <v>4</v>
      </c>
      <c r="AS5" s="34" t="s">
        <v>5</v>
      </c>
      <c r="AT5" s="34" t="s">
        <v>6</v>
      </c>
      <c r="AU5" s="34" t="s">
        <v>7</v>
      </c>
      <c r="AV5" s="33" t="s">
        <v>8</v>
      </c>
      <c r="AW5" s="34" t="s">
        <v>4</v>
      </c>
      <c r="AX5" s="34" t="s">
        <v>5</v>
      </c>
      <c r="AY5" s="34" t="s">
        <v>6</v>
      </c>
      <c r="AZ5" s="34" t="s">
        <v>7</v>
      </c>
      <c r="BA5" s="33" t="s">
        <v>8</v>
      </c>
      <c r="BB5" s="34" t="s">
        <v>4</v>
      </c>
      <c r="BC5" s="34" t="s">
        <v>5</v>
      </c>
      <c r="BD5" s="34" t="s">
        <v>6</v>
      </c>
      <c r="BE5" s="34" t="s">
        <v>7</v>
      </c>
      <c r="BF5" s="33" t="s">
        <v>8</v>
      </c>
      <c r="BG5" s="34" t="s">
        <v>4</v>
      </c>
      <c r="BH5" s="34" t="s">
        <v>5</v>
      </c>
      <c r="BI5" s="34" t="s">
        <v>6</v>
      </c>
      <c r="BJ5" s="34" t="s">
        <v>7</v>
      </c>
      <c r="BK5" s="33" t="s">
        <v>8</v>
      </c>
      <c r="BL5" s="34" t="s">
        <v>4</v>
      </c>
      <c r="BM5" s="34" t="s">
        <v>5</v>
      </c>
      <c r="BN5" s="34" t="s">
        <v>6</v>
      </c>
      <c r="BO5" s="34" t="s">
        <v>7</v>
      </c>
      <c r="BP5" s="33" t="s">
        <v>8</v>
      </c>
      <c r="BQ5" s="34" t="s">
        <v>4</v>
      </c>
      <c r="BR5" s="34" t="s">
        <v>5</v>
      </c>
      <c r="BS5" s="34" t="s">
        <v>6</v>
      </c>
      <c r="BT5" s="34" t="s">
        <v>7</v>
      </c>
      <c r="BU5" s="33" t="s">
        <v>8</v>
      </c>
      <c r="BV5" s="34" t="s">
        <v>4</v>
      </c>
      <c r="BW5" s="34" t="s">
        <v>5</v>
      </c>
      <c r="BX5" s="34" t="s">
        <v>6</v>
      </c>
      <c r="BY5" s="34" t="s">
        <v>7</v>
      </c>
      <c r="BZ5" s="33" t="s">
        <v>8</v>
      </c>
      <c r="CA5" s="34" t="s">
        <v>4</v>
      </c>
      <c r="CB5" s="34" t="s">
        <v>5</v>
      </c>
      <c r="CC5" s="34" t="s">
        <v>6</v>
      </c>
      <c r="CD5" s="34" t="s">
        <v>7</v>
      </c>
      <c r="CE5" s="33" t="s">
        <v>8</v>
      </c>
      <c r="CF5" s="34" t="s">
        <v>4</v>
      </c>
      <c r="CG5" s="34" t="s">
        <v>5</v>
      </c>
      <c r="CH5" s="34" t="s">
        <v>6</v>
      </c>
      <c r="CI5" s="34" t="s">
        <v>7</v>
      </c>
      <c r="CJ5" s="33" t="s">
        <v>8</v>
      </c>
      <c r="CK5" s="34" t="s">
        <v>4</v>
      </c>
      <c r="CL5" s="34" t="s">
        <v>5</v>
      </c>
      <c r="CM5" s="34" t="s">
        <v>6</v>
      </c>
      <c r="CN5" s="34" t="s">
        <v>7</v>
      </c>
      <c r="CO5" s="33" t="s">
        <v>8</v>
      </c>
      <c r="CP5" s="34" t="s">
        <v>4</v>
      </c>
      <c r="CQ5" s="34" t="s">
        <v>5</v>
      </c>
      <c r="CR5" s="34" t="s">
        <v>6</v>
      </c>
      <c r="CS5" s="34" t="s">
        <v>7</v>
      </c>
      <c r="CT5" s="33" t="s">
        <v>8</v>
      </c>
      <c r="CU5" s="34" t="s">
        <v>4</v>
      </c>
      <c r="CV5" s="34" t="s">
        <v>5</v>
      </c>
      <c r="CW5" s="34" t="s">
        <v>6</v>
      </c>
      <c r="CX5" s="34" t="s">
        <v>7</v>
      </c>
      <c r="CY5" s="33" t="s">
        <v>8</v>
      </c>
      <c r="CZ5" s="34" t="s">
        <v>4</v>
      </c>
      <c r="DA5" s="34" t="s">
        <v>5</v>
      </c>
      <c r="DB5" s="34" t="s">
        <v>6</v>
      </c>
      <c r="DC5" s="34" t="s">
        <v>7</v>
      </c>
      <c r="DD5" s="33" t="s">
        <v>8</v>
      </c>
      <c r="DE5" s="34" t="s">
        <v>4</v>
      </c>
      <c r="DF5" s="34" t="s">
        <v>5</v>
      </c>
      <c r="DG5" s="34" t="s">
        <v>6</v>
      </c>
      <c r="DH5" s="34" t="s">
        <v>7</v>
      </c>
      <c r="DI5" s="33" t="s">
        <v>8</v>
      </c>
      <c r="DJ5" s="34" t="s">
        <v>4</v>
      </c>
      <c r="DK5" s="34" t="s">
        <v>5</v>
      </c>
      <c r="DL5" s="34" t="s">
        <v>6</v>
      </c>
      <c r="DM5" s="34" t="s">
        <v>7</v>
      </c>
      <c r="DN5" s="33" t="s">
        <v>8</v>
      </c>
      <c r="DO5" s="34" t="s">
        <v>4</v>
      </c>
      <c r="DP5" s="34" t="s">
        <v>5</v>
      </c>
      <c r="DQ5" s="34" t="s">
        <v>6</v>
      </c>
      <c r="DR5" s="34" t="s">
        <v>7</v>
      </c>
      <c r="DS5" s="33" t="s">
        <v>8</v>
      </c>
      <c r="DT5" s="34" t="s">
        <v>4</v>
      </c>
      <c r="DU5" s="34" t="s">
        <v>5</v>
      </c>
      <c r="DV5" s="34" t="s">
        <v>6</v>
      </c>
      <c r="DW5" s="34" t="s">
        <v>7</v>
      </c>
      <c r="DX5" s="33" t="s">
        <v>8</v>
      </c>
      <c r="DY5" s="34" t="s">
        <v>4</v>
      </c>
      <c r="DZ5" s="34" t="s">
        <v>5</v>
      </c>
      <c r="EA5" s="34" t="s">
        <v>6</v>
      </c>
      <c r="EB5" s="34" t="s">
        <v>7</v>
      </c>
      <c r="EC5" s="33" t="s">
        <v>8</v>
      </c>
      <c r="ED5" s="34" t="s">
        <v>4</v>
      </c>
      <c r="EE5" s="34" t="s">
        <v>5</v>
      </c>
      <c r="EF5" s="34" t="s">
        <v>6</v>
      </c>
      <c r="EG5" s="34" t="s">
        <v>7</v>
      </c>
      <c r="EH5" s="33" t="s">
        <v>8</v>
      </c>
      <c r="EI5" s="34" t="s">
        <v>4</v>
      </c>
      <c r="EJ5" s="34" t="s">
        <v>5</v>
      </c>
      <c r="EK5" s="34" t="s">
        <v>6</v>
      </c>
      <c r="EL5" s="34" t="s">
        <v>7</v>
      </c>
      <c r="EM5" s="33" t="s">
        <v>8</v>
      </c>
      <c r="EN5" s="34" t="s">
        <v>4</v>
      </c>
      <c r="EO5" s="34" t="s">
        <v>5</v>
      </c>
      <c r="EP5" s="34" t="s">
        <v>6</v>
      </c>
      <c r="EQ5" s="34" t="s">
        <v>7</v>
      </c>
      <c r="ER5" s="33" t="s">
        <v>8</v>
      </c>
      <c r="ES5" s="34" t="s">
        <v>4</v>
      </c>
      <c r="ET5" s="34" t="s">
        <v>5</v>
      </c>
      <c r="EU5" s="34" t="s">
        <v>6</v>
      </c>
      <c r="EV5" s="34" t="s">
        <v>7</v>
      </c>
      <c r="EW5" s="33" t="s">
        <v>8</v>
      </c>
    </row>
    <row r="6" spans="1:153" x14ac:dyDescent="0.25">
      <c r="A6" s="24"/>
      <c r="B6" s="24"/>
      <c r="C6" s="24"/>
      <c r="D6" s="196"/>
      <c r="E6" s="190"/>
      <c r="F6" s="190"/>
      <c r="G6" s="190"/>
      <c r="H6" s="197"/>
      <c r="I6" s="196"/>
      <c r="J6" s="190"/>
      <c r="K6" s="190"/>
      <c r="L6" s="190"/>
      <c r="M6" s="197"/>
      <c r="N6" s="196"/>
      <c r="O6" s="190"/>
      <c r="P6" s="190"/>
      <c r="Q6" s="190"/>
      <c r="R6" s="197"/>
      <c r="S6" s="196"/>
      <c r="T6" s="190"/>
      <c r="U6" s="190"/>
      <c r="V6" s="190"/>
      <c r="W6" s="197"/>
      <c r="X6" s="196"/>
      <c r="Y6" s="190"/>
      <c r="Z6" s="190"/>
      <c r="AA6" s="190"/>
      <c r="AB6" s="197"/>
      <c r="AC6" s="196"/>
      <c r="AD6" s="190"/>
      <c r="AE6" s="190"/>
      <c r="AF6" s="190"/>
      <c r="AG6" s="197"/>
      <c r="AH6" s="196"/>
      <c r="AI6" s="190"/>
      <c r="AJ6" s="190"/>
      <c r="AK6" s="190"/>
      <c r="AL6" s="197"/>
      <c r="AM6" s="196"/>
      <c r="AN6" s="190"/>
      <c r="AO6" s="190"/>
      <c r="AP6" s="190"/>
      <c r="AQ6" s="197"/>
      <c r="AR6" s="196"/>
      <c r="AS6" s="190"/>
      <c r="AT6" s="190"/>
      <c r="AU6" s="190"/>
      <c r="AV6" s="197"/>
      <c r="AW6" s="196"/>
      <c r="AX6" s="190"/>
      <c r="AY6" s="190"/>
      <c r="AZ6" s="190"/>
      <c r="BA6" s="197"/>
      <c r="BB6" s="196"/>
      <c r="BC6" s="190"/>
      <c r="BD6" s="190"/>
      <c r="BE6" s="190"/>
      <c r="BF6" s="197"/>
      <c r="BG6" s="196"/>
      <c r="BH6" s="190"/>
      <c r="BI6" s="190"/>
      <c r="BJ6" s="190"/>
      <c r="BK6" s="197"/>
      <c r="BL6" s="196"/>
      <c r="BM6" s="190"/>
      <c r="BN6" s="190"/>
      <c r="BO6" s="190"/>
      <c r="BP6" s="197"/>
      <c r="BQ6" s="196"/>
      <c r="BR6" s="190"/>
      <c r="BS6" s="190"/>
      <c r="BT6" s="190"/>
      <c r="BU6" s="197"/>
      <c r="BV6" s="196"/>
      <c r="BW6" s="190"/>
      <c r="BX6" s="190"/>
      <c r="BY6" s="190"/>
      <c r="BZ6" s="197"/>
      <c r="CA6" s="196"/>
      <c r="CB6" s="190"/>
      <c r="CC6" s="190"/>
      <c r="CD6" s="190"/>
      <c r="CE6" s="197"/>
      <c r="CF6" s="196"/>
      <c r="CG6" s="190"/>
      <c r="CH6" s="190"/>
      <c r="CI6" s="190"/>
      <c r="CJ6" s="197"/>
      <c r="CK6" s="196"/>
      <c r="CL6" s="190"/>
      <c r="CM6" s="190"/>
      <c r="CN6" s="190"/>
      <c r="CO6" s="197"/>
      <c r="CP6" s="196"/>
      <c r="CQ6" s="190"/>
      <c r="CR6" s="190"/>
      <c r="CS6" s="190"/>
      <c r="CT6" s="197"/>
      <c r="CU6" s="196"/>
      <c r="CV6" s="190"/>
      <c r="CW6" s="190"/>
      <c r="CX6" s="190"/>
      <c r="CY6" s="197"/>
      <c r="CZ6" s="196"/>
      <c r="DA6" s="190"/>
      <c r="DB6" s="190"/>
      <c r="DC6" s="190"/>
      <c r="DD6" s="197"/>
      <c r="DE6" s="196"/>
      <c r="DF6" s="190"/>
      <c r="DG6" s="190"/>
      <c r="DH6" s="190"/>
      <c r="DI6" s="197"/>
      <c r="DJ6" s="196"/>
      <c r="DK6" s="190"/>
      <c r="DL6" s="190"/>
      <c r="DM6" s="190"/>
      <c r="DN6" s="197"/>
      <c r="DO6" s="196"/>
      <c r="DP6" s="190"/>
      <c r="DQ6" s="190"/>
      <c r="DR6" s="190"/>
      <c r="DS6" s="197"/>
      <c r="DT6" s="196"/>
      <c r="DU6" s="190"/>
      <c r="DV6" s="190"/>
      <c r="DW6" s="190"/>
      <c r="DX6" s="197"/>
      <c r="DY6" s="196"/>
      <c r="DZ6" s="190"/>
      <c r="EA6" s="190"/>
      <c r="EB6" s="190"/>
      <c r="EC6" s="197"/>
      <c r="ED6" s="196"/>
      <c r="EE6" s="190"/>
      <c r="EF6" s="190"/>
      <c r="EG6" s="190"/>
      <c r="EH6" s="197"/>
      <c r="EI6" s="196"/>
      <c r="EJ6" s="190"/>
      <c r="EK6" s="190"/>
      <c r="EL6" s="190"/>
      <c r="EM6" s="197"/>
      <c r="EN6" s="196"/>
      <c r="EO6" s="190"/>
      <c r="EP6" s="190"/>
      <c r="EQ6" s="190"/>
      <c r="ER6" s="197"/>
      <c r="ES6" s="196"/>
      <c r="ET6" s="190"/>
      <c r="EU6" s="190"/>
      <c r="EV6" s="190"/>
      <c r="EW6" s="197"/>
    </row>
    <row r="7" spans="1:153" x14ac:dyDescent="0.25">
      <c r="A7" s="28" t="s">
        <v>211</v>
      </c>
      <c r="B7" s="24"/>
      <c r="C7" s="24"/>
      <c r="D7" s="194"/>
      <c r="E7" s="189"/>
      <c r="F7" s="189"/>
      <c r="G7" s="189"/>
      <c r="H7" s="195"/>
      <c r="I7" s="194"/>
      <c r="J7" s="189"/>
      <c r="K7" s="189"/>
      <c r="L7" s="189"/>
      <c r="M7" s="195"/>
      <c r="N7" s="194"/>
      <c r="O7" s="189"/>
      <c r="P7" s="189"/>
      <c r="Q7" s="189"/>
      <c r="R7" s="195"/>
      <c r="S7" s="194"/>
      <c r="T7" s="189"/>
      <c r="U7" s="189"/>
      <c r="V7" s="189"/>
      <c r="W7" s="195"/>
      <c r="X7" s="194"/>
      <c r="Y7" s="189"/>
      <c r="Z7" s="189"/>
      <c r="AA7" s="189"/>
      <c r="AB7" s="195"/>
      <c r="AC7" s="194"/>
      <c r="AD7" s="189"/>
      <c r="AE7" s="189"/>
      <c r="AF7" s="189"/>
      <c r="AG7" s="195"/>
      <c r="AH7" s="194"/>
      <c r="AI7" s="189"/>
      <c r="AJ7" s="189"/>
      <c r="AK7" s="189"/>
      <c r="AL7" s="195"/>
      <c r="AM7" s="194"/>
      <c r="AN7" s="189"/>
      <c r="AO7" s="189"/>
      <c r="AP7" s="189"/>
      <c r="AQ7" s="195"/>
      <c r="AR7" s="194"/>
      <c r="AS7" s="189"/>
      <c r="AT7" s="189"/>
      <c r="AU7" s="189"/>
      <c r="AV7" s="195"/>
      <c r="AW7" s="194"/>
      <c r="AX7" s="189"/>
      <c r="AY7" s="189"/>
      <c r="AZ7" s="189"/>
      <c r="BA7" s="195"/>
      <c r="BB7" s="194"/>
      <c r="BC7" s="189"/>
      <c r="BD7" s="189"/>
      <c r="BE7" s="189"/>
      <c r="BF7" s="195"/>
      <c r="BG7" s="194"/>
      <c r="BH7" s="189"/>
      <c r="BI7" s="189"/>
      <c r="BJ7" s="189"/>
      <c r="BK7" s="195"/>
      <c r="BL7" s="194"/>
      <c r="BM7" s="189"/>
      <c r="BN7" s="189"/>
      <c r="BO7" s="189"/>
      <c r="BP7" s="195"/>
      <c r="BQ7" s="194"/>
      <c r="BR7" s="189"/>
      <c r="BS7" s="189"/>
      <c r="BT7" s="189"/>
      <c r="BU7" s="195"/>
      <c r="BV7" s="194"/>
      <c r="BW7" s="189"/>
      <c r="BX7" s="189"/>
      <c r="BY7" s="189"/>
      <c r="BZ7" s="195"/>
      <c r="CA7" s="194"/>
      <c r="CB7" s="189"/>
      <c r="CC7" s="189"/>
      <c r="CD7" s="189"/>
      <c r="CE7" s="195"/>
      <c r="CF7" s="194"/>
      <c r="CG7" s="189"/>
      <c r="CH7" s="189"/>
      <c r="CI7" s="189"/>
      <c r="CJ7" s="195"/>
      <c r="CK7" s="194"/>
      <c r="CL7" s="189"/>
      <c r="CM7" s="189"/>
      <c r="CN7" s="189"/>
      <c r="CO7" s="195"/>
      <c r="CP7" s="194"/>
      <c r="CQ7" s="189"/>
      <c r="CR7" s="189"/>
      <c r="CS7" s="189"/>
      <c r="CT7" s="195"/>
      <c r="CU7" s="194"/>
      <c r="CV7" s="189"/>
      <c r="CW7" s="189"/>
      <c r="CX7" s="189"/>
      <c r="CY7" s="195"/>
      <c r="CZ7" s="194"/>
      <c r="DA7" s="189"/>
      <c r="DB7" s="189"/>
      <c r="DC7" s="189"/>
      <c r="DD7" s="195"/>
      <c r="DE7" s="194"/>
      <c r="DF7" s="189"/>
      <c r="DG7" s="189"/>
      <c r="DH7" s="189"/>
      <c r="DI7" s="195"/>
      <c r="DJ7" s="194"/>
      <c r="DK7" s="189"/>
      <c r="DL7" s="189"/>
      <c r="DM7" s="189"/>
      <c r="DN7" s="195"/>
      <c r="DO7" s="194"/>
      <c r="DP7" s="189"/>
      <c r="DQ7" s="189"/>
      <c r="DR7" s="189"/>
      <c r="DS7" s="195"/>
      <c r="DT7" s="194"/>
      <c r="DU7" s="189"/>
      <c r="DV7" s="189"/>
      <c r="DW7" s="189"/>
      <c r="DX7" s="195"/>
      <c r="DY7" s="194"/>
      <c r="DZ7" s="189"/>
      <c r="EA7" s="189"/>
      <c r="EB7" s="189"/>
      <c r="EC7" s="195"/>
      <c r="ED7" s="194"/>
      <c r="EE7" s="189"/>
      <c r="EF7" s="189"/>
      <c r="EG7" s="189"/>
      <c r="EH7" s="195"/>
      <c r="EI7" s="194"/>
      <c r="EJ7" s="189"/>
      <c r="EK7" s="189"/>
      <c r="EL7" s="189"/>
      <c r="EM7" s="195"/>
      <c r="EN7" s="194"/>
      <c r="EO7" s="189"/>
      <c r="EP7" s="189"/>
      <c r="EQ7" s="189"/>
      <c r="ER7" s="195"/>
      <c r="ES7" s="194"/>
      <c r="ET7" s="189"/>
      <c r="EU7" s="189"/>
      <c r="EV7" s="189"/>
      <c r="EW7" s="195"/>
    </row>
    <row r="8" spans="1:153" x14ac:dyDescent="0.25">
      <c r="A8" s="24"/>
      <c r="B8" s="24"/>
      <c r="C8" s="24"/>
      <c r="D8" s="194"/>
      <c r="E8" s="189"/>
      <c r="F8" s="189"/>
      <c r="G8" s="189"/>
      <c r="H8" s="195"/>
      <c r="I8" s="194"/>
      <c r="J8" s="189"/>
      <c r="K8" s="189"/>
      <c r="L8" s="189"/>
      <c r="M8" s="195"/>
      <c r="N8" s="194"/>
      <c r="O8" s="189"/>
      <c r="P8" s="189"/>
      <c r="Q8" s="189"/>
      <c r="R8" s="195"/>
      <c r="S8" s="194"/>
      <c r="T8" s="189"/>
      <c r="U8" s="189"/>
      <c r="V8" s="189"/>
      <c r="W8" s="195"/>
      <c r="X8" s="194"/>
      <c r="Y8" s="189"/>
      <c r="Z8" s="189"/>
      <c r="AA8" s="189"/>
      <c r="AB8" s="195"/>
      <c r="AC8" s="194"/>
      <c r="AD8" s="189"/>
      <c r="AE8" s="189"/>
      <c r="AF8" s="189"/>
      <c r="AG8" s="195"/>
      <c r="AH8" s="194"/>
      <c r="AI8" s="189"/>
      <c r="AJ8" s="189"/>
      <c r="AK8" s="189"/>
      <c r="AL8" s="195"/>
      <c r="AM8" s="194"/>
      <c r="AN8" s="189"/>
      <c r="AO8" s="189"/>
      <c r="AP8" s="189"/>
      <c r="AQ8" s="195"/>
      <c r="AR8" s="194"/>
      <c r="AS8" s="189"/>
      <c r="AT8" s="189"/>
      <c r="AU8" s="189"/>
      <c r="AV8" s="195"/>
      <c r="AW8" s="194"/>
      <c r="AX8" s="189"/>
      <c r="AY8" s="189"/>
      <c r="AZ8" s="189"/>
      <c r="BA8" s="195"/>
      <c r="BB8" s="194"/>
      <c r="BC8" s="189"/>
      <c r="BD8" s="189"/>
      <c r="BE8" s="189"/>
      <c r="BF8" s="195"/>
      <c r="BG8" s="194"/>
      <c r="BH8" s="189"/>
      <c r="BI8" s="189"/>
      <c r="BJ8" s="189"/>
      <c r="BK8" s="195"/>
      <c r="BL8" s="194"/>
      <c r="BM8" s="189"/>
      <c r="BN8" s="189"/>
      <c r="BO8" s="189"/>
      <c r="BP8" s="195"/>
      <c r="BQ8" s="194"/>
      <c r="BR8" s="189"/>
      <c r="BS8" s="189"/>
      <c r="BT8" s="189"/>
      <c r="BU8" s="195"/>
      <c r="BV8" s="194"/>
      <c r="BW8" s="189"/>
      <c r="BX8" s="189"/>
      <c r="BY8" s="189"/>
      <c r="BZ8" s="195"/>
      <c r="CA8" s="194"/>
      <c r="CB8" s="189"/>
      <c r="CC8" s="189"/>
      <c r="CD8" s="189"/>
      <c r="CE8" s="195"/>
      <c r="CF8" s="194"/>
      <c r="CG8" s="189"/>
      <c r="CH8" s="189"/>
      <c r="CI8" s="189"/>
      <c r="CJ8" s="195"/>
      <c r="CK8" s="194"/>
      <c r="CL8" s="189"/>
      <c r="CM8" s="189"/>
      <c r="CN8" s="189"/>
      <c r="CO8" s="195"/>
      <c r="CP8" s="194"/>
      <c r="CQ8" s="189"/>
      <c r="CR8" s="189"/>
      <c r="CS8" s="189"/>
      <c r="CT8" s="195"/>
      <c r="CU8" s="194"/>
      <c r="CV8" s="189"/>
      <c r="CW8" s="189"/>
      <c r="CX8" s="189"/>
      <c r="CY8" s="195"/>
      <c r="CZ8" s="194"/>
      <c r="DA8" s="189"/>
      <c r="DB8" s="189"/>
      <c r="DC8" s="189"/>
      <c r="DD8" s="195"/>
      <c r="DE8" s="194"/>
      <c r="DF8" s="189"/>
      <c r="DG8" s="189"/>
      <c r="DH8" s="189"/>
      <c r="DI8" s="195"/>
      <c r="DJ8" s="194"/>
      <c r="DK8" s="189"/>
      <c r="DL8" s="189"/>
      <c r="DM8" s="189"/>
      <c r="DN8" s="195"/>
      <c r="DO8" s="194"/>
      <c r="DP8" s="189"/>
      <c r="DQ8" s="189"/>
      <c r="DR8" s="189"/>
      <c r="DS8" s="195"/>
      <c r="DT8" s="194"/>
      <c r="DU8" s="189"/>
      <c r="DV8" s="189"/>
      <c r="DW8" s="189"/>
      <c r="DX8" s="195"/>
      <c r="DY8" s="194"/>
      <c r="DZ8" s="189"/>
      <c r="EA8" s="189"/>
      <c r="EB8" s="189"/>
      <c r="EC8" s="195"/>
      <c r="ED8" s="194"/>
      <c r="EE8" s="189"/>
      <c r="EF8" s="189"/>
      <c r="EG8" s="189"/>
      <c r="EH8" s="195"/>
      <c r="EI8" s="194"/>
      <c r="EJ8" s="189"/>
      <c r="EK8" s="189"/>
      <c r="EL8" s="189"/>
      <c r="EM8" s="195"/>
      <c r="EN8" s="194"/>
      <c r="EO8" s="189"/>
      <c r="EP8" s="189"/>
      <c r="EQ8" s="189"/>
      <c r="ER8" s="195"/>
      <c r="ES8" s="194"/>
      <c r="ET8" s="189"/>
      <c r="EU8" s="189"/>
      <c r="EV8" s="189"/>
      <c r="EW8" s="195"/>
    </row>
    <row r="9" spans="1:153" x14ac:dyDescent="0.25">
      <c r="A9" s="28" t="s">
        <v>210</v>
      </c>
      <c r="B9" s="24"/>
      <c r="C9" s="24"/>
      <c r="D9" s="194"/>
      <c r="E9" s="189"/>
      <c r="F9" s="189"/>
      <c r="G9" s="189"/>
      <c r="H9" s="195"/>
      <c r="I9" s="194"/>
      <c r="J9" s="189"/>
      <c r="K9" s="189"/>
      <c r="L9" s="189"/>
      <c r="M9" s="195"/>
      <c r="N9" s="194"/>
      <c r="O9" s="189"/>
      <c r="P9" s="189"/>
      <c r="Q9" s="189"/>
      <c r="R9" s="195"/>
      <c r="S9" s="194"/>
      <c r="T9" s="189"/>
      <c r="U9" s="189"/>
      <c r="V9" s="189"/>
      <c r="W9" s="195"/>
      <c r="X9" s="194"/>
      <c r="Y9" s="189"/>
      <c r="Z9" s="189"/>
      <c r="AA9" s="189"/>
      <c r="AB9" s="195"/>
      <c r="AC9" s="194"/>
      <c r="AD9" s="189"/>
      <c r="AE9" s="189"/>
      <c r="AF9" s="189"/>
      <c r="AG9" s="195"/>
      <c r="AH9" s="194"/>
      <c r="AI9" s="189"/>
      <c r="AJ9" s="189"/>
      <c r="AK9" s="189"/>
      <c r="AL9" s="195"/>
      <c r="AM9" s="194"/>
      <c r="AN9" s="189"/>
      <c r="AO9" s="189"/>
      <c r="AP9" s="189"/>
      <c r="AQ9" s="195"/>
      <c r="AR9" s="194"/>
      <c r="AS9" s="189"/>
      <c r="AT9" s="189"/>
      <c r="AU9" s="189"/>
      <c r="AV9" s="195"/>
      <c r="AW9" s="194"/>
      <c r="AX9" s="189"/>
      <c r="AY9" s="189"/>
      <c r="AZ9" s="189"/>
      <c r="BA9" s="195"/>
      <c r="BB9" s="194"/>
      <c r="BC9" s="189"/>
      <c r="BD9" s="189"/>
      <c r="BE9" s="189"/>
      <c r="BF9" s="195"/>
      <c r="BG9" s="194"/>
      <c r="BH9" s="189"/>
      <c r="BI9" s="189"/>
      <c r="BJ9" s="189"/>
      <c r="BK9" s="195"/>
      <c r="BL9" s="194"/>
      <c r="BM9" s="189"/>
      <c r="BN9" s="189"/>
      <c r="BO9" s="189"/>
      <c r="BP9" s="195"/>
      <c r="BQ9" s="194"/>
      <c r="BR9" s="189"/>
      <c r="BS9" s="189"/>
      <c r="BT9" s="189"/>
      <c r="BU9" s="195"/>
      <c r="BV9" s="194"/>
      <c r="BW9" s="189"/>
      <c r="BX9" s="189"/>
      <c r="BY9" s="189"/>
      <c r="BZ9" s="195"/>
      <c r="CA9" s="194"/>
      <c r="CB9" s="189"/>
      <c r="CC9" s="189"/>
      <c r="CD9" s="189"/>
      <c r="CE9" s="195"/>
      <c r="CF9" s="194"/>
      <c r="CG9" s="189"/>
      <c r="CH9" s="189"/>
      <c r="CI9" s="189"/>
      <c r="CJ9" s="195"/>
      <c r="CK9" s="194"/>
      <c r="CL9" s="189"/>
      <c r="CM9" s="189"/>
      <c r="CN9" s="189"/>
      <c r="CO9" s="195"/>
      <c r="CP9" s="194"/>
      <c r="CQ9" s="189"/>
      <c r="CR9" s="189"/>
      <c r="CS9" s="189"/>
      <c r="CT9" s="195"/>
      <c r="CU9" s="194"/>
      <c r="CV9" s="189"/>
      <c r="CW9" s="189"/>
      <c r="CX9" s="189"/>
      <c r="CY9" s="195"/>
      <c r="CZ9" s="194"/>
      <c r="DA9" s="189"/>
      <c r="DB9" s="189"/>
      <c r="DC9" s="189"/>
      <c r="DD9" s="195"/>
      <c r="DE9" s="194"/>
      <c r="DF9" s="189"/>
      <c r="DG9" s="189"/>
      <c r="DH9" s="189"/>
      <c r="DI9" s="195"/>
      <c r="DJ9" s="194"/>
      <c r="DK9" s="189"/>
      <c r="DL9" s="189"/>
      <c r="DM9" s="189"/>
      <c r="DN9" s="195"/>
      <c r="DO9" s="194"/>
      <c r="DP9" s="189"/>
      <c r="DQ9" s="189"/>
      <c r="DR9" s="189"/>
      <c r="DS9" s="195"/>
      <c r="DT9" s="194"/>
      <c r="DU9" s="189"/>
      <c r="DV9" s="189"/>
      <c r="DW9" s="189"/>
      <c r="DX9" s="195"/>
      <c r="DY9" s="194"/>
      <c r="DZ9" s="189"/>
      <c r="EA9" s="189"/>
      <c r="EB9" s="189"/>
      <c r="EC9" s="195"/>
      <c r="ED9" s="194"/>
      <c r="EE9" s="189"/>
      <c r="EF9" s="189"/>
      <c r="EG9" s="189"/>
      <c r="EH9" s="195"/>
      <c r="EI9" s="194"/>
      <c r="EJ9" s="189"/>
      <c r="EK9" s="189"/>
      <c r="EL9" s="189"/>
      <c r="EM9" s="195"/>
      <c r="EN9" s="194"/>
      <c r="EO9" s="189"/>
      <c r="EP9" s="189"/>
      <c r="EQ9" s="189"/>
      <c r="ER9" s="195"/>
      <c r="ES9" s="194"/>
      <c r="ET9" s="189"/>
      <c r="EU9" s="189"/>
      <c r="EV9" s="189"/>
      <c r="EW9" s="195"/>
    </row>
    <row r="10" spans="1:153" x14ac:dyDescent="0.25">
      <c r="A10" s="28" t="s">
        <v>209</v>
      </c>
      <c r="B10" s="24"/>
      <c r="C10" s="24"/>
      <c r="D10" s="194"/>
      <c r="E10" s="189"/>
      <c r="F10" s="189"/>
      <c r="G10" s="189"/>
      <c r="H10" s="195"/>
      <c r="I10" s="194"/>
      <c r="J10" s="189"/>
      <c r="K10" s="189"/>
      <c r="L10" s="189"/>
      <c r="M10" s="195"/>
      <c r="N10" s="194"/>
      <c r="O10" s="189"/>
      <c r="P10" s="189"/>
      <c r="Q10" s="189"/>
      <c r="R10" s="195"/>
      <c r="S10" s="194"/>
      <c r="T10" s="189"/>
      <c r="U10" s="189"/>
      <c r="V10" s="189"/>
      <c r="W10" s="195"/>
      <c r="X10" s="194"/>
      <c r="Y10" s="189"/>
      <c r="Z10" s="189"/>
      <c r="AA10" s="189"/>
      <c r="AB10" s="195"/>
      <c r="AC10" s="194"/>
      <c r="AD10" s="189"/>
      <c r="AE10" s="189"/>
      <c r="AF10" s="189"/>
      <c r="AG10" s="195"/>
      <c r="AH10" s="194"/>
      <c r="AI10" s="189"/>
      <c r="AJ10" s="189"/>
      <c r="AK10" s="189"/>
      <c r="AL10" s="195"/>
      <c r="AM10" s="194"/>
      <c r="AN10" s="189"/>
      <c r="AO10" s="189"/>
      <c r="AP10" s="189"/>
      <c r="AQ10" s="195"/>
      <c r="AR10" s="194"/>
      <c r="AS10" s="189"/>
      <c r="AT10" s="189"/>
      <c r="AU10" s="189"/>
      <c r="AV10" s="195"/>
      <c r="AW10" s="194"/>
      <c r="AX10" s="189"/>
      <c r="AY10" s="189"/>
      <c r="AZ10" s="189"/>
      <c r="BA10" s="195"/>
      <c r="BB10" s="194"/>
      <c r="BC10" s="189"/>
      <c r="BD10" s="189"/>
      <c r="BE10" s="189"/>
      <c r="BF10" s="195"/>
      <c r="BG10" s="194"/>
      <c r="BH10" s="189"/>
      <c r="BI10" s="189"/>
      <c r="BJ10" s="189"/>
      <c r="BK10" s="195"/>
      <c r="BL10" s="194"/>
      <c r="BM10" s="189"/>
      <c r="BN10" s="189"/>
      <c r="BO10" s="189"/>
      <c r="BP10" s="195"/>
      <c r="BQ10" s="194"/>
      <c r="BR10" s="189"/>
      <c r="BS10" s="189"/>
      <c r="BT10" s="189"/>
      <c r="BU10" s="195"/>
      <c r="BV10" s="194"/>
      <c r="BW10" s="189"/>
      <c r="BX10" s="189"/>
      <c r="BY10" s="189"/>
      <c r="BZ10" s="195"/>
      <c r="CA10" s="194"/>
      <c r="CB10" s="189"/>
      <c r="CC10" s="189"/>
      <c r="CD10" s="189"/>
      <c r="CE10" s="195"/>
      <c r="CF10" s="194"/>
      <c r="CG10" s="189"/>
      <c r="CH10" s="189"/>
      <c r="CI10" s="189"/>
      <c r="CJ10" s="195"/>
      <c r="CK10" s="194"/>
      <c r="CL10" s="189"/>
      <c r="CM10" s="189"/>
      <c r="CN10" s="189"/>
      <c r="CO10" s="195"/>
      <c r="CP10" s="194"/>
      <c r="CQ10" s="189"/>
      <c r="CR10" s="189"/>
      <c r="CS10" s="189"/>
      <c r="CT10" s="195"/>
      <c r="CU10" s="194"/>
      <c r="CV10" s="189"/>
      <c r="CW10" s="189"/>
      <c r="CX10" s="189"/>
      <c r="CY10" s="195"/>
      <c r="CZ10" s="194"/>
      <c r="DA10" s="189"/>
      <c r="DB10" s="189"/>
      <c r="DC10" s="189"/>
      <c r="DD10" s="195"/>
      <c r="DE10" s="194"/>
      <c r="DF10" s="189"/>
      <c r="DG10" s="189"/>
      <c r="DH10" s="189"/>
      <c r="DI10" s="195"/>
      <c r="DJ10" s="194"/>
      <c r="DK10" s="189"/>
      <c r="DL10" s="189"/>
      <c r="DM10" s="189"/>
      <c r="DN10" s="195"/>
      <c r="DO10" s="194"/>
      <c r="DP10" s="189"/>
      <c r="DQ10" s="189"/>
      <c r="DR10" s="189"/>
      <c r="DS10" s="195"/>
      <c r="DT10" s="194"/>
      <c r="DU10" s="189"/>
      <c r="DV10" s="189"/>
      <c r="DW10" s="189"/>
      <c r="DX10" s="195"/>
      <c r="DY10" s="194"/>
      <c r="DZ10" s="189"/>
      <c r="EA10" s="189"/>
      <c r="EB10" s="189"/>
      <c r="EC10" s="195"/>
      <c r="ED10" s="194"/>
      <c r="EE10" s="189"/>
      <c r="EF10" s="189"/>
      <c r="EG10" s="189"/>
      <c r="EH10" s="195"/>
      <c r="EI10" s="194"/>
      <c r="EJ10" s="189"/>
      <c r="EK10" s="189"/>
      <c r="EL10" s="189"/>
      <c r="EM10" s="195"/>
      <c r="EN10" s="194"/>
      <c r="EO10" s="189"/>
      <c r="EP10" s="189"/>
      <c r="EQ10" s="189"/>
      <c r="ER10" s="195"/>
      <c r="ES10" s="194"/>
      <c r="ET10" s="189"/>
      <c r="EU10" s="189"/>
      <c r="EV10" s="189"/>
      <c r="EW10" s="195"/>
    </row>
    <row r="11" spans="1:153" x14ac:dyDescent="0.25">
      <c r="A11" s="24" t="s">
        <v>190</v>
      </c>
      <c r="B11" s="24">
        <v>1796.6719969999999</v>
      </c>
      <c r="C11" s="24">
        <v>1687.9379879999999</v>
      </c>
      <c r="D11" s="27">
        <v>1503.2139890000001</v>
      </c>
      <c r="E11" s="27">
        <v>1503.1437989999999</v>
      </c>
      <c r="F11" s="27">
        <v>1503.109375</v>
      </c>
      <c r="G11" s="27">
        <v>1504.750732</v>
      </c>
      <c r="H11" s="24">
        <v>1506.0948490000001</v>
      </c>
      <c r="I11" s="27">
        <v>1565.7138669999999</v>
      </c>
      <c r="J11" s="27">
        <v>1541.162231</v>
      </c>
      <c r="K11" s="27">
        <v>1550.9510499999999</v>
      </c>
      <c r="L11" s="27">
        <v>1572.309814</v>
      </c>
      <c r="M11" s="24">
        <v>1574.0828859999999</v>
      </c>
      <c r="N11" s="27">
        <v>1570.812866</v>
      </c>
      <c r="O11" s="27">
        <v>1545.6209719999999</v>
      </c>
      <c r="P11" s="27">
        <v>1533.4952390000001</v>
      </c>
      <c r="Q11" s="27">
        <v>1546.998047</v>
      </c>
      <c r="R11" s="24">
        <v>1577.587524</v>
      </c>
      <c r="S11" s="27">
        <v>1567.8682859999999</v>
      </c>
      <c r="T11" s="27">
        <v>1550.869019</v>
      </c>
      <c r="U11" s="27">
        <v>1504.3073730000001</v>
      </c>
      <c r="V11" s="27">
        <v>1517.511841</v>
      </c>
      <c r="W11" s="24">
        <v>1599.7741699999999</v>
      </c>
      <c r="X11" s="27">
        <v>1476.6357419999999</v>
      </c>
      <c r="Y11" s="27">
        <v>1499.182251</v>
      </c>
      <c r="Z11" s="27">
        <v>1398.9628909999999</v>
      </c>
      <c r="AA11" s="27">
        <v>1430.463745</v>
      </c>
      <c r="AB11" s="24">
        <v>1518.9914550000001</v>
      </c>
      <c r="AC11" s="27">
        <v>1523.8546140000001</v>
      </c>
      <c r="AD11" s="27">
        <v>1574.561279</v>
      </c>
      <c r="AE11" s="27">
        <v>1426.8474120000001</v>
      </c>
      <c r="AF11" s="27">
        <v>1482.5086670000001</v>
      </c>
      <c r="AG11" s="24">
        <v>1572.204956</v>
      </c>
      <c r="AH11" s="27">
        <v>1557.0744629999999</v>
      </c>
      <c r="AI11" s="27">
        <v>1624.227539</v>
      </c>
      <c r="AJ11" s="27">
        <v>1449.614014</v>
      </c>
      <c r="AK11" s="27">
        <v>1530.137207</v>
      </c>
      <c r="AL11" s="24">
        <v>1597.5424800000001</v>
      </c>
      <c r="AM11" s="27">
        <v>1593.212158</v>
      </c>
      <c r="AN11" s="27">
        <v>1673.4887699999999</v>
      </c>
      <c r="AO11" s="27">
        <v>1470.9887699999999</v>
      </c>
      <c r="AP11" s="27">
        <v>1569.911987</v>
      </c>
      <c r="AQ11" s="24">
        <v>1628.919678</v>
      </c>
      <c r="AR11" s="27">
        <v>1613.2933350000001</v>
      </c>
      <c r="AS11" s="27">
        <v>1698.993774</v>
      </c>
      <c r="AT11" s="27">
        <v>1486.5979</v>
      </c>
      <c r="AU11" s="27">
        <v>1595.524658</v>
      </c>
      <c r="AV11" s="24">
        <v>1644.2332759999999</v>
      </c>
      <c r="AW11" s="27">
        <v>1621.3366699999999</v>
      </c>
      <c r="AX11" s="27">
        <v>1717.037842</v>
      </c>
      <c r="AY11" s="27">
        <v>1486.358154</v>
      </c>
      <c r="AZ11" s="27">
        <v>1610.470337</v>
      </c>
      <c r="BA11" s="24">
        <v>1644.4023440000001</v>
      </c>
      <c r="BB11" s="27">
        <v>1649.9614260000001</v>
      </c>
      <c r="BC11" s="27">
        <v>1738.013794</v>
      </c>
      <c r="BD11" s="27">
        <v>1506.85437</v>
      </c>
      <c r="BE11" s="27">
        <v>1641.426025</v>
      </c>
      <c r="BF11" s="24">
        <v>1657.5142820000001</v>
      </c>
      <c r="BG11" s="27">
        <v>1665.424072</v>
      </c>
      <c r="BH11" s="27">
        <v>1760.8317870000001</v>
      </c>
      <c r="BI11" s="27">
        <v>1526.157471</v>
      </c>
      <c r="BJ11" s="27">
        <v>1658.6064449999999</v>
      </c>
      <c r="BK11" s="24">
        <v>1664.190063</v>
      </c>
      <c r="BL11" s="27">
        <v>1673.775024</v>
      </c>
      <c r="BM11" s="27">
        <v>1770.8188479999999</v>
      </c>
      <c r="BN11" s="27">
        <v>1531.8237300000001</v>
      </c>
      <c r="BO11" s="27">
        <v>1664.720581</v>
      </c>
      <c r="BP11" s="24">
        <v>1667.218384</v>
      </c>
      <c r="BQ11" s="27">
        <v>1679.7010499999999</v>
      </c>
      <c r="BR11" s="27">
        <v>1775.222168</v>
      </c>
      <c r="BS11" s="27">
        <v>1539.4736330000001</v>
      </c>
      <c r="BT11" s="27">
        <v>1679.919678</v>
      </c>
      <c r="BU11" s="24">
        <v>1681.551514</v>
      </c>
      <c r="BV11" s="27">
        <v>1690.1429439999999</v>
      </c>
      <c r="BW11" s="27">
        <v>1780.4960940000001</v>
      </c>
      <c r="BX11" s="27">
        <v>1548.2626949999999</v>
      </c>
      <c r="BY11" s="27">
        <v>1689.822388</v>
      </c>
      <c r="BZ11" s="24">
        <v>1687.768311</v>
      </c>
      <c r="CA11" s="27">
        <v>1693.44397</v>
      </c>
      <c r="CB11" s="27">
        <v>1782.244629</v>
      </c>
      <c r="CC11" s="27">
        <v>1550.3172609999999</v>
      </c>
      <c r="CD11" s="27">
        <v>1688.3342290000001</v>
      </c>
      <c r="CE11" s="24">
        <v>1688.4573969999999</v>
      </c>
      <c r="CF11" s="27">
        <v>1696.948486</v>
      </c>
      <c r="CG11" s="27">
        <v>1786.033813</v>
      </c>
      <c r="CH11" s="27">
        <v>1573.056274</v>
      </c>
      <c r="CI11" s="27">
        <v>1706.516846</v>
      </c>
      <c r="CJ11" s="24">
        <v>1693.490112</v>
      </c>
      <c r="CK11" s="27">
        <v>1707.539307</v>
      </c>
      <c r="CL11" s="27">
        <v>1792.4132079999999</v>
      </c>
      <c r="CM11" s="27">
        <v>1578.9101559999999</v>
      </c>
      <c r="CN11" s="27">
        <v>1718.3554690000001</v>
      </c>
      <c r="CO11" s="24">
        <v>1701.143311</v>
      </c>
      <c r="CP11" s="27">
        <v>1717.7729489999999</v>
      </c>
      <c r="CQ11" s="27">
        <v>1806.4027100000001</v>
      </c>
      <c r="CR11" s="27">
        <v>1589.559448</v>
      </c>
      <c r="CS11" s="27">
        <v>1730.9685059999999</v>
      </c>
      <c r="CT11" s="24">
        <v>1712.173828</v>
      </c>
      <c r="CU11" s="27">
        <v>1723.819336</v>
      </c>
      <c r="CV11" s="27">
        <v>1809.034058</v>
      </c>
      <c r="CW11" s="27">
        <v>1600.213013</v>
      </c>
      <c r="CX11" s="27">
        <v>1738.7348629999999</v>
      </c>
      <c r="CY11" s="24">
        <v>1719.2219239999999</v>
      </c>
      <c r="CZ11" s="27">
        <v>1728.8847659999999</v>
      </c>
      <c r="DA11" s="27">
        <v>1813.498047</v>
      </c>
      <c r="DB11" s="27">
        <v>1600.135986</v>
      </c>
      <c r="DC11" s="27">
        <v>1749.9392089999999</v>
      </c>
      <c r="DD11" s="24">
        <v>1722.3793949999999</v>
      </c>
      <c r="DE11" s="27">
        <v>1735.0914310000001</v>
      </c>
      <c r="DF11" s="27">
        <v>1822.231567</v>
      </c>
      <c r="DG11" s="27">
        <v>1602.536621</v>
      </c>
      <c r="DH11" s="27">
        <v>1761.5505370000001</v>
      </c>
      <c r="DI11" s="24">
        <v>1736.6860349999999</v>
      </c>
      <c r="DJ11" s="27">
        <v>1746.4255370000001</v>
      </c>
      <c r="DK11" s="27">
        <v>1833.0672609999999</v>
      </c>
      <c r="DL11" s="27">
        <v>1614.0268550000001</v>
      </c>
      <c r="DM11" s="27">
        <v>1767.6801760000001</v>
      </c>
      <c r="DN11" s="24">
        <v>1750.063232</v>
      </c>
      <c r="DO11" s="27">
        <v>1755.5264890000001</v>
      </c>
      <c r="DP11" s="27">
        <v>1846.9052730000001</v>
      </c>
      <c r="DQ11" s="27">
        <v>1622.858154</v>
      </c>
      <c r="DR11" s="27">
        <v>1770.696289</v>
      </c>
      <c r="DS11" s="24">
        <v>1763.001831</v>
      </c>
      <c r="DT11" s="27">
        <v>1764.90625</v>
      </c>
      <c r="DU11" s="27">
        <v>1860.5859379999999</v>
      </c>
      <c r="DV11" s="27">
        <v>1628.5029300000001</v>
      </c>
      <c r="DW11" s="27">
        <v>1779.806763</v>
      </c>
      <c r="DX11" s="24">
        <v>1771.025635</v>
      </c>
      <c r="DY11" s="27">
        <v>1766.9902340000001</v>
      </c>
      <c r="DZ11" s="27">
        <v>1869.7749020000001</v>
      </c>
      <c r="EA11" s="27">
        <v>1635.935303</v>
      </c>
      <c r="EB11" s="27">
        <v>1786.0491939999999</v>
      </c>
      <c r="EC11" s="24">
        <v>1776.7280270000001</v>
      </c>
      <c r="ED11" s="27">
        <v>1771.686279</v>
      </c>
      <c r="EE11" s="27">
        <v>1879.8883060000001</v>
      </c>
      <c r="EF11" s="27">
        <v>1639.580688</v>
      </c>
      <c r="EG11" s="27">
        <v>1788.8648679999999</v>
      </c>
      <c r="EH11" s="24">
        <v>1780.2490230000001</v>
      </c>
      <c r="EI11" s="27">
        <v>1771.942139</v>
      </c>
      <c r="EJ11" s="27">
        <v>1888.1391599999999</v>
      </c>
      <c r="EK11" s="27">
        <v>1639.6125489999999</v>
      </c>
      <c r="EL11" s="27">
        <v>1789.0145259999999</v>
      </c>
      <c r="EM11" s="24">
        <v>1782.1782229999999</v>
      </c>
      <c r="EN11" s="27">
        <v>1775.8889160000001</v>
      </c>
      <c r="EO11" s="27">
        <v>1896.049438</v>
      </c>
      <c r="EP11" s="27">
        <v>1639.5249020000001</v>
      </c>
      <c r="EQ11" s="27">
        <v>1788.747314</v>
      </c>
      <c r="ER11" s="24">
        <v>1787.0870359999999</v>
      </c>
      <c r="ES11" s="26">
        <v>2E-3</v>
      </c>
      <c r="ET11" s="26">
        <v>4.0000000000000001E-3</v>
      </c>
      <c r="EU11" s="26">
        <v>-1E-3</v>
      </c>
      <c r="EV11" s="26">
        <v>2E-3</v>
      </c>
      <c r="EW11" s="25">
        <v>2E-3</v>
      </c>
    </row>
    <row r="12" spans="1:153" x14ac:dyDescent="0.25">
      <c r="A12" s="24" t="s">
        <v>189</v>
      </c>
      <c r="B12" s="24">
        <v>32.367001000000002</v>
      </c>
      <c r="C12" s="24">
        <v>24.08</v>
      </c>
      <c r="D12" s="27">
        <v>17.303052999999998</v>
      </c>
      <c r="E12" s="27">
        <v>17.302361000000001</v>
      </c>
      <c r="F12" s="27">
        <v>17.298352999999999</v>
      </c>
      <c r="G12" s="27">
        <v>17.307155999999999</v>
      </c>
      <c r="H12" s="24">
        <v>17.313065000000002</v>
      </c>
      <c r="I12" s="27">
        <v>17.193460000000002</v>
      </c>
      <c r="J12" s="27">
        <v>17.066877000000002</v>
      </c>
      <c r="K12" s="27">
        <v>17.092784999999999</v>
      </c>
      <c r="L12" s="27">
        <v>17.220376999999999</v>
      </c>
      <c r="M12" s="24">
        <v>17.183025000000001</v>
      </c>
      <c r="N12" s="27">
        <v>17.297750000000001</v>
      </c>
      <c r="O12" s="27">
        <v>17.158684000000001</v>
      </c>
      <c r="P12" s="27">
        <v>17.096927999999998</v>
      </c>
      <c r="Q12" s="27">
        <v>17.153217000000001</v>
      </c>
      <c r="R12" s="24">
        <v>17.325566999999999</v>
      </c>
      <c r="S12" s="27">
        <v>17.381329000000001</v>
      </c>
      <c r="T12" s="27">
        <v>17.291550000000001</v>
      </c>
      <c r="U12" s="27">
        <v>17.047312000000002</v>
      </c>
      <c r="V12" s="27">
        <v>17.103407000000001</v>
      </c>
      <c r="W12" s="24">
        <v>17.516082999999998</v>
      </c>
      <c r="X12" s="27">
        <v>16.543032</v>
      </c>
      <c r="Y12" s="27">
        <v>16.585305999999999</v>
      </c>
      <c r="Z12" s="27">
        <v>16.209745000000002</v>
      </c>
      <c r="AA12" s="27">
        <v>16.261471</v>
      </c>
      <c r="AB12" s="24">
        <v>16.667857999999999</v>
      </c>
      <c r="AC12" s="27">
        <v>14.439686999999999</v>
      </c>
      <c r="AD12" s="27">
        <v>14.581545</v>
      </c>
      <c r="AE12" s="27">
        <v>13.997557</v>
      </c>
      <c r="AF12" s="27">
        <v>14.136889999999999</v>
      </c>
      <c r="AG12" s="24">
        <v>14.581872000000001</v>
      </c>
      <c r="AH12" s="27">
        <v>14.641241000000001</v>
      </c>
      <c r="AI12" s="27">
        <v>14.876763</v>
      </c>
      <c r="AJ12" s="27">
        <v>14.160717</v>
      </c>
      <c r="AK12" s="27">
        <v>14.419636000000001</v>
      </c>
      <c r="AL12" s="24">
        <v>14.770754</v>
      </c>
      <c r="AM12" s="27">
        <v>14.524823</v>
      </c>
      <c r="AN12" s="27">
        <v>14.802984</v>
      </c>
      <c r="AO12" s="27">
        <v>13.974627</v>
      </c>
      <c r="AP12" s="27">
        <v>14.290956</v>
      </c>
      <c r="AQ12" s="24">
        <v>14.630499</v>
      </c>
      <c r="AR12" s="27">
        <v>14.661906999999999</v>
      </c>
      <c r="AS12" s="27">
        <v>14.979869000000001</v>
      </c>
      <c r="AT12" s="27">
        <v>14.100661000000001</v>
      </c>
      <c r="AU12" s="27">
        <v>14.445772</v>
      </c>
      <c r="AV12" s="24">
        <v>14.73588</v>
      </c>
      <c r="AW12" s="27">
        <v>14.74902</v>
      </c>
      <c r="AX12" s="27">
        <v>15.101986999999999</v>
      </c>
      <c r="AY12" s="27">
        <v>14.182871</v>
      </c>
      <c r="AZ12" s="27">
        <v>14.567027</v>
      </c>
      <c r="BA12" s="24">
        <v>14.803278000000001</v>
      </c>
      <c r="BB12" s="27">
        <v>14.871798999999999</v>
      </c>
      <c r="BC12" s="27">
        <v>15.209444</v>
      </c>
      <c r="BD12" s="27">
        <v>14.308529</v>
      </c>
      <c r="BE12" s="27">
        <v>14.706453</v>
      </c>
      <c r="BF12" s="24">
        <v>14.902988000000001</v>
      </c>
      <c r="BG12" s="27">
        <v>14.970084</v>
      </c>
      <c r="BH12" s="27">
        <v>15.299434</v>
      </c>
      <c r="BI12" s="27">
        <v>14.398417999999999</v>
      </c>
      <c r="BJ12" s="27">
        <v>14.798081</v>
      </c>
      <c r="BK12" s="24">
        <v>14.977652000000001</v>
      </c>
      <c r="BL12" s="27">
        <v>15.064514000000001</v>
      </c>
      <c r="BM12" s="27">
        <v>15.396679000000001</v>
      </c>
      <c r="BN12" s="27">
        <v>14.466782</v>
      </c>
      <c r="BO12" s="27">
        <v>14.867863</v>
      </c>
      <c r="BP12" s="24">
        <v>15.050801999999999</v>
      </c>
      <c r="BQ12" s="27">
        <v>14.964256000000001</v>
      </c>
      <c r="BR12" s="27">
        <v>15.302409000000001</v>
      </c>
      <c r="BS12" s="27">
        <v>14.360625000000001</v>
      </c>
      <c r="BT12" s="27">
        <v>14.788233999999999</v>
      </c>
      <c r="BU12" s="24">
        <v>14.998049</v>
      </c>
      <c r="BV12" s="27">
        <v>14.981346</v>
      </c>
      <c r="BW12" s="27">
        <v>15.253157</v>
      </c>
      <c r="BX12" s="27">
        <v>14.335739</v>
      </c>
      <c r="BY12" s="27">
        <v>14.719870999999999</v>
      </c>
      <c r="BZ12" s="24">
        <v>14.923031999999999</v>
      </c>
      <c r="CA12" s="27">
        <v>14.94262</v>
      </c>
      <c r="CB12" s="27">
        <v>15.315562999999999</v>
      </c>
      <c r="CC12" s="27">
        <v>14.350123</v>
      </c>
      <c r="CD12" s="27">
        <v>14.739242000000001</v>
      </c>
      <c r="CE12" s="24">
        <v>14.972294</v>
      </c>
      <c r="CF12" s="27">
        <v>14.930942999999999</v>
      </c>
      <c r="CG12" s="27">
        <v>15.321676</v>
      </c>
      <c r="CH12" s="27">
        <v>14.380504999999999</v>
      </c>
      <c r="CI12" s="27">
        <v>14.735893000000001</v>
      </c>
      <c r="CJ12" s="24">
        <v>14.970354</v>
      </c>
      <c r="CK12" s="27">
        <v>14.988975999999999</v>
      </c>
      <c r="CL12" s="27">
        <v>15.399152000000001</v>
      </c>
      <c r="CM12" s="27">
        <v>14.4086</v>
      </c>
      <c r="CN12" s="27">
        <v>14.792316</v>
      </c>
      <c r="CO12" s="24">
        <v>15.033931000000001</v>
      </c>
      <c r="CP12" s="27">
        <v>15.049182999999999</v>
      </c>
      <c r="CQ12" s="27">
        <v>15.484538000000001</v>
      </c>
      <c r="CR12" s="27">
        <v>14.478051000000001</v>
      </c>
      <c r="CS12" s="27">
        <v>14.859775000000001</v>
      </c>
      <c r="CT12" s="24">
        <v>15.089645000000001</v>
      </c>
      <c r="CU12" s="27">
        <v>15.010700999999999</v>
      </c>
      <c r="CV12" s="27">
        <v>15.470015999999999</v>
      </c>
      <c r="CW12" s="27">
        <v>14.439567</v>
      </c>
      <c r="CX12" s="27">
        <v>14.815293</v>
      </c>
      <c r="CY12" s="24">
        <v>15.045109</v>
      </c>
      <c r="CZ12" s="27">
        <v>15.062837</v>
      </c>
      <c r="DA12" s="27">
        <v>15.547316</v>
      </c>
      <c r="DB12" s="27">
        <v>14.467294000000001</v>
      </c>
      <c r="DC12" s="27">
        <v>14.858838</v>
      </c>
      <c r="DD12" s="24">
        <v>15.095769000000001</v>
      </c>
      <c r="DE12" s="27">
        <v>15.118736999999999</v>
      </c>
      <c r="DF12" s="27">
        <v>15.637874999999999</v>
      </c>
      <c r="DG12" s="27">
        <v>14.505558000000001</v>
      </c>
      <c r="DH12" s="27">
        <v>14.907</v>
      </c>
      <c r="DI12" s="24">
        <v>15.14231</v>
      </c>
      <c r="DJ12" s="27">
        <v>15.194381</v>
      </c>
      <c r="DK12" s="27">
        <v>15.754265999999999</v>
      </c>
      <c r="DL12" s="27">
        <v>14.587626999999999</v>
      </c>
      <c r="DM12" s="27">
        <v>14.982309000000001</v>
      </c>
      <c r="DN12" s="24">
        <v>15.217072</v>
      </c>
      <c r="DO12" s="27">
        <v>15.269176</v>
      </c>
      <c r="DP12" s="27">
        <v>15.873331</v>
      </c>
      <c r="DQ12" s="27">
        <v>14.668986</v>
      </c>
      <c r="DR12" s="27">
        <v>15.067747000000001</v>
      </c>
      <c r="DS12" s="24">
        <v>15.290557</v>
      </c>
      <c r="DT12" s="27">
        <v>15.355705</v>
      </c>
      <c r="DU12" s="27">
        <v>15.986478999999999</v>
      </c>
      <c r="DV12" s="27">
        <v>14.752978000000001</v>
      </c>
      <c r="DW12" s="27">
        <v>15.152533999999999</v>
      </c>
      <c r="DX12" s="24">
        <v>15.382507</v>
      </c>
      <c r="DY12" s="27">
        <v>15.440184</v>
      </c>
      <c r="DZ12" s="27">
        <v>16.094806999999999</v>
      </c>
      <c r="EA12" s="27">
        <v>14.812207000000001</v>
      </c>
      <c r="EB12" s="27">
        <v>15.242874</v>
      </c>
      <c r="EC12" s="24">
        <v>15.469571</v>
      </c>
      <c r="ED12" s="27">
        <v>15.522460000000001</v>
      </c>
      <c r="EE12" s="27">
        <v>16.215230999999999</v>
      </c>
      <c r="EF12" s="27">
        <v>14.873642</v>
      </c>
      <c r="EG12" s="27">
        <v>15.337448</v>
      </c>
      <c r="EH12" s="24">
        <v>15.564997</v>
      </c>
      <c r="EI12" s="27">
        <v>15.599447</v>
      </c>
      <c r="EJ12" s="27">
        <v>16.332816999999999</v>
      </c>
      <c r="EK12" s="27">
        <v>14.941419</v>
      </c>
      <c r="EL12" s="27">
        <v>15.421946999999999</v>
      </c>
      <c r="EM12" s="24">
        <v>15.647956000000001</v>
      </c>
      <c r="EN12" s="27">
        <v>15.68173</v>
      </c>
      <c r="EO12" s="27">
        <v>16.511793000000001</v>
      </c>
      <c r="EP12" s="27">
        <v>15.003479</v>
      </c>
      <c r="EQ12" s="27">
        <v>15.570912</v>
      </c>
      <c r="ER12" s="24">
        <v>15.738049999999999</v>
      </c>
      <c r="ES12" s="26">
        <v>-1.4999999999999999E-2</v>
      </c>
      <c r="ET12" s="26">
        <v>-1.2999999999999999E-2</v>
      </c>
      <c r="EU12" s="26">
        <v>-1.6E-2</v>
      </c>
      <c r="EV12" s="26">
        <v>-1.4999999999999999E-2</v>
      </c>
      <c r="EW12" s="25">
        <v>-1.4999999999999999E-2</v>
      </c>
    </row>
    <row r="13" spans="1:153" x14ac:dyDescent="0.25">
      <c r="A13" s="24" t="s">
        <v>208</v>
      </c>
      <c r="B13" s="24">
        <v>778.79797399999995</v>
      </c>
      <c r="C13" s="24">
        <v>809.16607699999997</v>
      </c>
      <c r="D13" s="27">
        <v>1012.470398</v>
      </c>
      <c r="E13" s="27">
        <v>1012.616455</v>
      </c>
      <c r="F13" s="27">
        <v>1012.5382080000001</v>
      </c>
      <c r="G13" s="27">
        <v>1011.1640619999999</v>
      </c>
      <c r="H13" s="24">
        <v>1009.800171</v>
      </c>
      <c r="I13" s="27">
        <v>887.51068099999998</v>
      </c>
      <c r="J13" s="27">
        <v>911.75128199999995</v>
      </c>
      <c r="K13" s="27">
        <v>888.02246100000002</v>
      </c>
      <c r="L13" s="27">
        <v>881.82684300000005</v>
      </c>
      <c r="M13" s="24">
        <v>878.93548599999997</v>
      </c>
      <c r="N13" s="27">
        <v>891.14166299999999</v>
      </c>
      <c r="O13" s="27">
        <v>899.22723399999995</v>
      </c>
      <c r="P13" s="27">
        <v>889.70422399999995</v>
      </c>
      <c r="Q13" s="27">
        <v>893.64276099999995</v>
      </c>
      <c r="R13" s="24">
        <v>888.618469</v>
      </c>
      <c r="S13" s="27">
        <v>907.47534199999996</v>
      </c>
      <c r="T13" s="27">
        <v>904.48498500000005</v>
      </c>
      <c r="U13" s="27">
        <v>911.11456299999998</v>
      </c>
      <c r="V13" s="27">
        <v>913.44683799999996</v>
      </c>
      <c r="W13" s="24">
        <v>887.86437999999998</v>
      </c>
      <c r="X13" s="27">
        <v>998.84466599999996</v>
      </c>
      <c r="Y13" s="27">
        <v>990.90380900000002</v>
      </c>
      <c r="Z13" s="27">
        <v>990.47851600000001</v>
      </c>
      <c r="AA13" s="27">
        <v>996.42968800000006</v>
      </c>
      <c r="AB13" s="24">
        <v>975.55011000000002</v>
      </c>
      <c r="AC13" s="27">
        <v>972.33703600000001</v>
      </c>
      <c r="AD13" s="27">
        <v>969.85528599999998</v>
      </c>
      <c r="AE13" s="27">
        <v>960.95941200000004</v>
      </c>
      <c r="AF13" s="27">
        <v>967.66369599999996</v>
      </c>
      <c r="AG13" s="24">
        <v>946.60327099999995</v>
      </c>
      <c r="AH13" s="27">
        <v>956.06835899999999</v>
      </c>
      <c r="AI13" s="27">
        <v>961.21551499999998</v>
      </c>
      <c r="AJ13" s="27">
        <v>949.34002699999996</v>
      </c>
      <c r="AK13" s="27">
        <v>944.98388699999998</v>
      </c>
      <c r="AL13" s="24">
        <v>941.25671399999999</v>
      </c>
      <c r="AM13" s="27">
        <v>953.13922100000002</v>
      </c>
      <c r="AN13" s="27">
        <v>968.11029099999996</v>
      </c>
      <c r="AO13" s="27">
        <v>944.52770999999996</v>
      </c>
      <c r="AP13" s="27">
        <v>945.013733</v>
      </c>
      <c r="AQ13" s="24">
        <v>944.11157200000002</v>
      </c>
      <c r="AR13" s="27">
        <v>948.19104000000004</v>
      </c>
      <c r="AS13" s="27">
        <v>980.53894000000003</v>
      </c>
      <c r="AT13" s="27">
        <v>935.12872300000004</v>
      </c>
      <c r="AU13" s="27">
        <v>936.95428500000003</v>
      </c>
      <c r="AV13" s="24">
        <v>948.50952099999995</v>
      </c>
      <c r="AW13" s="27">
        <v>948.86920199999997</v>
      </c>
      <c r="AX13" s="27">
        <v>994.75671399999999</v>
      </c>
      <c r="AY13" s="27">
        <v>934.24206500000003</v>
      </c>
      <c r="AZ13" s="27">
        <v>932.24743699999999</v>
      </c>
      <c r="BA13" s="24">
        <v>955.18402100000003</v>
      </c>
      <c r="BB13" s="27">
        <v>951.91625999999997</v>
      </c>
      <c r="BC13" s="27">
        <v>1013.74762</v>
      </c>
      <c r="BD13" s="27">
        <v>930.54980499999999</v>
      </c>
      <c r="BE13" s="27">
        <v>930.29815699999995</v>
      </c>
      <c r="BF13" s="24">
        <v>971.26422100000002</v>
      </c>
      <c r="BG13" s="27">
        <v>962.10504200000003</v>
      </c>
      <c r="BH13" s="27">
        <v>1032.119629</v>
      </c>
      <c r="BI13" s="27">
        <v>924.233521</v>
      </c>
      <c r="BJ13" s="27">
        <v>942.40991199999996</v>
      </c>
      <c r="BK13" s="24">
        <v>993.097351</v>
      </c>
      <c r="BL13" s="27">
        <v>978.97448699999995</v>
      </c>
      <c r="BM13" s="27">
        <v>1065.3557129999999</v>
      </c>
      <c r="BN13" s="27">
        <v>929.64019800000005</v>
      </c>
      <c r="BO13" s="27">
        <v>962.47216800000001</v>
      </c>
      <c r="BP13" s="24">
        <v>1014.469055</v>
      </c>
      <c r="BQ13" s="27">
        <v>996.01415999999995</v>
      </c>
      <c r="BR13" s="27">
        <v>1096.374268</v>
      </c>
      <c r="BS13" s="27">
        <v>935.65496800000005</v>
      </c>
      <c r="BT13" s="27">
        <v>968.18145800000002</v>
      </c>
      <c r="BU13" s="24">
        <v>1025.9406739999999</v>
      </c>
      <c r="BV13" s="27">
        <v>1012.690002</v>
      </c>
      <c r="BW13" s="27">
        <v>1127.853394</v>
      </c>
      <c r="BX13" s="27">
        <v>945.72027600000001</v>
      </c>
      <c r="BY13" s="27">
        <v>983.79473900000005</v>
      </c>
      <c r="BZ13" s="24">
        <v>1051.544312</v>
      </c>
      <c r="CA13" s="27">
        <v>1039.2254640000001</v>
      </c>
      <c r="CB13" s="27">
        <v>1160.047241</v>
      </c>
      <c r="CC13" s="27">
        <v>964.30908199999999</v>
      </c>
      <c r="CD13" s="27">
        <v>1013.13269</v>
      </c>
      <c r="CE13" s="24">
        <v>1081.693115</v>
      </c>
      <c r="CF13" s="27">
        <v>1056.0584719999999</v>
      </c>
      <c r="CG13" s="27">
        <v>1181.1099850000001</v>
      </c>
      <c r="CH13" s="27">
        <v>954.95330799999999</v>
      </c>
      <c r="CI13" s="27">
        <v>1016.232849</v>
      </c>
      <c r="CJ13" s="24">
        <v>1102.721436</v>
      </c>
      <c r="CK13" s="27">
        <v>1072.9882809999999</v>
      </c>
      <c r="CL13" s="27">
        <v>1199.546875</v>
      </c>
      <c r="CM13" s="27">
        <v>962.44702099999995</v>
      </c>
      <c r="CN13" s="27">
        <v>1025.997314</v>
      </c>
      <c r="CO13" s="24">
        <v>1123.100952</v>
      </c>
      <c r="CP13" s="27">
        <v>1092.8107910000001</v>
      </c>
      <c r="CQ13" s="27">
        <v>1217.598755</v>
      </c>
      <c r="CR13" s="27">
        <v>972.93579099999999</v>
      </c>
      <c r="CS13" s="27">
        <v>1032.145874</v>
      </c>
      <c r="CT13" s="24">
        <v>1142.508423</v>
      </c>
      <c r="CU13" s="27">
        <v>1118.6317140000001</v>
      </c>
      <c r="CV13" s="27">
        <v>1245.5466309999999</v>
      </c>
      <c r="CW13" s="27">
        <v>980.38708499999996</v>
      </c>
      <c r="CX13" s="27">
        <v>1042.1304929999999</v>
      </c>
      <c r="CY13" s="24">
        <v>1163.6217039999999</v>
      </c>
      <c r="CZ13" s="27">
        <v>1141.799072</v>
      </c>
      <c r="DA13" s="27">
        <v>1267.512573</v>
      </c>
      <c r="DB13" s="27">
        <v>1007.053345</v>
      </c>
      <c r="DC13" s="27">
        <v>1051.942871</v>
      </c>
      <c r="DD13" s="24">
        <v>1189.371948</v>
      </c>
      <c r="DE13" s="27">
        <v>1161.6872559999999</v>
      </c>
      <c r="DF13" s="27">
        <v>1274.325562</v>
      </c>
      <c r="DG13" s="27">
        <v>1033.6461179999999</v>
      </c>
      <c r="DH13" s="27">
        <v>1052.1451420000001</v>
      </c>
      <c r="DI13" s="24">
        <v>1207.2489009999999</v>
      </c>
      <c r="DJ13" s="27">
        <v>1176.985962</v>
      </c>
      <c r="DK13" s="27">
        <v>1276.6411129999999</v>
      </c>
      <c r="DL13" s="27">
        <v>1051.386475</v>
      </c>
      <c r="DM13" s="27">
        <v>1053.4986570000001</v>
      </c>
      <c r="DN13" s="24">
        <v>1227.231812</v>
      </c>
      <c r="DO13" s="27">
        <v>1192.739014</v>
      </c>
      <c r="DP13" s="27">
        <v>1265.571289</v>
      </c>
      <c r="DQ13" s="27">
        <v>1072.719116</v>
      </c>
      <c r="DR13" s="27">
        <v>1053.5866699999999</v>
      </c>
      <c r="DS13" s="24">
        <v>1239.0179439999999</v>
      </c>
      <c r="DT13" s="27">
        <v>1205.1842039999999</v>
      </c>
      <c r="DU13" s="27">
        <v>1259.8752440000001</v>
      </c>
      <c r="DV13" s="27">
        <v>1096.873047</v>
      </c>
      <c r="DW13" s="27">
        <v>1051.210327</v>
      </c>
      <c r="DX13" s="24">
        <v>1261.218384</v>
      </c>
      <c r="DY13" s="27">
        <v>1211.041626</v>
      </c>
      <c r="DZ13" s="27">
        <v>1248.456909</v>
      </c>
      <c r="EA13" s="27">
        <v>1111.8452150000001</v>
      </c>
      <c r="EB13" s="27">
        <v>1042.8680420000001</v>
      </c>
      <c r="EC13" s="24">
        <v>1282.035889</v>
      </c>
      <c r="ED13" s="27">
        <v>1220.320557</v>
      </c>
      <c r="EE13" s="27">
        <v>1237.0737300000001</v>
      </c>
      <c r="EF13" s="27">
        <v>1127.9429929999999</v>
      </c>
      <c r="EG13" s="27">
        <v>1035.543457</v>
      </c>
      <c r="EH13" s="24">
        <v>1298.9530030000001</v>
      </c>
      <c r="EI13" s="27">
        <v>1225.9345699999999</v>
      </c>
      <c r="EJ13" s="27">
        <v>1214.7886960000001</v>
      </c>
      <c r="EK13" s="27">
        <v>1142.1207280000001</v>
      </c>
      <c r="EL13" s="27">
        <v>1021.022766</v>
      </c>
      <c r="EM13" s="24">
        <v>1317.033081</v>
      </c>
      <c r="EN13" s="27">
        <v>1223.6770019999999</v>
      </c>
      <c r="EO13" s="27">
        <v>1185.685303</v>
      </c>
      <c r="EP13" s="27">
        <v>1158.9608149999999</v>
      </c>
      <c r="EQ13" s="27">
        <v>1004.6630249999999</v>
      </c>
      <c r="ER13" s="24">
        <v>1324.058716</v>
      </c>
      <c r="ES13" s="26">
        <v>1.4E-2</v>
      </c>
      <c r="ET13" s="26">
        <v>1.2999999999999999E-2</v>
      </c>
      <c r="EU13" s="26">
        <v>1.2E-2</v>
      </c>
      <c r="EV13" s="26">
        <v>7.0000000000000001E-3</v>
      </c>
      <c r="EW13" s="25">
        <v>1.7000000000000001E-2</v>
      </c>
    </row>
    <row r="14" spans="1:153" x14ac:dyDescent="0.25">
      <c r="A14" s="24" t="s">
        <v>187</v>
      </c>
      <c r="B14" s="24">
        <v>806.96899399999995</v>
      </c>
      <c r="C14" s="24">
        <v>790.22497599999997</v>
      </c>
      <c r="D14" s="27">
        <v>769.99694799999997</v>
      </c>
      <c r="E14" s="27">
        <v>769.99694799999997</v>
      </c>
      <c r="F14" s="27">
        <v>769.99694799999997</v>
      </c>
      <c r="G14" s="27">
        <v>769.99694799999997</v>
      </c>
      <c r="H14" s="24">
        <v>769.99694799999997</v>
      </c>
      <c r="I14" s="27">
        <v>775.18158000000005</v>
      </c>
      <c r="J14" s="27">
        <v>775.18151899999998</v>
      </c>
      <c r="K14" s="27">
        <v>775.18158000000005</v>
      </c>
      <c r="L14" s="27">
        <v>775.18158000000005</v>
      </c>
      <c r="M14" s="24">
        <v>775.18164100000001</v>
      </c>
      <c r="N14" s="27">
        <v>788.70910600000002</v>
      </c>
      <c r="O14" s="27">
        <v>788.70916699999998</v>
      </c>
      <c r="P14" s="27">
        <v>788.70916699999998</v>
      </c>
      <c r="Q14" s="27">
        <v>788.70916699999998</v>
      </c>
      <c r="R14" s="24">
        <v>788.70916699999998</v>
      </c>
      <c r="S14" s="27">
        <v>819.96679700000004</v>
      </c>
      <c r="T14" s="27">
        <v>819.96679700000004</v>
      </c>
      <c r="U14" s="27">
        <v>819.96679700000004</v>
      </c>
      <c r="V14" s="27">
        <v>819.96679700000004</v>
      </c>
      <c r="W14" s="24">
        <v>819.96679700000004</v>
      </c>
      <c r="X14" s="27">
        <v>839.92553699999996</v>
      </c>
      <c r="Y14" s="27">
        <v>839.92553699999996</v>
      </c>
      <c r="Z14" s="27">
        <v>839.92553699999996</v>
      </c>
      <c r="AA14" s="27">
        <v>839.92553699999996</v>
      </c>
      <c r="AB14" s="24">
        <v>839.92553699999996</v>
      </c>
      <c r="AC14" s="27">
        <v>859.28381300000001</v>
      </c>
      <c r="AD14" s="27">
        <v>859.28381300000001</v>
      </c>
      <c r="AE14" s="27">
        <v>859.28381300000001</v>
      </c>
      <c r="AF14" s="27">
        <v>859.28381300000001</v>
      </c>
      <c r="AG14" s="24">
        <v>859.28381300000001</v>
      </c>
      <c r="AH14" s="27">
        <v>875.85815400000001</v>
      </c>
      <c r="AI14" s="27">
        <v>875.85815400000001</v>
      </c>
      <c r="AJ14" s="27">
        <v>867.59729000000004</v>
      </c>
      <c r="AK14" s="27">
        <v>875.85815400000001</v>
      </c>
      <c r="AL14" s="24">
        <v>875.85815400000001</v>
      </c>
      <c r="AM14" s="27">
        <v>885.08886700000005</v>
      </c>
      <c r="AN14" s="27">
        <v>885.08886700000005</v>
      </c>
      <c r="AO14" s="27">
        <v>876.82800299999997</v>
      </c>
      <c r="AP14" s="27">
        <v>885.08886700000005</v>
      </c>
      <c r="AQ14" s="24">
        <v>885.08886700000005</v>
      </c>
      <c r="AR14" s="27">
        <v>884.80163600000003</v>
      </c>
      <c r="AS14" s="27">
        <v>884.80163600000003</v>
      </c>
      <c r="AT14" s="27">
        <v>876.54070999999999</v>
      </c>
      <c r="AU14" s="27">
        <v>884.80163600000003</v>
      </c>
      <c r="AV14" s="24">
        <v>884.80163600000003</v>
      </c>
      <c r="AW14" s="27">
        <v>888.73974599999997</v>
      </c>
      <c r="AX14" s="27">
        <v>888.73974599999997</v>
      </c>
      <c r="AY14" s="27">
        <v>880.47882100000004</v>
      </c>
      <c r="AZ14" s="27">
        <v>888.73974599999997</v>
      </c>
      <c r="BA14" s="24">
        <v>888.73974599999997</v>
      </c>
      <c r="BB14" s="27">
        <v>894.64660600000002</v>
      </c>
      <c r="BC14" s="27">
        <v>894.64660600000002</v>
      </c>
      <c r="BD14" s="27">
        <v>886.38574200000005</v>
      </c>
      <c r="BE14" s="27">
        <v>894.64660600000002</v>
      </c>
      <c r="BF14" s="24">
        <v>894.64660600000002</v>
      </c>
      <c r="BG14" s="27">
        <v>900.55346699999996</v>
      </c>
      <c r="BH14" s="27">
        <v>900.55346699999996</v>
      </c>
      <c r="BI14" s="27">
        <v>892.29260299999999</v>
      </c>
      <c r="BJ14" s="27">
        <v>900.55346699999996</v>
      </c>
      <c r="BK14" s="24">
        <v>900.55346699999996</v>
      </c>
      <c r="BL14" s="27">
        <v>906.45996100000002</v>
      </c>
      <c r="BM14" s="27">
        <v>906.45996100000002</v>
      </c>
      <c r="BN14" s="27">
        <v>898.19897500000002</v>
      </c>
      <c r="BO14" s="27">
        <v>906.45996100000002</v>
      </c>
      <c r="BP14" s="24">
        <v>906.45996100000002</v>
      </c>
      <c r="BQ14" s="27">
        <v>912.36779799999999</v>
      </c>
      <c r="BR14" s="27">
        <v>912.36779799999999</v>
      </c>
      <c r="BS14" s="27">
        <v>904.10693400000002</v>
      </c>
      <c r="BT14" s="27">
        <v>912.36779799999999</v>
      </c>
      <c r="BU14" s="24">
        <v>912.36779799999999</v>
      </c>
      <c r="BV14" s="27">
        <v>912.36730999999997</v>
      </c>
      <c r="BW14" s="27">
        <v>912.36730999999997</v>
      </c>
      <c r="BX14" s="27">
        <v>904.10644500000001</v>
      </c>
      <c r="BY14" s="27">
        <v>912.36730999999997</v>
      </c>
      <c r="BZ14" s="24">
        <v>912.36730999999997</v>
      </c>
      <c r="CA14" s="27">
        <v>912.36682099999996</v>
      </c>
      <c r="CB14" s="27">
        <v>913.32873500000005</v>
      </c>
      <c r="CC14" s="27">
        <v>904.10595699999999</v>
      </c>
      <c r="CD14" s="27">
        <v>912.36682099999996</v>
      </c>
      <c r="CE14" s="24">
        <v>912.36682099999996</v>
      </c>
      <c r="CF14" s="27">
        <v>912.36682099999996</v>
      </c>
      <c r="CG14" s="27">
        <v>915.09313999999995</v>
      </c>
      <c r="CH14" s="27">
        <v>904.10595699999999</v>
      </c>
      <c r="CI14" s="27">
        <v>912.36682099999996</v>
      </c>
      <c r="CJ14" s="24">
        <v>912.36682099999996</v>
      </c>
      <c r="CK14" s="27">
        <v>912.36682099999996</v>
      </c>
      <c r="CL14" s="27">
        <v>919.77002000000005</v>
      </c>
      <c r="CM14" s="27">
        <v>904.10595699999999</v>
      </c>
      <c r="CN14" s="27">
        <v>913.19415300000003</v>
      </c>
      <c r="CO14" s="24">
        <v>912.36682099999996</v>
      </c>
      <c r="CP14" s="27">
        <v>908.42919900000004</v>
      </c>
      <c r="CQ14" s="27">
        <v>918.90393100000006</v>
      </c>
      <c r="CR14" s="27">
        <v>900.16833499999996</v>
      </c>
      <c r="CS14" s="27">
        <v>912.04357900000002</v>
      </c>
      <c r="CT14" s="24">
        <v>908.42919900000004</v>
      </c>
      <c r="CU14" s="27">
        <v>900.55358899999999</v>
      </c>
      <c r="CV14" s="27">
        <v>915.91162099999997</v>
      </c>
      <c r="CW14" s="27">
        <v>892.29260299999999</v>
      </c>
      <c r="CX14" s="27">
        <v>906.26464799999997</v>
      </c>
      <c r="CY14" s="24">
        <v>900.55358899999999</v>
      </c>
      <c r="CZ14" s="27">
        <v>893.67926</v>
      </c>
      <c r="DA14" s="27">
        <v>915.81219499999997</v>
      </c>
      <c r="DB14" s="27">
        <v>884.417419</v>
      </c>
      <c r="DC14" s="27">
        <v>899.49108899999999</v>
      </c>
      <c r="DD14" s="24">
        <v>892.67834500000004</v>
      </c>
      <c r="DE14" s="27">
        <v>887.04571499999997</v>
      </c>
      <c r="DF14" s="27">
        <v>922.493652</v>
      </c>
      <c r="DG14" s="27">
        <v>876.54077099999995</v>
      </c>
      <c r="DH14" s="27">
        <v>896.76672399999995</v>
      </c>
      <c r="DI14" s="24">
        <v>884.80169699999999</v>
      </c>
      <c r="DJ14" s="27">
        <v>880.71423300000004</v>
      </c>
      <c r="DK14" s="27">
        <v>932.47711200000003</v>
      </c>
      <c r="DL14" s="27">
        <v>868.66455099999996</v>
      </c>
      <c r="DM14" s="27">
        <v>896.76599099999999</v>
      </c>
      <c r="DN14" s="24">
        <v>877.91735800000004</v>
      </c>
      <c r="DO14" s="27">
        <v>874.86511199999995</v>
      </c>
      <c r="DP14" s="27">
        <v>945.160889</v>
      </c>
      <c r="DQ14" s="27">
        <v>860.78790300000003</v>
      </c>
      <c r="DR14" s="27">
        <v>903.55737299999998</v>
      </c>
      <c r="DS14" s="24">
        <v>871.41284199999996</v>
      </c>
      <c r="DT14" s="27">
        <v>868.29809599999999</v>
      </c>
      <c r="DU14" s="27">
        <v>960.95251499999995</v>
      </c>
      <c r="DV14" s="27">
        <v>852.91076699999996</v>
      </c>
      <c r="DW14" s="27">
        <v>913.57702600000005</v>
      </c>
      <c r="DX14" s="24">
        <v>864.76611300000002</v>
      </c>
      <c r="DY14" s="27">
        <v>871.71868900000004</v>
      </c>
      <c r="DZ14" s="27">
        <v>988.19909700000005</v>
      </c>
      <c r="EA14" s="27">
        <v>852.910706</v>
      </c>
      <c r="EB14" s="27">
        <v>934.17858899999999</v>
      </c>
      <c r="EC14" s="24">
        <v>866.07629399999996</v>
      </c>
      <c r="ED14" s="27">
        <v>876.38305700000001</v>
      </c>
      <c r="EE14" s="27">
        <v>1019.563232</v>
      </c>
      <c r="EF14" s="27">
        <v>852.91076699999996</v>
      </c>
      <c r="EG14" s="27">
        <v>957.89672900000005</v>
      </c>
      <c r="EH14" s="24">
        <v>867.43444799999997</v>
      </c>
      <c r="EI14" s="27">
        <v>887.45422399999995</v>
      </c>
      <c r="EJ14" s="27">
        <v>1055.6762699999999</v>
      </c>
      <c r="EK14" s="27">
        <v>852.91076699999996</v>
      </c>
      <c r="EL14" s="27">
        <v>985.20043899999996</v>
      </c>
      <c r="EM14" s="24">
        <v>868.55847200000005</v>
      </c>
      <c r="EN14" s="27">
        <v>902.864014</v>
      </c>
      <c r="EO14" s="27">
        <v>1097.2384030000001</v>
      </c>
      <c r="EP14" s="27">
        <v>852.910706</v>
      </c>
      <c r="EQ14" s="27">
        <v>1016.629761</v>
      </c>
      <c r="ER14" s="24">
        <v>874.93719499999997</v>
      </c>
      <c r="ES14" s="26">
        <v>5.0000000000000001E-3</v>
      </c>
      <c r="ET14" s="26">
        <v>1.0999999999999999E-2</v>
      </c>
      <c r="EU14" s="26">
        <v>3.0000000000000001E-3</v>
      </c>
      <c r="EV14" s="26">
        <v>8.9999999999999993E-3</v>
      </c>
      <c r="EW14" s="25">
        <v>4.0000000000000001E-3</v>
      </c>
    </row>
    <row r="15" spans="1:153" x14ac:dyDescent="0.25">
      <c r="A15" s="24" t="s">
        <v>207</v>
      </c>
      <c r="B15" s="24">
        <v>1.764999</v>
      </c>
      <c r="C15" s="24">
        <v>1.3529990000000001</v>
      </c>
      <c r="D15" s="27">
        <v>2.4761380000000002</v>
      </c>
      <c r="E15" s="27">
        <v>2.4761380000000002</v>
      </c>
      <c r="F15" s="27">
        <v>2.4761380000000002</v>
      </c>
      <c r="G15" s="27">
        <v>2.4761380000000002</v>
      </c>
      <c r="H15" s="24">
        <v>2.4761380000000002</v>
      </c>
      <c r="I15" s="27">
        <v>2.467784</v>
      </c>
      <c r="J15" s="27">
        <v>2.4726919999999999</v>
      </c>
      <c r="K15" s="27">
        <v>2.468267</v>
      </c>
      <c r="L15" s="27">
        <v>2.467743</v>
      </c>
      <c r="M15" s="24">
        <v>2.467695</v>
      </c>
      <c r="N15" s="27">
        <v>2.4740929999999999</v>
      </c>
      <c r="O15" s="27">
        <v>2.475095</v>
      </c>
      <c r="P15" s="27">
        <v>2.47437</v>
      </c>
      <c r="Q15" s="27">
        <v>2.4738190000000002</v>
      </c>
      <c r="R15" s="24">
        <v>2.4740009999999999</v>
      </c>
      <c r="S15" s="27">
        <v>2.475473</v>
      </c>
      <c r="T15" s="27">
        <v>2.4754299999999998</v>
      </c>
      <c r="U15" s="27">
        <v>2.47594</v>
      </c>
      <c r="V15" s="27">
        <v>2.474888</v>
      </c>
      <c r="W15" s="24">
        <v>2.4764520000000001</v>
      </c>
      <c r="X15" s="27">
        <v>2.4782920000000002</v>
      </c>
      <c r="Y15" s="27">
        <v>2.4767950000000001</v>
      </c>
      <c r="Z15" s="27">
        <v>2.4772379999999998</v>
      </c>
      <c r="AA15" s="27">
        <v>2.4767570000000001</v>
      </c>
      <c r="AB15" s="24">
        <v>2.4780709999999999</v>
      </c>
      <c r="AC15" s="27">
        <v>2.478993</v>
      </c>
      <c r="AD15" s="27">
        <v>2.4768289999999999</v>
      </c>
      <c r="AE15" s="27">
        <v>2.4776850000000001</v>
      </c>
      <c r="AF15" s="27">
        <v>2.477633</v>
      </c>
      <c r="AG15" s="24">
        <v>2.4788420000000002</v>
      </c>
      <c r="AH15" s="27">
        <v>2.4789940000000001</v>
      </c>
      <c r="AI15" s="27">
        <v>2.4770819999999998</v>
      </c>
      <c r="AJ15" s="27">
        <v>2.4787520000000001</v>
      </c>
      <c r="AK15" s="27">
        <v>2.477633</v>
      </c>
      <c r="AL15" s="24">
        <v>2.4788410000000001</v>
      </c>
      <c r="AM15" s="27">
        <v>2.4794879999999999</v>
      </c>
      <c r="AN15" s="27">
        <v>2.4770829999999999</v>
      </c>
      <c r="AO15" s="27">
        <v>2.4794139999999998</v>
      </c>
      <c r="AP15" s="27">
        <v>2.4783270000000002</v>
      </c>
      <c r="AQ15" s="24">
        <v>2.478882</v>
      </c>
      <c r="AR15" s="27">
        <v>2.4794870000000002</v>
      </c>
      <c r="AS15" s="27">
        <v>2.4770829999999999</v>
      </c>
      <c r="AT15" s="27">
        <v>2.4794139999999998</v>
      </c>
      <c r="AU15" s="27">
        <v>2.4783369999999998</v>
      </c>
      <c r="AV15" s="24">
        <v>2.4788410000000001</v>
      </c>
      <c r="AW15" s="27">
        <v>2.4799829999999998</v>
      </c>
      <c r="AX15" s="27">
        <v>2.4799150000000001</v>
      </c>
      <c r="AY15" s="27">
        <v>2.479873</v>
      </c>
      <c r="AZ15" s="27">
        <v>2.4799899999999999</v>
      </c>
      <c r="BA15" s="24">
        <v>2.4794320000000001</v>
      </c>
      <c r="BB15" s="27">
        <v>2.4815520000000002</v>
      </c>
      <c r="BC15" s="27">
        <v>2.479997</v>
      </c>
      <c r="BD15" s="27">
        <v>2.4799069999999999</v>
      </c>
      <c r="BE15" s="27">
        <v>2.482777</v>
      </c>
      <c r="BF15" s="24">
        <v>2.4796819999999999</v>
      </c>
      <c r="BG15" s="27">
        <v>2.4829509999999999</v>
      </c>
      <c r="BH15" s="27">
        <v>2.4800710000000001</v>
      </c>
      <c r="BI15" s="27">
        <v>2.480864</v>
      </c>
      <c r="BJ15" s="27">
        <v>2.4853499999999999</v>
      </c>
      <c r="BK15" s="24">
        <v>2.4797090000000002</v>
      </c>
      <c r="BL15" s="27">
        <v>2.4844569999999999</v>
      </c>
      <c r="BM15" s="27">
        <v>2.48183</v>
      </c>
      <c r="BN15" s="27">
        <v>2.4836</v>
      </c>
      <c r="BO15" s="27">
        <v>2.48671</v>
      </c>
      <c r="BP15" s="24">
        <v>2.4838809999999998</v>
      </c>
      <c r="BQ15" s="27">
        <v>2.4859249999999999</v>
      </c>
      <c r="BR15" s="27">
        <v>2.483959</v>
      </c>
      <c r="BS15" s="27">
        <v>2.4898509999999998</v>
      </c>
      <c r="BT15" s="27">
        <v>2.4876140000000002</v>
      </c>
      <c r="BU15" s="24">
        <v>2.485061</v>
      </c>
      <c r="BV15" s="27">
        <v>2.4897999999999998</v>
      </c>
      <c r="BW15" s="27">
        <v>2.490265</v>
      </c>
      <c r="BX15" s="27">
        <v>2.494319</v>
      </c>
      <c r="BY15" s="27">
        <v>2.4897640000000001</v>
      </c>
      <c r="BZ15" s="24">
        <v>2.4891540000000001</v>
      </c>
      <c r="CA15" s="27">
        <v>2.4939580000000001</v>
      </c>
      <c r="CB15" s="27">
        <v>2.497833</v>
      </c>
      <c r="CC15" s="27">
        <v>2.4984679999999999</v>
      </c>
      <c r="CD15" s="27">
        <v>2.4960819999999999</v>
      </c>
      <c r="CE15" s="24">
        <v>2.4948839999999999</v>
      </c>
      <c r="CF15" s="27">
        <v>2.5008330000000001</v>
      </c>
      <c r="CG15" s="27">
        <v>2.5069149999999998</v>
      </c>
      <c r="CH15" s="27">
        <v>2.5057360000000002</v>
      </c>
      <c r="CI15" s="27">
        <v>2.5045289999999998</v>
      </c>
      <c r="CJ15" s="24">
        <v>2.5028440000000001</v>
      </c>
      <c r="CK15" s="27">
        <v>2.5084019999999998</v>
      </c>
      <c r="CL15" s="27">
        <v>2.517814</v>
      </c>
      <c r="CM15" s="27">
        <v>2.5108899999999998</v>
      </c>
      <c r="CN15" s="27">
        <v>2.513611</v>
      </c>
      <c r="CO15" s="24">
        <v>2.5122689999999999</v>
      </c>
      <c r="CP15" s="27">
        <v>2.5174850000000002</v>
      </c>
      <c r="CQ15" s="27">
        <v>2.530894</v>
      </c>
      <c r="CR15" s="27">
        <v>2.5185689999999998</v>
      </c>
      <c r="CS15" s="27">
        <v>2.5245099999999998</v>
      </c>
      <c r="CT15" s="24">
        <v>2.5231080000000001</v>
      </c>
      <c r="CU15" s="27">
        <v>2.528384</v>
      </c>
      <c r="CV15" s="27">
        <v>2.546589</v>
      </c>
      <c r="CW15" s="27">
        <v>2.5250020000000002</v>
      </c>
      <c r="CX15" s="27">
        <v>2.5295570000000001</v>
      </c>
      <c r="CY15" s="24">
        <v>2.5370759999999999</v>
      </c>
      <c r="CZ15" s="27">
        <v>2.537979</v>
      </c>
      <c r="DA15" s="27">
        <v>2.5509539999999999</v>
      </c>
      <c r="DB15" s="27">
        <v>2.5265360000000001</v>
      </c>
      <c r="DC15" s="27">
        <v>2.5359060000000002</v>
      </c>
      <c r="DD15" s="24">
        <v>2.5416720000000002</v>
      </c>
      <c r="DE15" s="27">
        <v>2.544378</v>
      </c>
      <c r="DF15" s="27">
        <v>2.5552169999999998</v>
      </c>
      <c r="DG15" s="27">
        <v>2.5356160000000001</v>
      </c>
      <c r="DH15" s="27">
        <v>2.5427840000000002</v>
      </c>
      <c r="DI15" s="24">
        <v>2.5487000000000002</v>
      </c>
      <c r="DJ15" s="27">
        <v>2.5525679999999999</v>
      </c>
      <c r="DK15" s="27">
        <v>2.5597729999999999</v>
      </c>
      <c r="DL15" s="27">
        <v>2.5465149999999999</v>
      </c>
      <c r="DM15" s="27">
        <v>2.5475110000000001</v>
      </c>
      <c r="DN15" s="24">
        <v>2.5537079999999999</v>
      </c>
      <c r="DO15" s="27">
        <v>2.5569069999999998</v>
      </c>
      <c r="DP15" s="27">
        <v>2.5634610000000002</v>
      </c>
      <c r="DQ15" s="27">
        <v>2.5515089999999998</v>
      </c>
      <c r="DR15" s="27">
        <v>2.5524010000000001</v>
      </c>
      <c r="DS15" s="24">
        <v>2.5585849999999999</v>
      </c>
      <c r="DT15" s="27">
        <v>2.561286</v>
      </c>
      <c r="DU15" s="27">
        <v>2.5667</v>
      </c>
      <c r="DV15" s="27">
        <v>2.5557259999999999</v>
      </c>
      <c r="DW15" s="27">
        <v>2.5573199999999998</v>
      </c>
      <c r="DX15" s="24">
        <v>2.5618940000000001</v>
      </c>
      <c r="DY15" s="27">
        <v>2.5648490000000002</v>
      </c>
      <c r="DZ15" s="27">
        <v>2.5693359999999998</v>
      </c>
      <c r="EA15" s="27">
        <v>2.5591140000000001</v>
      </c>
      <c r="EB15" s="27">
        <v>2.5628570000000002</v>
      </c>
      <c r="EC15" s="24">
        <v>2.5652469999999998</v>
      </c>
      <c r="ED15" s="27">
        <v>2.5674700000000001</v>
      </c>
      <c r="EE15" s="27">
        <v>2.5727829999999998</v>
      </c>
      <c r="EF15" s="27">
        <v>2.5613440000000001</v>
      </c>
      <c r="EG15" s="27">
        <v>2.5646659999999999</v>
      </c>
      <c r="EH15" s="24">
        <v>2.5676950000000001</v>
      </c>
      <c r="EI15" s="27">
        <v>2.5694059999999999</v>
      </c>
      <c r="EJ15" s="27">
        <v>2.575736</v>
      </c>
      <c r="EK15" s="27">
        <v>2.5629900000000001</v>
      </c>
      <c r="EL15" s="27">
        <v>2.5661550000000002</v>
      </c>
      <c r="EM15" s="24">
        <v>2.5704889999999998</v>
      </c>
      <c r="EN15" s="27">
        <v>2.5720399999999999</v>
      </c>
      <c r="EO15" s="27">
        <v>2.5799099999999999</v>
      </c>
      <c r="EP15" s="27">
        <v>2.5635810000000001</v>
      </c>
      <c r="EQ15" s="27">
        <v>2.5661550000000002</v>
      </c>
      <c r="ER15" s="24">
        <v>2.5735809999999999</v>
      </c>
      <c r="ES15" s="26">
        <v>2.1999999999999999E-2</v>
      </c>
      <c r="ET15" s="26">
        <v>2.3E-2</v>
      </c>
      <c r="EU15" s="26">
        <v>2.1999999999999999E-2</v>
      </c>
      <c r="EV15" s="26">
        <v>2.1999999999999999E-2</v>
      </c>
      <c r="EW15" s="25">
        <v>2.1999999999999999E-2</v>
      </c>
    </row>
    <row r="16" spans="1:153" x14ac:dyDescent="0.25">
      <c r="A16" s="24" t="s">
        <v>206</v>
      </c>
      <c r="B16" s="24">
        <v>392.36398300000002</v>
      </c>
      <c r="C16" s="24">
        <v>484.078979</v>
      </c>
      <c r="D16" s="27">
        <v>455.99279799999999</v>
      </c>
      <c r="E16" s="27">
        <v>455.99438500000002</v>
      </c>
      <c r="F16" s="27">
        <v>455.98950200000002</v>
      </c>
      <c r="G16" s="27">
        <v>455.99206500000003</v>
      </c>
      <c r="H16" s="24">
        <v>455.99740600000001</v>
      </c>
      <c r="I16" s="27">
        <v>476.38980099999998</v>
      </c>
      <c r="J16" s="27">
        <v>476.27331500000003</v>
      </c>
      <c r="K16" s="27">
        <v>476.33306900000002</v>
      </c>
      <c r="L16" s="27">
        <v>476.33761600000003</v>
      </c>
      <c r="M16" s="24">
        <v>476.33770800000002</v>
      </c>
      <c r="N16" s="27">
        <v>487.57666</v>
      </c>
      <c r="O16" s="27">
        <v>508.43905599999999</v>
      </c>
      <c r="P16" s="27">
        <v>491.34625199999999</v>
      </c>
      <c r="Q16" s="27">
        <v>487.83380099999999</v>
      </c>
      <c r="R16" s="24">
        <v>490.90783699999997</v>
      </c>
      <c r="S16" s="27">
        <v>496.995361</v>
      </c>
      <c r="T16" s="27">
        <v>528.11480700000004</v>
      </c>
      <c r="U16" s="27">
        <v>502.37261999999998</v>
      </c>
      <c r="V16" s="27">
        <v>498.53112800000002</v>
      </c>
      <c r="W16" s="24">
        <v>501.99822999999998</v>
      </c>
      <c r="X16" s="27">
        <v>513.37738000000002</v>
      </c>
      <c r="Y16" s="27">
        <v>538.62914999999998</v>
      </c>
      <c r="Z16" s="27">
        <v>515.20239300000003</v>
      </c>
      <c r="AA16" s="27">
        <v>513.92156999999997</v>
      </c>
      <c r="AB16" s="24">
        <v>515.78582800000004</v>
      </c>
      <c r="AC16" s="27">
        <v>521.53344700000002</v>
      </c>
      <c r="AD16" s="27">
        <v>546.38549799999998</v>
      </c>
      <c r="AE16" s="27">
        <v>521.18225099999995</v>
      </c>
      <c r="AF16" s="27">
        <v>522.39843800000006</v>
      </c>
      <c r="AG16" s="24">
        <v>523.47900400000003</v>
      </c>
      <c r="AH16" s="27">
        <v>529.472534</v>
      </c>
      <c r="AI16" s="27">
        <v>555.973389</v>
      </c>
      <c r="AJ16" s="27">
        <v>525.90197799999999</v>
      </c>
      <c r="AK16" s="27">
        <v>529.546875</v>
      </c>
      <c r="AL16" s="24">
        <v>532.32244900000001</v>
      </c>
      <c r="AM16" s="27">
        <v>540.77343800000006</v>
      </c>
      <c r="AN16" s="27">
        <v>566.102844</v>
      </c>
      <c r="AO16" s="27">
        <v>534.62573199999997</v>
      </c>
      <c r="AP16" s="27">
        <v>537.31408699999997</v>
      </c>
      <c r="AQ16" s="24">
        <v>540.35314900000003</v>
      </c>
      <c r="AR16" s="27">
        <v>554.571777</v>
      </c>
      <c r="AS16" s="27">
        <v>577.854736</v>
      </c>
      <c r="AT16" s="27">
        <v>545.26684599999999</v>
      </c>
      <c r="AU16" s="27">
        <v>550.21661400000005</v>
      </c>
      <c r="AV16" s="24">
        <v>550.05847200000005</v>
      </c>
      <c r="AW16" s="27">
        <v>567.46154799999999</v>
      </c>
      <c r="AX16" s="27">
        <v>585.44012499999997</v>
      </c>
      <c r="AY16" s="27">
        <v>556.76556400000004</v>
      </c>
      <c r="AZ16" s="27">
        <v>565.56469700000002</v>
      </c>
      <c r="BA16" s="24">
        <v>562.83380099999999</v>
      </c>
      <c r="BB16" s="27">
        <v>569.03704800000003</v>
      </c>
      <c r="BC16" s="27">
        <v>590.36547900000005</v>
      </c>
      <c r="BD16" s="27">
        <v>562.01879899999994</v>
      </c>
      <c r="BE16" s="27">
        <v>572.39679000000001</v>
      </c>
      <c r="BF16" s="24">
        <v>568.29284700000005</v>
      </c>
      <c r="BG16" s="27">
        <v>572.78686500000003</v>
      </c>
      <c r="BH16" s="27">
        <v>591.51178000000004</v>
      </c>
      <c r="BI16" s="27">
        <v>565.39880400000004</v>
      </c>
      <c r="BJ16" s="27">
        <v>575.98492399999998</v>
      </c>
      <c r="BK16" s="24">
        <v>573.03192100000001</v>
      </c>
      <c r="BL16" s="27">
        <v>575.08752400000003</v>
      </c>
      <c r="BM16" s="27">
        <v>593.66467299999999</v>
      </c>
      <c r="BN16" s="27">
        <v>567.79400599999997</v>
      </c>
      <c r="BO16" s="27">
        <v>578.09265100000005</v>
      </c>
      <c r="BP16" s="24">
        <v>576.68457000000001</v>
      </c>
      <c r="BQ16" s="27">
        <v>581.64764400000001</v>
      </c>
      <c r="BR16" s="27">
        <v>601.38000499999998</v>
      </c>
      <c r="BS16" s="27">
        <v>571.10613999999998</v>
      </c>
      <c r="BT16" s="27">
        <v>583.19695999999999</v>
      </c>
      <c r="BU16" s="24">
        <v>581.55731200000002</v>
      </c>
      <c r="BV16" s="27">
        <v>584.30212400000005</v>
      </c>
      <c r="BW16" s="27">
        <v>607.41516100000001</v>
      </c>
      <c r="BX16" s="27">
        <v>573.83404499999995</v>
      </c>
      <c r="BY16" s="27">
        <v>586.10571300000004</v>
      </c>
      <c r="BZ16" s="24">
        <v>583.71246299999996</v>
      </c>
      <c r="CA16" s="27">
        <v>586.51269500000001</v>
      </c>
      <c r="CB16" s="27">
        <v>615.68603499999995</v>
      </c>
      <c r="CC16" s="27">
        <v>575.65270999999996</v>
      </c>
      <c r="CD16" s="27">
        <v>588.60839799999997</v>
      </c>
      <c r="CE16" s="24">
        <v>586.76318400000002</v>
      </c>
      <c r="CF16" s="27">
        <v>591.44287099999997</v>
      </c>
      <c r="CG16" s="27">
        <v>630.85266100000001</v>
      </c>
      <c r="CH16" s="27">
        <v>577.19872999999995</v>
      </c>
      <c r="CI16" s="27">
        <v>591.62561000000005</v>
      </c>
      <c r="CJ16" s="24">
        <v>586.85058600000002</v>
      </c>
      <c r="CK16" s="27">
        <v>593.94049099999995</v>
      </c>
      <c r="CL16" s="27">
        <v>644.86016800000004</v>
      </c>
      <c r="CM16" s="27">
        <v>579.30590800000004</v>
      </c>
      <c r="CN16" s="27">
        <v>595.96167000000003</v>
      </c>
      <c r="CO16" s="24">
        <v>587.93908699999997</v>
      </c>
      <c r="CP16" s="27">
        <v>598.07336399999997</v>
      </c>
      <c r="CQ16" s="27">
        <v>659.90368699999999</v>
      </c>
      <c r="CR16" s="27">
        <v>581.60723900000005</v>
      </c>
      <c r="CS16" s="27">
        <v>603.70892300000003</v>
      </c>
      <c r="CT16" s="24">
        <v>590.36981200000002</v>
      </c>
      <c r="CU16" s="27">
        <v>601.82708700000001</v>
      </c>
      <c r="CV16" s="27">
        <v>676.83239700000001</v>
      </c>
      <c r="CW16" s="27">
        <v>584.81054700000004</v>
      </c>
      <c r="CX16" s="27">
        <v>614.80102499999998</v>
      </c>
      <c r="CY16" s="24">
        <v>594.01733400000001</v>
      </c>
      <c r="CZ16" s="27">
        <v>608.28332499999999</v>
      </c>
      <c r="DA16" s="27">
        <v>696.04376200000002</v>
      </c>
      <c r="DB16" s="27">
        <v>587.80535899999995</v>
      </c>
      <c r="DC16" s="27">
        <v>625.12670900000001</v>
      </c>
      <c r="DD16" s="24">
        <v>599.95471199999997</v>
      </c>
      <c r="DE16" s="27">
        <v>619.16113299999995</v>
      </c>
      <c r="DF16" s="27">
        <v>720.58245799999997</v>
      </c>
      <c r="DG16" s="27">
        <v>589.66955600000006</v>
      </c>
      <c r="DH16" s="27">
        <v>639.23913600000003</v>
      </c>
      <c r="DI16" s="24">
        <v>604.26232900000002</v>
      </c>
      <c r="DJ16" s="27">
        <v>631.10974099999999</v>
      </c>
      <c r="DK16" s="27">
        <v>744.30737299999998</v>
      </c>
      <c r="DL16" s="27">
        <v>591.63244599999996</v>
      </c>
      <c r="DM16" s="27">
        <v>654.70483400000001</v>
      </c>
      <c r="DN16" s="24">
        <v>612.69378700000004</v>
      </c>
      <c r="DO16" s="27">
        <v>644.07959000000005</v>
      </c>
      <c r="DP16" s="27">
        <v>773.10266100000001</v>
      </c>
      <c r="DQ16" s="27">
        <v>593.26550299999997</v>
      </c>
      <c r="DR16" s="27">
        <v>670.24102800000003</v>
      </c>
      <c r="DS16" s="24">
        <v>626.39086899999995</v>
      </c>
      <c r="DT16" s="27">
        <v>661.01806599999998</v>
      </c>
      <c r="DU16" s="27">
        <v>801.97497599999997</v>
      </c>
      <c r="DV16" s="27">
        <v>597.60461399999997</v>
      </c>
      <c r="DW16" s="27">
        <v>688.32165499999996</v>
      </c>
      <c r="DX16" s="24">
        <v>640.78198199999997</v>
      </c>
      <c r="DY16" s="27">
        <v>681.15466300000003</v>
      </c>
      <c r="DZ16" s="27">
        <v>839.41076699999996</v>
      </c>
      <c r="EA16" s="27">
        <v>601.76953100000003</v>
      </c>
      <c r="EB16" s="27">
        <v>708.83593800000006</v>
      </c>
      <c r="EC16" s="24">
        <v>655.41210899999999</v>
      </c>
      <c r="ED16" s="27">
        <v>700.57226600000001</v>
      </c>
      <c r="EE16" s="27">
        <v>874.49206500000003</v>
      </c>
      <c r="EF16" s="27">
        <v>608.44714399999998</v>
      </c>
      <c r="EG16" s="27">
        <v>732.337219</v>
      </c>
      <c r="EH16" s="24">
        <v>676.39672900000005</v>
      </c>
      <c r="EI16" s="27">
        <v>724.13891599999999</v>
      </c>
      <c r="EJ16" s="27">
        <v>914.53906199999994</v>
      </c>
      <c r="EK16" s="27">
        <v>620.39050299999997</v>
      </c>
      <c r="EL16" s="27">
        <v>757.43914800000005</v>
      </c>
      <c r="EM16" s="24">
        <v>696.55432099999996</v>
      </c>
      <c r="EN16" s="27">
        <v>750.24401899999998</v>
      </c>
      <c r="EO16" s="27">
        <v>964.553223</v>
      </c>
      <c r="EP16" s="27">
        <v>632.98828100000003</v>
      </c>
      <c r="EQ16" s="27">
        <v>785.06469700000002</v>
      </c>
      <c r="ER16" s="24">
        <v>719.67571999999996</v>
      </c>
      <c r="ES16" s="26">
        <v>1.4999999999999999E-2</v>
      </c>
      <c r="ET16" s="26">
        <v>2.4E-2</v>
      </c>
      <c r="EU16" s="26">
        <v>8.9999999999999993E-3</v>
      </c>
      <c r="EV16" s="26">
        <v>1.7000000000000001E-2</v>
      </c>
      <c r="EW16" s="25">
        <v>1.4E-2</v>
      </c>
    </row>
    <row r="17" spans="1:153" x14ac:dyDescent="0.25">
      <c r="A17" s="24" t="s">
        <v>205</v>
      </c>
      <c r="B17" s="24">
        <v>0</v>
      </c>
      <c r="C17" s="24">
        <v>0</v>
      </c>
      <c r="D17" s="27">
        <v>0</v>
      </c>
      <c r="E17" s="27">
        <v>0</v>
      </c>
      <c r="F17" s="27">
        <v>0</v>
      </c>
      <c r="G17" s="27">
        <v>0</v>
      </c>
      <c r="H17" s="24">
        <v>0</v>
      </c>
      <c r="I17" s="27">
        <v>0</v>
      </c>
      <c r="J17" s="27">
        <v>0</v>
      </c>
      <c r="K17" s="27">
        <v>0</v>
      </c>
      <c r="L17" s="27">
        <v>0</v>
      </c>
      <c r="M17" s="24">
        <v>0</v>
      </c>
      <c r="N17" s="27">
        <v>0</v>
      </c>
      <c r="O17" s="27">
        <v>0</v>
      </c>
      <c r="P17" s="27">
        <v>0</v>
      </c>
      <c r="Q17" s="27">
        <v>0</v>
      </c>
      <c r="R17" s="24">
        <v>0</v>
      </c>
      <c r="S17" s="27">
        <v>0.32019999999999998</v>
      </c>
      <c r="T17" s="27">
        <v>0.33316499999999999</v>
      </c>
      <c r="U17" s="27">
        <v>0.24429500000000001</v>
      </c>
      <c r="V17" s="27">
        <v>0.27027699999999999</v>
      </c>
      <c r="W17" s="24">
        <v>0.39551799999999998</v>
      </c>
      <c r="X17" s="27">
        <v>0.651779</v>
      </c>
      <c r="Y17" s="27">
        <v>0.56862900000000005</v>
      </c>
      <c r="Z17" s="27">
        <v>0.32918799999999998</v>
      </c>
      <c r="AA17" s="27">
        <v>0.57706500000000005</v>
      </c>
      <c r="AB17" s="24">
        <v>0.76398600000000005</v>
      </c>
      <c r="AC17" s="27">
        <v>1.0788990000000001</v>
      </c>
      <c r="AD17" s="27">
        <v>0.837758</v>
      </c>
      <c r="AE17" s="27">
        <v>0.49168600000000001</v>
      </c>
      <c r="AF17" s="27">
        <v>0.93496800000000002</v>
      </c>
      <c r="AG17" s="24">
        <v>1.2006019999999999</v>
      </c>
      <c r="AH17" s="27">
        <v>1.505323</v>
      </c>
      <c r="AI17" s="27">
        <v>1.0991169999999999</v>
      </c>
      <c r="AJ17" s="27">
        <v>0.52930999999999995</v>
      </c>
      <c r="AK17" s="27">
        <v>1.146539</v>
      </c>
      <c r="AL17" s="24">
        <v>1.6591309999999999</v>
      </c>
      <c r="AM17" s="27">
        <v>1.9634799999999999</v>
      </c>
      <c r="AN17" s="27">
        <v>1.3705590000000001</v>
      </c>
      <c r="AO17" s="27">
        <v>0.656111</v>
      </c>
      <c r="AP17" s="27">
        <v>1.4475849999999999</v>
      </c>
      <c r="AQ17" s="24">
        <v>2.1609609999999999</v>
      </c>
      <c r="AR17" s="27">
        <v>2.5696020000000002</v>
      </c>
      <c r="AS17" s="27">
        <v>1.8299380000000001</v>
      </c>
      <c r="AT17" s="27">
        <v>0.69811500000000004</v>
      </c>
      <c r="AU17" s="27">
        <v>1.756858</v>
      </c>
      <c r="AV17" s="24">
        <v>2.7739509999999998</v>
      </c>
      <c r="AW17" s="27">
        <v>3.1709269999999998</v>
      </c>
      <c r="AX17" s="27">
        <v>2.418504</v>
      </c>
      <c r="AY17" s="27">
        <v>0.73985699999999999</v>
      </c>
      <c r="AZ17" s="27">
        <v>1.985222</v>
      </c>
      <c r="BA17" s="24">
        <v>3.3865720000000001</v>
      </c>
      <c r="BB17" s="27">
        <v>3.7625950000000001</v>
      </c>
      <c r="BC17" s="27">
        <v>3.25265</v>
      </c>
      <c r="BD17" s="27">
        <v>0.78085300000000002</v>
      </c>
      <c r="BE17" s="27">
        <v>2.2027899999999998</v>
      </c>
      <c r="BF17" s="24">
        <v>4.0377289999999997</v>
      </c>
      <c r="BG17" s="27">
        <v>4.5404210000000003</v>
      </c>
      <c r="BH17" s="27">
        <v>4.1499490000000003</v>
      </c>
      <c r="BI17" s="27">
        <v>0.81926600000000005</v>
      </c>
      <c r="BJ17" s="27">
        <v>2.6582659999999998</v>
      </c>
      <c r="BK17" s="24">
        <v>5.2921440000000004</v>
      </c>
      <c r="BL17" s="27">
        <v>5.3049819999999999</v>
      </c>
      <c r="BM17" s="27">
        <v>5.0658339999999997</v>
      </c>
      <c r="BN17" s="27">
        <v>0.85662700000000003</v>
      </c>
      <c r="BO17" s="27">
        <v>2.9961869999999999</v>
      </c>
      <c r="BP17" s="24">
        <v>6.4043000000000001</v>
      </c>
      <c r="BQ17" s="27">
        <v>6.3374090000000001</v>
      </c>
      <c r="BR17" s="27">
        <v>5.764615</v>
      </c>
      <c r="BS17" s="27">
        <v>0.89486500000000002</v>
      </c>
      <c r="BT17" s="27">
        <v>3.2850100000000002</v>
      </c>
      <c r="BU17" s="24">
        <v>7.8369410000000004</v>
      </c>
      <c r="BV17" s="27">
        <v>7.1728730000000001</v>
      </c>
      <c r="BW17" s="27">
        <v>6.3160509999999999</v>
      </c>
      <c r="BX17" s="27">
        <v>0.99547300000000005</v>
      </c>
      <c r="BY17" s="27">
        <v>3.836589</v>
      </c>
      <c r="BZ17" s="24">
        <v>9.2651939999999993</v>
      </c>
      <c r="CA17" s="27">
        <v>8.4538049999999991</v>
      </c>
      <c r="CB17" s="27">
        <v>6.7206270000000004</v>
      </c>
      <c r="CC17" s="27">
        <v>1.0960380000000001</v>
      </c>
      <c r="CD17" s="27">
        <v>4.0990599999999997</v>
      </c>
      <c r="CE17" s="24">
        <v>10.48413</v>
      </c>
      <c r="CF17" s="27">
        <v>9.2480619999999991</v>
      </c>
      <c r="CG17" s="27">
        <v>7.0831220000000004</v>
      </c>
      <c r="CH17" s="27">
        <v>1.132436</v>
      </c>
      <c r="CI17" s="27">
        <v>4.2957979999999996</v>
      </c>
      <c r="CJ17" s="24">
        <v>11.937055000000001</v>
      </c>
      <c r="CK17" s="27">
        <v>9.9332580000000004</v>
      </c>
      <c r="CL17" s="27">
        <v>7.4457399999999998</v>
      </c>
      <c r="CM17" s="27">
        <v>1.222226</v>
      </c>
      <c r="CN17" s="27">
        <v>4.5628260000000003</v>
      </c>
      <c r="CO17" s="24">
        <v>13.090185999999999</v>
      </c>
      <c r="CP17" s="27">
        <v>10.429918000000001</v>
      </c>
      <c r="CQ17" s="27">
        <v>7.6383530000000004</v>
      </c>
      <c r="CR17" s="27">
        <v>1.2556449999999999</v>
      </c>
      <c r="CS17" s="27">
        <v>4.7636609999999999</v>
      </c>
      <c r="CT17" s="24">
        <v>13.958307</v>
      </c>
      <c r="CU17" s="27">
        <v>10.927742</v>
      </c>
      <c r="CV17" s="27">
        <v>7.7164539999999997</v>
      </c>
      <c r="CW17" s="27">
        <v>1.2883640000000001</v>
      </c>
      <c r="CX17" s="27">
        <v>4.9676929999999997</v>
      </c>
      <c r="CY17" s="24">
        <v>14.835468000000001</v>
      </c>
      <c r="CZ17" s="27">
        <v>11.388845999999999</v>
      </c>
      <c r="DA17" s="27">
        <v>7.8156860000000004</v>
      </c>
      <c r="DB17" s="27">
        <v>1.322616</v>
      </c>
      <c r="DC17" s="27">
        <v>5.1667300000000003</v>
      </c>
      <c r="DD17" s="24">
        <v>15.661796000000001</v>
      </c>
      <c r="DE17" s="27">
        <v>11.816470000000001</v>
      </c>
      <c r="DF17" s="27">
        <v>7.9172459999999996</v>
      </c>
      <c r="DG17" s="27">
        <v>1.3570420000000001</v>
      </c>
      <c r="DH17" s="27">
        <v>5.2826040000000001</v>
      </c>
      <c r="DI17" s="24">
        <v>16.337136999999998</v>
      </c>
      <c r="DJ17" s="27">
        <v>12.249986</v>
      </c>
      <c r="DK17" s="27">
        <v>8.0653389999999998</v>
      </c>
      <c r="DL17" s="27">
        <v>1.3929590000000001</v>
      </c>
      <c r="DM17" s="27">
        <v>5.3980880000000004</v>
      </c>
      <c r="DN17" s="24">
        <v>16.886545000000002</v>
      </c>
      <c r="DO17" s="27">
        <v>12.420007999999999</v>
      </c>
      <c r="DP17" s="27">
        <v>8.2088169999999998</v>
      </c>
      <c r="DQ17" s="27">
        <v>1.5120070000000001</v>
      </c>
      <c r="DR17" s="27">
        <v>5.5152539999999997</v>
      </c>
      <c r="DS17" s="24">
        <v>17.429205</v>
      </c>
      <c r="DT17" s="27">
        <v>12.590567</v>
      </c>
      <c r="DU17" s="27">
        <v>8.3520079999999997</v>
      </c>
      <c r="DV17" s="27">
        <v>1.5475289999999999</v>
      </c>
      <c r="DW17" s="27">
        <v>5.6030480000000003</v>
      </c>
      <c r="DX17" s="24">
        <v>18.100449000000001</v>
      </c>
      <c r="DY17" s="27">
        <v>12.777241</v>
      </c>
      <c r="DZ17" s="27">
        <v>8.5197540000000007</v>
      </c>
      <c r="EA17" s="27">
        <v>1.5827880000000001</v>
      </c>
      <c r="EB17" s="27">
        <v>5.7014839999999998</v>
      </c>
      <c r="EC17" s="24">
        <v>18.358903999999999</v>
      </c>
      <c r="ED17" s="27">
        <v>12.970789999999999</v>
      </c>
      <c r="EE17" s="27">
        <v>8.6868850000000002</v>
      </c>
      <c r="EF17" s="27">
        <v>1.6177840000000001</v>
      </c>
      <c r="EG17" s="27">
        <v>5.8004350000000002</v>
      </c>
      <c r="EH17" s="24">
        <v>18.625088000000002</v>
      </c>
      <c r="EI17" s="27">
        <v>13.065149</v>
      </c>
      <c r="EJ17" s="27">
        <v>8.8587769999999999</v>
      </c>
      <c r="EK17" s="27">
        <v>1.652736</v>
      </c>
      <c r="EL17" s="27">
        <v>6.0144330000000004</v>
      </c>
      <c r="EM17" s="24">
        <v>18.894698999999999</v>
      </c>
      <c r="EN17" s="27">
        <v>13.166665999999999</v>
      </c>
      <c r="EO17" s="27">
        <v>9.0479970000000005</v>
      </c>
      <c r="EP17" s="27">
        <v>1.688696</v>
      </c>
      <c r="EQ17" s="27">
        <v>6.2331009999999996</v>
      </c>
      <c r="ER17" s="24">
        <v>19.083452000000001</v>
      </c>
      <c r="ES17" s="27" t="s">
        <v>15</v>
      </c>
      <c r="ET17" s="27" t="s">
        <v>15</v>
      </c>
      <c r="EU17" s="27" t="s">
        <v>15</v>
      </c>
      <c r="EV17" s="27" t="s">
        <v>15</v>
      </c>
      <c r="EW17" s="24" t="s">
        <v>15</v>
      </c>
    </row>
    <row r="18" spans="1:153" x14ac:dyDescent="0.25">
      <c r="A18" s="28" t="s">
        <v>202</v>
      </c>
      <c r="B18" s="28">
        <v>3808.9348140000002</v>
      </c>
      <c r="C18" s="28">
        <v>3796.8413089999999</v>
      </c>
      <c r="D18" s="31">
        <v>3761.453125</v>
      </c>
      <c r="E18" s="31">
        <v>3761.530029</v>
      </c>
      <c r="F18" s="31">
        <v>3761.4084469999998</v>
      </c>
      <c r="G18" s="31">
        <v>3761.6870119999999</v>
      </c>
      <c r="H18" s="28">
        <v>3761.6784670000002</v>
      </c>
      <c r="I18" s="31">
        <v>3724.4572750000002</v>
      </c>
      <c r="J18" s="31">
        <v>3723.908203</v>
      </c>
      <c r="K18" s="31">
        <v>3710.0493160000001</v>
      </c>
      <c r="L18" s="31">
        <v>3725.3439939999998</v>
      </c>
      <c r="M18" s="28">
        <v>3724.1884770000001</v>
      </c>
      <c r="N18" s="31">
        <v>3758.0122070000002</v>
      </c>
      <c r="O18" s="31">
        <v>3761.6301269999999</v>
      </c>
      <c r="P18" s="31">
        <v>3722.826172</v>
      </c>
      <c r="Q18" s="31">
        <v>3736.8107909999999</v>
      </c>
      <c r="R18" s="28">
        <v>3765.6225589999999</v>
      </c>
      <c r="S18" s="31">
        <v>3812.483154</v>
      </c>
      <c r="T18" s="31">
        <v>3823.5356449999999</v>
      </c>
      <c r="U18" s="31">
        <v>3757.5288089999999</v>
      </c>
      <c r="V18" s="31">
        <v>3769.304932</v>
      </c>
      <c r="W18" s="28">
        <v>3829.991943</v>
      </c>
      <c r="X18" s="31">
        <v>3848.4565429999998</v>
      </c>
      <c r="Y18" s="31">
        <v>3888.2714839999999</v>
      </c>
      <c r="Z18" s="31">
        <v>3763.5854490000002</v>
      </c>
      <c r="AA18" s="31">
        <v>3800.0559079999998</v>
      </c>
      <c r="AB18" s="28">
        <v>3870.1628420000002</v>
      </c>
      <c r="AC18" s="31">
        <v>3895.0063479999999</v>
      </c>
      <c r="AD18" s="31">
        <v>3967.9816890000002</v>
      </c>
      <c r="AE18" s="31">
        <v>3785.2402339999999</v>
      </c>
      <c r="AF18" s="31">
        <v>3849.4038089999999</v>
      </c>
      <c r="AG18" s="28">
        <v>3919.8322750000002</v>
      </c>
      <c r="AH18" s="31">
        <v>3937.0991210000002</v>
      </c>
      <c r="AI18" s="31">
        <v>4035.727539</v>
      </c>
      <c r="AJ18" s="31">
        <v>3809.6220699999999</v>
      </c>
      <c r="AK18" s="31">
        <v>3898.5698240000002</v>
      </c>
      <c r="AL18" s="28">
        <v>3965.8884280000002</v>
      </c>
      <c r="AM18" s="31">
        <v>3991.1813959999999</v>
      </c>
      <c r="AN18" s="31">
        <v>4111.4414059999999</v>
      </c>
      <c r="AO18" s="31">
        <v>3844.0805660000001</v>
      </c>
      <c r="AP18" s="31">
        <v>3955.545654</v>
      </c>
      <c r="AQ18" s="28">
        <v>4017.7434079999998</v>
      </c>
      <c r="AR18" s="31">
        <v>4020.5686040000001</v>
      </c>
      <c r="AS18" s="31">
        <v>4161.4765619999998</v>
      </c>
      <c r="AT18" s="31">
        <v>3860.8125</v>
      </c>
      <c r="AU18" s="31">
        <v>3986.1782229999999</v>
      </c>
      <c r="AV18" s="28">
        <v>4047.5913089999999</v>
      </c>
      <c r="AW18" s="31">
        <v>4046.8071289999998</v>
      </c>
      <c r="AX18" s="31">
        <v>4205.9746089999999</v>
      </c>
      <c r="AY18" s="31">
        <v>3875.2473140000002</v>
      </c>
      <c r="AZ18" s="31">
        <v>4016.0541990000002</v>
      </c>
      <c r="BA18" s="28">
        <v>4071.8291020000001</v>
      </c>
      <c r="BB18" s="31">
        <v>4086.6772460000002</v>
      </c>
      <c r="BC18" s="31">
        <v>4257.7153319999998</v>
      </c>
      <c r="BD18" s="31">
        <v>3903.3779300000001</v>
      </c>
      <c r="BE18" s="31">
        <v>4058.1594239999999</v>
      </c>
      <c r="BF18" s="28">
        <v>4113.1381840000004</v>
      </c>
      <c r="BG18" s="31">
        <v>4122.8627930000002</v>
      </c>
      <c r="BH18" s="31">
        <v>4306.9462890000004</v>
      </c>
      <c r="BI18" s="31">
        <v>3925.78125</v>
      </c>
      <c r="BJ18" s="31">
        <v>4097.4965819999998</v>
      </c>
      <c r="BK18" s="28">
        <v>4153.6220700000003</v>
      </c>
      <c r="BL18" s="31">
        <v>4157.1508789999998</v>
      </c>
      <c r="BM18" s="31">
        <v>4359.2436520000001</v>
      </c>
      <c r="BN18" s="31">
        <v>3945.2639159999999</v>
      </c>
      <c r="BO18" s="31">
        <v>4132.0961909999996</v>
      </c>
      <c r="BP18" s="28">
        <v>4188.7709960000002</v>
      </c>
      <c r="BQ18" s="31">
        <v>4193.5180659999996</v>
      </c>
      <c r="BR18" s="31">
        <v>4408.8950199999999</v>
      </c>
      <c r="BS18" s="31">
        <v>3968.086914</v>
      </c>
      <c r="BT18" s="31">
        <v>4164.2270509999998</v>
      </c>
      <c r="BU18" s="28">
        <v>4226.7373049999997</v>
      </c>
      <c r="BV18" s="31">
        <v>4224.1464839999999</v>
      </c>
      <c r="BW18" s="31">
        <v>4452.1909180000002</v>
      </c>
      <c r="BX18" s="31">
        <v>3989.748779</v>
      </c>
      <c r="BY18" s="31">
        <v>4193.1362300000001</v>
      </c>
      <c r="BZ18" s="28">
        <v>4262.0698240000002</v>
      </c>
      <c r="CA18" s="31">
        <v>4257.4389650000003</v>
      </c>
      <c r="CB18" s="31">
        <v>4495.8408200000003</v>
      </c>
      <c r="CC18" s="31">
        <v>4012.3298340000001</v>
      </c>
      <c r="CD18" s="31">
        <v>4223.7763670000004</v>
      </c>
      <c r="CE18" s="28">
        <v>4297.2319340000004</v>
      </c>
      <c r="CF18" s="31">
        <v>4283.4960940000001</v>
      </c>
      <c r="CG18" s="31">
        <v>4538.0009769999997</v>
      </c>
      <c r="CH18" s="31">
        <v>4027.3327640000002</v>
      </c>
      <c r="CI18" s="31">
        <v>4248.2788090000004</v>
      </c>
      <c r="CJ18" s="28">
        <v>4324.8393550000001</v>
      </c>
      <c r="CK18" s="31">
        <v>4314.2651370000003</v>
      </c>
      <c r="CL18" s="31">
        <v>4581.953125</v>
      </c>
      <c r="CM18" s="31">
        <v>4042.9106449999999</v>
      </c>
      <c r="CN18" s="31">
        <v>4275.3774409999996</v>
      </c>
      <c r="CO18" s="28">
        <v>4355.1865230000003</v>
      </c>
      <c r="CP18" s="31">
        <v>4345.0825199999999</v>
      </c>
      <c r="CQ18" s="31">
        <v>4628.4624020000001</v>
      </c>
      <c r="CR18" s="31">
        <v>4062.5229490000002</v>
      </c>
      <c r="CS18" s="31">
        <v>4301.0146480000003</v>
      </c>
      <c r="CT18" s="28">
        <v>4385.0527339999999</v>
      </c>
      <c r="CU18" s="31">
        <v>4373.298828</v>
      </c>
      <c r="CV18" s="31">
        <v>4673.0576170000004</v>
      </c>
      <c r="CW18" s="31">
        <v>4075.9558109999998</v>
      </c>
      <c r="CX18" s="31">
        <v>4324.2436520000001</v>
      </c>
      <c r="CY18" s="28">
        <v>4409.8325199999999</v>
      </c>
      <c r="CZ18" s="31">
        <v>4401.6357420000004</v>
      </c>
      <c r="DA18" s="31">
        <v>4718.78125</v>
      </c>
      <c r="DB18" s="31">
        <v>4097.7290039999998</v>
      </c>
      <c r="DC18" s="31">
        <v>4349.0610349999997</v>
      </c>
      <c r="DD18" s="28">
        <v>4437.6835940000001</v>
      </c>
      <c r="DE18" s="31">
        <v>4432.4648440000001</v>
      </c>
      <c r="DF18" s="31">
        <v>4765.7436520000001</v>
      </c>
      <c r="DG18" s="31">
        <v>4120.7915039999998</v>
      </c>
      <c r="DH18" s="31">
        <v>4372.4335940000001</v>
      </c>
      <c r="DI18" s="28">
        <v>4467.0268550000001</v>
      </c>
      <c r="DJ18" s="31">
        <v>4465.232422</v>
      </c>
      <c r="DK18" s="31">
        <v>4812.8720700000003</v>
      </c>
      <c r="DL18" s="31">
        <v>4144.2377930000002</v>
      </c>
      <c r="DM18" s="31">
        <v>4395.5776370000003</v>
      </c>
      <c r="DN18" s="28">
        <v>4502.5639650000003</v>
      </c>
      <c r="DO18" s="31">
        <v>4497.4560549999997</v>
      </c>
      <c r="DP18" s="31">
        <v>4857.3857420000004</v>
      </c>
      <c r="DQ18" s="31">
        <v>4168.3632809999999</v>
      </c>
      <c r="DR18" s="31">
        <v>4421.216797</v>
      </c>
      <c r="DS18" s="28">
        <v>4535.1020509999998</v>
      </c>
      <c r="DT18" s="31">
        <v>4529.9140619999998</v>
      </c>
      <c r="DU18" s="31">
        <v>4910.2944340000004</v>
      </c>
      <c r="DV18" s="31">
        <v>4194.7470700000003</v>
      </c>
      <c r="DW18" s="31">
        <v>4456.2285160000001</v>
      </c>
      <c r="DX18" s="28">
        <v>4573.8369140000004</v>
      </c>
      <c r="DY18" s="31">
        <v>4561.6879879999997</v>
      </c>
      <c r="DZ18" s="31">
        <v>4973.0253910000001</v>
      </c>
      <c r="EA18" s="31">
        <v>4221.4150390000004</v>
      </c>
      <c r="EB18" s="31">
        <v>4495.4389650000003</v>
      </c>
      <c r="EC18" s="28">
        <v>4616.6459960000002</v>
      </c>
      <c r="ED18" s="31">
        <v>4600.0224609999996</v>
      </c>
      <c r="EE18" s="31">
        <v>5038.4921880000002</v>
      </c>
      <c r="EF18" s="31">
        <v>4247.9340819999998</v>
      </c>
      <c r="EG18" s="31">
        <v>4538.3447269999997</v>
      </c>
      <c r="EH18" s="28">
        <v>4659.7910160000001</v>
      </c>
      <c r="EI18" s="31">
        <v>4640.7036129999997</v>
      </c>
      <c r="EJ18" s="31">
        <v>5100.9106449999999</v>
      </c>
      <c r="EK18" s="31">
        <v>4274.1918949999999</v>
      </c>
      <c r="EL18" s="31">
        <v>4576.6796880000002</v>
      </c>
      <c r="EM18" s="28">
        <v>4701.4375</v>
      </c>
      <c r="EN18" s="31">
        <v>4684.0942379999997</v>
      </c>
      <c r="EO18" s="31">
        <v>5171.6660160000001</v>
      </c>
      <c r="EP18" s="31">
        <v>4303.6401370000003</v>
      </c>
      <c r="EQ18" s="31">
        <v>4619.4746089999999</v>
      </c>
      <c r="ER18" s="28">
        <v>4743.1538090000004</v>
      </c>
      <c r="ES18" s="30">
        <v>7.0000000000000001E-3</v>
      </c>
      <c r="ET18" s="30">
        <v>1.0999999999999999E-2</v>
      </c>
      <c r="EU18" s="30">
        <v>4.0000000000000001E-3</v>
      </c>
      <c r="EV18" s="30">
        <v>7.0000000000000001E-3</v>
      </c>
      <c r="EW18" s="29">
        <v>8.0000000000000002E-3</v>
      </c>
    </row>
    <row r="19" spans="1:153" x14ac:dyDescent="0.25">
      <c r="A19" s="28" t="s">
        <v>204</v>
      </c>
      <c r="B19" s="24"/>
      <c r="C19" s="24"/>
      <c r="D19" s="194"/>
      <c r="E19" s="189"/>
      <c r="F19" s="189"/>
      <c r="G19" s="189"/>
      <c r="H19" s="195"/>
      <c r="I19" s="194"/>
      <c r="J19" s="189"/>
      <c r="K19" s="189"/>
      <c r="L19" s="189"/>
      <c r="M19" s="195"/>
      <c r="N19" s="194"/>
      <c r="O19" s="189"/>
      <c r="P19" s="189"/>
      <c r="Q19" s="189"/>
      <c r="R19" s="195"/>
      <c r="S19" s="194"/>
      <c r="T19" s="189"/>
      <c r="U19" s="189"/>
      <c r="V19" s="189"/>
      <c r="W19" s="195"/>
      <c r="X19" s="194"/>
      <c r="Y19" s="189"/>
      <c r="Z19" s="189"/>
      <c r="AA19" s="189"/>
      <c r="AB19" s="195"/>
      <c r="AC19" s="194"/>
      <c r="AD19" s="189"/>
      <c r="AE19" s="189"/>
      <c r="AF19" s="189"/>
      <c r="AG19" s="195"/>
      <c r="AH19" s="194"/>
      <c r="AI19" s="189"/>
      <c r="AJ19" s="189"/>
      <c r="AK19" s="189"/>
      <c r="AL19" s="195"/>
      <c r="AM19" s="194"/>
      <c r="AN19" s="189"/>
      <c r="AO19" s="189"/>
      <c r="AP19" s="189"/>
      <c r="AQ19" s="195"/>
      <c r="AR19" s="194"/>
      <c r="AS19" s="189"/>
      <c r="AT19" s="189"/>
      <c r="AU19" s="189"/>
      <c r="AV19" s="195"/>
      <c r="AW19" s="194"/>
      <c r="AX19" s="189"/>
      <c r="AY19" s="189"/>
      <c r="AZ19" s="189"/>
      <c r="BA19" s="195"/>
      <c r="BB19" s="194"/>
      <c r="BC19" s="189"/>
      <c r="BD19" s="189"/>
      <c r="BE19" s="189"/>
      <c r="BF19" s="195"/>
      <c r="BG19" s="194"/>
      <c r="BH19" s="189"/>
      <c r="BI19" s="189"/>
      <c r="BJ19" s="189"/>
      <c r="BK19" s="195"/>
      <c r="BL19" s="194"/>
      <c r="BM19" s="189"/>
      <c r="BN19" s="189"/>
      <c r="BO19" s="189"/>
      <c r="BP19" s="195"/>
      <c r="BQ19" s="194"/>
      <c r="BR19" s="189"/>
      <c r="BS19" s="189"/>
      <c r="BT19" s="189"/>
      <c r="BU19" s="195"/>
      <c r="BV19" s="194"/>
      <c r="BW19" s="189"/>
      <c r="BX19" s="189"/>
      <c r="BY19" s="189"/>
      <c r="BZ19" s="195"/>
      <c r="CA19" s="194"/>
      <c r="CB19" s="189"/>
      <c r="CC19" s="189"/>
      <c r="CD19" s="189"/>
      <c r="CE19" s="195"/>
      <c r="CF19" s="194"/>
      <c r="CG19" s="189"/>
      <c r="CH19" s="189"/>
      <c r="CI19" s="189"/>
      <c r="CJ19" s="195"/>
      <c r="CK19" s="194"/>
      <c r="CL19" s="189"/>
      <c r="CM19" s="189"/>
      <c r="CN19" s="189"/>
      <c r="CO19" s="195"/>
      <c r="CP19" s="194"/>
      <c r="CQ19" s="189"/>
      <c r="CR19" s="189"/>
      <c r="CS19" s="189"/>
      <c r="CT19" s="195"/>
      <c r="CU19" s="194"/>
      <c r="CV19" s="189"/>
      <c r="CW19" s="189"/>
      <c r="CX19" s="189"/>
      <c r="CY19" s="195"/>
      <c r="CZ19" s="194"/>
      <c r="DA19" s="189"/>
      <c r="DB19" s="189"/>
      <c r="DC19" s="189"/>
      <c r="DD19" s="195"/>
      <c r="DE19" s="194"/>
      <c r="DF19" s="189"/>
      <c r="DG19" s="189"/>
      <c r="DH19" s="189"/>
      <c r="DI19" s="195"/>
      <c r="DJ19" s="194"/>
      <c r="DK19" s="189"/>
      <c r="DL19" s="189"/>
      <c r="DM19" s="189"/>
      <c r="DN19" s="195"/>
      <c r="DO19" s="194"/>
      <c r="DP19" s="189"/>
      <c r="DQ19" s="189"/>
      <c r="DR19" s="189"/>
      <c r="DS19" s="195"/>
      <c r="DT19" s="194"/>
      <c r="DU19" s="189"/>
      <c r="DV19" s="189"/>
      <c r="DW19" s="189"/>
      <c r="DX19" s="195"/>
      <c r="DY19" s="194"/>
      <c r="DZ19" s="189"/>
      <c r="EA19" s="189"/>
      <c r="EB19" s="189"/>
      <c r="EC19" s="195"/>
      <c r="ED19" s="194"/>
      <c r="EE19" s="189"/>
      <c r="EF19" s="189"/>
      <c r="EG19" s="189"/>
      <c r="EH19" s="195"/>
      <c r="EI19" s="194"/>
      <c r="EJ19" s="189"/>
      <c r="EK19" s="189"/>
      <c r="EL19" s="189"/>
      <c r="EM19" s="195"/>
      <c r="EN19" s="194"/>
      <c r="EO19" s="189"/>
      <c r="EP19" s="189"/>
      <c r="EQ19" s="189"/>
      <c r="ER19" s="195"/>
      <c r="ES19" s="194"/>
      <c r="ET19" s="189"/>
      <c r="EU19" s="189"/>
      <c r="EV19" s="189"/>
      <c r="EW19" s="195"/>
    </row>
    <row r="20" spans="1:153" x14ac:dyDescent="0.25">
      <c r="A20" s="24" t="s">
        <v>190</v>
      </c>
      <c r="B20" s="24">
        <v>31.064796000000001</v>
      </c>
      <c r="C20" s="24">
        <v>26.847857999999999</v>
      </c>
      <c r="D20" s="27">
        <v>27.918700999999999</v>
      </c>
      <c r="E20" s="27">
        <v>27.918700999999999</v>
      </c>
      <c r="F20" s="27">
        <v>27.918700999999999</v>
      </c>
      <c r="G20" s="27">
        <v>27.918697000000002</v>
      </c>
      <c r="H20" s="24">
        <v>27.918700999999999</v>
      </c>
      <c r="I20" s="27">
        <v>28.668921000000001</v>
      </c>
      <c r="J20" s="27">
        <v>28.656635000000001</v>
      </c>
      <c r="K20" s="27">
        <v>28.659908000000001</v>
      </c>
      <c r="L20" s="27">
        <v>28.668932000000002</v>
      </c>
      <c r="M20" s="24">
        <v>28.668925999999999</v>
      </c>
      <c r="N20" s="27">
        <v>29.648219999999998</v>
      </c>
      <c r="O20" s="27">
        <v>29.617805000000001</v>
      </c>
      <c r="P20" s="27">
        <v>29.636778</v>
      </c>
      <c r="Q20" s="27">
        <v>29.651171000000001</v>
      </c>
      <c r="R20" s="24">
        <v>29.648045</v>
      </c>
      <c r="S20" s="27">
        <v>30.228724</v>
      </c>
      <c r="T20" s="27">
        <v>30.065404999999998</v>
      </c>
      <c r="U20" s="27">
        <v>30.054783</v>
      </c>
      <c r="V20" s="27">
        <v>29.935828999999998</v>
      </c>
      <c r="W20" s="24">
        <v>29.934661999999999</v>
      </c>
      <c r="X20" s="27">
        <v>28.001884</v>
      </c>
      <c r="Y20" s="27">
        <v>28.219909999999999</v>
      </c>
      <c r="Z20" s="27">
        <v>27.813431000000001</v>
      </c>
      <c r="AA20" s="27">
        <v>28.028841</v>
      </c>
      <c r="AB20" s="24">
        <v>28.276888</v>
      </c>
      <c r="AC20" s="27">
        <v>27.15399</v>
      </c>
      <c r="AD20" s="27">
        <v>28.096138</v>
      </c>
      <c r="AE20" s="27">
        <v>27.01932</v>
      </c>
      <c r="AF20" s="27">
        <v>27.164438000000001</v>
      </c>
      <c r="AG20" s="24">
        <v>27.420957999999999</v>
      </c>
      <c r="AH20" s="27">
        <v>26.955803</v>
      </c>
      <c r="AI20" s="27">
        <v>27.824407999999998</v>
      </c>
      <c r="AJ20" s="27">
        <v>26.755853999999999</v>
      </c>
      <c r="AK20" s="27">
        <v>26.637799999999999</v>
      </c>
      <c r="AL20" s="24">
        <v>27.062768999999999</v>
      </c>
      <c r="AM20" s="27">
        <v>26.882698000000001</v>
      </c>
      <c r="AN20" s="27">
        <v>27.809835</v>
      </c>
      <c r="AO20" s="27">
        <v>26.705356999999999</v>
      </c>
      <c r="AP20" s="27">
        <v>26.765284999999999</v>
      </c>
      <c r="AQ20" s="24">
        <v>27.123756</v>
      </c>
      <c r="AR20" s="27">
        <v>26.776160999999998</v>
      </c>
      <c r="AS20" s="27">
        <v>28.167415999999999</v>
      </c>
      <c r="AT20" s="27">
        <v>26.424510999999999</v>
      </c>
      <c r="AU20" s="27">
        <v>26.998301999999999</v>
      </c>
      <c r="AV20" s="24">
        <v>27.321235999999999</v>
      </c>
      <c r="AW20" s="27">
        <v>26.128309000000002</v>
      </c>
      <c r="AX20" s="27">
        <v>28.016891000000001</v>
      </c>
      <c r="AY20" s="27">
        <v>26.423309</v>
      </c>
      <c r="AZ20" s="27">
        <v>26.697866000000001</v>
      </c>
      <c r="BA20" s="24">
        <v>27.331665000000001</v>
      </c>
      <c r="BB20" s="27">
        <v>26.608453999999998</v>
      </c>
      <c r="BC20" s="27">
        <v>27.953175000000002</v>
      </c>
      <c r="BD20" s="27">
        <v>25.915835999999999</v>
      </c>
      <c r="BE20" s="27">
        <v>26.471955999999999</v>
      </c>
      <c r="BF20" s="24">
        <v>27.094868000000002</v>
      </c>
      <c r="BG20" s="27">
        <v>26.655249000000001</v>
      </c>
      <c r="BH20" s="27">
        <v>28.123327</v>
      </c>
      <c r="BI20" s="27">
        <v>25.867433999999999</v>
      </c>
      <c r="BJ20" s="27">
        <v>26.058125</v>
      </c>
      <c r="BK20" s="24">
        <v>26.957283</v>
      </c>
      <c r="BL20" s="27">
        <v>26.615606</v>
      </c>
      <c r="BM20" s="27">
        <v>28.356477999999999</v>
      </c>
      <c r="BN20" s="27">
        <v>25.817743</v>
      </c>
      <c r="BO20" s="27">
        <v>26.378226999999999</v>
      </c>
      <c r="BP20" s="24">
        <v>26.834931999999998</v>
      </c>
      <c r="BQ20" s="27">
        <v>26.881411</v>
      </c>
      <c r="BR20" s="27">
        <v>28.648402999999998</v>
      </c>
      <c r="BS20" s="27">
        <v>26.231392</v>
      </c>
      <c r="BT20" s="27">
        <v>26.656625999999999</v>
      </c>
      <c r="BU20" s="24">
        <v>27.050512000000001</v>
      </c>
      <c r="BV20" s="27">
        <v>26.907986000000001</v>
      </c>
      <c r="BW20" s="27">
        <v>28.702780000000001</v>
      </c>
      <c r="BX20" s="27">
        <v>26.619281999999998</v>
      </c>
      <c r="BY20" s="27">
        <v>27.037320999999999</v>
      </c>
      <c r="BZ20" s="24">
        <v>27.284766999999999</v>
      </c>
      <c r="CA20" s="27">
        <v>27.25149</v>
      </c>
      <c r="CB20" s="27">
        <v>28.684335999999998</v>
      </c>
      <c r="CC20" s="27">
        <v>26.634665999999999</v>
      </c>
      <c r="CD20" s="27">
        <v>26.838408000000001</v>
      </c>
      <c r="CE20" s="24">
        <v>27.281569999999999</v>
      </c>
      <c r="CF20" s="27">
        <v>27.280607</v>
      </c>
      <c r="CG20" s="27">
        <v>28.687134</v>
      </c>
      <c r="CH20" s="27">
        <v>26.825313999999999</v>
      </c>
      <c r="CI20" s="27">
        <v>27.263694999999998</v>
      </c>
      <c r="CJ20" s="24">
        <v>27.279512</v>
      </c>
      <c r="CK20" s="27">
        <v>27.317589000000002</v>
      </c>
      <c r="CL20" s="27">
        <v>28.718439</v>
      </c>
      <c r="CM20" s="27">
        <v>26.826125999999999</v>
      </c>
      <c r="CN20" s="27">
        <v>27.276910999999998</v>
      </c>
      <c r="CO20" s="24">
        <v>27.386998999999999</v>
      </c>
      <c r="CP20" s="27">
        <v>27.309334</v>
      </c>
      <c r="CQ20" s="27">
        <v>28.672657000000001</v>
      </c>
      <c r="CR20" s="27">
        <v>26.828717999999999</v>
      </c>
      <c r="CS20" s="27">
        <v>27.341047</v>
      </c>
      <c r="CT20" s="24">
        <v>27.376688000000001</v>
      </c>
      <c r="CU20" s="27">
        <v>27.379536000000002</v>
      </c>
      <c r="CV20" s="27">
        <v>28.923397000000001</v>
      </c>
      <c r="CW20" s="27">
        <v>26.828709</v>
      </c>
      <c r="CX20" s="27">
        <v>27.360845999999999</v>
      </c>
      <c r="CY20" s="24">
        <v>27.513016</v>
      </c>
      <c r="CZ20" s="27">
        <v>27.429859</v>
      </c>
      <c r="DA20" s="27">
        <v>29.033162999999998</v>
      </c>
      <c r="DB20" s="27">
        <v>26.825872</v>
      </c>
      <c r="DC20" s="27">
        <v>27.551641</v>
      </c>
      <c r="DD20" s="24">
        <v>27.342649000000002</v>
      </c>
      <c r="DE20" s="27">
        <v>27.480509000000001</v>
      </c>
      <c r="DF20" s="27">
        <v>29.159749999999999</v>
      </c>
      <c r="DG20" s="27">
        <v>26.881460000000001</v>
      </c>
      <c r="DH20" s="27">
        <v>28.138784000000001</v>
      </c>
      <c r="DI20" s="24">
        <v>27.544354999999999</v>
      </c>
      <c r="DJ20" s="27">
        <v>27.610132</v>
      </c>
      <c r="DK20" s="27">
        <v>29.166202999999999</v>
      </c>
      <c r="DL20" s="27">
        <v>26.918772000000001</v>
      </c>
      <c r="DM20" s="27">
        <v>27.947063</v>
      </c>
      <c r="DN20" s="24">
        <v>27.571514000000001</v>
      </c>
      <c r="DO20" s="27">
        <v>28.254505000000002</v>
      </c>
      <c r="DP20" s="27">
        <v>29.157530000000001</v>
      </c>
      <c r="DQ20" s="27">
        <v>27.323259</v>
      </c>
      <c r="DR20" s="27">
        <v>27.947309000000001</v>
      </c>
      <c r="DS20" s="24">
        <v>28.02017</v>
      </c>
      <c r="DT20" s="27">
        <v>28.480173000000001</v>
      </c>
      <c r="DU20" s="27">
        <v>29.155912000000001</v>
      </c>
      <c r="DV20" s="27">
        <v>27.488112999999998</v>
      </c>
      <c r="DW20" s="27">
        <v>28.089196999999999</v>
      </c>
      <c r="DX20" s="24">
        <v>28.475424</v>
      </c>
      <c r="DY20" s="27">
        <v>28.48386</v>
      </c>
      <c r="DZ20" s="27">
        <v>29.072593999999999</v>
      </c>
      <c r="EA20" s="27">
        <v>27.628744000000001</v>
      </c>
      <c r="EB20" s="27">
        <v>28.110175999999999</v>
      </c>
      <c r="EC20" s="24">
        <v>28.140675999999999</v>
      </c>
      <c r="ED20" s="27">
        <v>28.384775000000001</v>
      </c>
      <c r="EE20" s="27">
        <v>29.184093000000001</v>
      </c>
      <c r="EF20" s="27">
        <v>27.852453000000001</v>
      </c>
      <c r="EG20" s="27">
        <v>28.159165999999999</v>
      </c>
      <c r="EH20" s="24">
        <v>28.498358</v>
      </c>
      <c r="EI20" s="27">
        <v>28.383597999999999</v>
      </c>
      <c r="EJ20" s="27">
        <v>29.147594000000002</v>
      </c>
      <c r="EK20" s="27">
        <v>28.170237</v>
      </c>
      <c r="EL20" s="27">
        <v>28.172816999999998</v>
      </c>
      <c r="EM20" s="24">
        <v>28.499618999999999</v>
      </c>
      <c r="EN20" s="27">
        <v>28.386617999999999</v>
      </c>
      <c r="EO20" s="27">
        <v>29.174187</v>
      </c>
      <c r="EP20" s="27">
        <v>27.938168000000001</v>
      </c>
      <c r="EQ20" s="27">
        <v>28.172031</v>
      </c>
      <c r="ER20" s="24">
        <v>28.499272999999999</v>
      </c>
      <c r="ES20" s="26">
        <v>2E-3</v>
      </c>
      <c r="ET20" s="26">
        <v>3.0000000000000001E-3</v>
      </c>
      <c r="EU20" s="26">
        <v>1E-3</v>
      </c>
      <c r="EV20" s="26">
        <v>2E-3</v>
      </c>
      <c r="EW20" s="25">
        <v>2E-3</v>
      </c>
    </row>
    <row r="21" spans="1:153" x14ac:dyDescent="0.25">
      <c r="A21" s="24" t="s">
        <v>189</v>
      </c>
      <c r="B21" s="24">
        <v>2.3119239999999999</v>
      </c>
      <c r="C21" s="24">
        <v>2.1425100000000001</v>
      </c>
      <c r="D21" s="27">
        <v>0.66281999999999996</v>
      </c>
      <c r="E21" s="27">
        <v>0.66278300000000001</v>
      </c>
      <c r="F21" s="27">
        <v>0.66281999999999996</v>
      </c>
      <c r="G21" s="27">
        <v>0.66274699999999998</v>
      </c>
      <c r="H21" s="24">
        <v>0.66274699999999998</v>
      </c>
      <c r="I21" s="27">
        <v>0.66502799999999995</v>
      </c>
      <c r="J21" s="27">
        <v>0.66511799999999999</v>
      </c>
      <c r="K21" s="27">
        <v>0.664991</v>
      </c>
      <c r="L21" s="27">
        <v>0.66502799999999995</v>
      </c>
      <c r="M21" s="24">
        <v>0.66502799999999995</v>
      </c>
      <c r="N21" s="27">
        <v>0.66995099999999996</v>
      </c>
      <c r="O21" s="27">
        <v>0.66993899999999995</v>
      </c>
      <c r="P21" s="27">
        <v>0.66989799999999999</v>
      </c>
      <c r="Q21" s="27">
        <v>0.66995099999999996</v>
      </c>
      <c r="R21" s="24">
        <v>0.66993499999999995</v>
      </c>
      <c r="S21" s="27">
        <v>0.67181800000000003</v>
      </c>
      <c r="T21" s="27">
        <v>0.67196800000000001</v>
      </c>
      <c r="U21" s="27">
        <v>0.67132000000000003</v>
      </c>
      <c r="V21" s="27">
        <v>0.67148200000000002</v>
      </c>
      <c r="W21" s="24">
        <v>0.67118500000000003</v>
      </c>
      <c r="X21" s="27">
        <v>0.64024899999999996</v>
      </c>
      <c r="Y21" s="27">
        <v>0.64195400000000002</v>
      </c>
      <c r="Z21" s="27">
        <v>0.63931400000000005</v>
      </c>
      <c r="AA21" s="27">
        <v>0.640795</v>
      </c>
      <c r="AB21" s="24">
        <v>0.64140900000000001</v>
      </c>
      <c r="AC21" s="27">
        <v>0.63752699999999995</v>
      </c>
      <c r="AD21" s="27">
        <v>0.64198999999999995</v>
      </c>
      <c r="AE21" s="27">
        <v>0.63619099999999995</v>
      </c>
      <c r="AF21" s="27">
        <v>0.63775199999999999</v>
      </c>
      <c r="AG21" s="24">
        <v>0.63834199999999996</v>
      </c>
      <c r="AH21" s="27">
        <v>0.63681200000000004</v>
      </c>
      <c r="AI21" s="27">
        <v>0.64115699999999998</v>
      </c>
      <c r="AJ21" s="27">
        <v>0.63536199999999998</v>
      </c>
      <c r="AK21" s="27">
        <v>0.63620600000000005</v>
      </c>
      <c r="AL21" s="24">
        <v>0.63714499999999996</v>
      </c>
      <c r="AM21" s="27">
        <v>0.63689899999999999</v>
      </c>
      <c r="AN21" s="27">
        <v>0.64132800000000001</v>
      </c>
      <c r="AO21" s="27">
        <v>0.63526800000000005</v>
      </c>
      <c r="AP21" s="27">
        <v>0.63704000000000005</v>
      </c>
      <c r="AQ21" s="24">
        <v>0.63768999999999998</v>
      </c>
      <c r="AR21" s="27">
        <v>0.63592700000000002</v>
      </c>
      <c r="AS21" s="27">
        <v>0.64312199999999997</v>
      </c>
      <c r="AT21" s="27">
        <v>0.63466</v>
      </c>
      <c r="AU21" s="27">
        <v>0.63792400000000005</v>
      </c>
      <c r="AV21" s="24">
        <v>0.63830299999999995</v>
      </c>
      <c r="AW21" s="27">
        <v>0.63592599999999999</v>
      </c>
      <c r="AX21" s="27">
        <v>0.64307300000000001</v>
      </c>
      <c r="AY21" s="27">
        <v>0.63465499999999997</v>
      </c>
      <c r="AZ21" s="27">
        <v>0.63792899999999997</v>
      </c>
      <c r="BA21" s="24">
        <v>0.63851500000000005</v>
      </c>
      <c r="BB21" s="27">
        <v>0.63708200000000004</v>
      </c>
      <c r="BC21" s="27">
        <v>0.64253000000000005</v>
      </c>
      <c r="BD21" s="27">
        <v>0.63402800000000004</v>
      </c>
      <c r="BE21" s="27">
        <v>0.63694200000000001</v>
      </c>
      <c r="BF21" s="24">
        <v>0.63858199999999998</v>
      </c>
      <c r="BG21" s="27">
        <v>0.63693699999999998</v>
      </c>
      <c r="BH21" s="27">
        <v>0.64320500000000003</v>
      </c>
      <c r="BI21" s="27">
        <v>0.63407199999999997</v>
      </c>
      <c r="BJ21" s="27">
        <v>0.636876</v>
      </c>
      <c r="BK21" s="24">
        <v>0.63889200000000002</v>
      </c>
      <c r="BL21" s="27">
        <v>0.637019</v>
      </c>
      <c r="BM21" s="27">
        <v>0.644293</v>
      </c>
      <c r="BN21" s="27">
        <v>0.63414700000000002</v>
      </c>
      <c r="BO21" s="27">
        <v>0.636961</v>
      </c>
      <c r="BP21" s="24">
        <v>0.63893699999999998</v>
      </c>
      <c r="BQ21" s="27">
        <v>0.63815500000000003</v>
      </c>
      <c r="BR21" s="27">
        <v>0.64566599999999996</v>
      </c>
      <c r="BS21" s="27">
        <v>0.63571500000000003</v>
      </c>
      <c r="BT21" s="27">
        <v>0.63811099999999998</v>
      </c>
      <c r="BU21" s="24">
        <v>0.63918299999999995</v>
      </c>
      <c r="BV21" s="27">
        <v>0.63777799999999996</v>
      </c>
      <c r="BW21" s="27">
        <v>0.64566000000000001</v>
      </c>
      <c r="BX21" s="27">
        <v>0.63727599999999995</v>
      </c>
      <c r="BY21" s="27">
        <v>0.63977399999999995</v>
      </c>
      <c r="BZ21" s="24">
        <v>0.64010100000000003</v>
      </c>
      <c r="CA21" s="27">
        <v>0.63910500000000003</v>
      </c>
      <c r="CB21" s="27">
        <v>0.645621</v>
      </c>
      <c r="CC21" s="27">
        <v>0.63719199999999998</v>
      </c>
      <c r="CD21" s="27">
        <v>0.63840200000000003</v>
      </c>
      <c r="CE21" s="24">
        <v>0.63993599999999995</v>
      </c>
      <c r="CF21" s="27">
        <v>0.63900299999999999</v>
      </c>
      <c r="CG21" s="27">
        <v>0.64558000000000004</v>
      </c>
      <c r="CH21" s="27">
        <v>0.63788999999999996</v>
      </c>
      <c r="CI21" s="27">
        <v>0.64001300000000005</v>
      </c>
      <c r="CJ21" s="24">
        <v>0.63992499999999997</v>
      </c>
      <c r="CK21" s="27">
        <v>0.63907199999999997</v>
      </c>
      <c r="CL21" s="27">
        <v>0.64562299999999995</v>
      </c>
      <c r="CM21" s="27">
        <v>0.63790500000000006</v>
      </c>
      <c r="CN21" s="27">
        <v>0.639706</v>
      </c>
      <c r="CO21" s="24">
        <v>0.64039900000000005</v>
      </c>
      <c r="CP21" s="27">
        <v>0.638934</v>
      </c>
      <c r="CQ21" s="27">
        <v>0.64463499999999996</v>
      </c>
      <c r="CR21" s="27">
        <v>0.63777099999999998</v>
      </c>
      <c r="CS21" s="27">
        <v>0.63996900000000001</v>
      </c>
      <c r="CT21" s="24">
        <v>0.64002000000000003</v>
      </c>
      <c r="CU21" s="27">
        <v>0.63896600000000003</v>
      </c>
      <c r="CV21" s="27">
        <v>0.64539100000000005</v>
      </c>
      <c r="CW21" s="27">
        <v>0.63770000000000004</v>
      </c>
      <c r="CX21" s="27">
        <v>0.64009799999999994</v>
      </c>
      <c r="CY21" s="24">
        <v>0.64048000000000005</v>
      </c>
      <c r="CZ21" s="27">
        <v>0.63908399999999999</v>
      </c>
      <c r="DA21" s="27">
        <v>0.64767799999999998</v>
      </c>
      <c r="DB21" s="27">
        <v>0.63769900000000002</v>
      </c>
      <c r="DC21" s="27">
        <v>0.64233700000000005</v>
      </c>
      <c r="DD21" s="24">
        <v>0.63997999999999999</v>
      </c>
      <c r="DE21" s="27">
        <v>0.63866900000000004</v>
      </c>
      <c r="DF21" s="27">
        <v>0.64827299999999999</v>
      </c>
      <c r="DG21" s="27">
        <v>0.63773599999999997</v>
      </c>
      <c r="DH21" s="27">
        <v>0.644737</v>
      </c>
      <c r="DI21" s="24">
        <v>0.64035699999999995</v>
      </c>
      <c r="DJ21" s="27">
        <v>0.63889799999999997</v>
      </c>
      <c r="DK21" s="27">
        <v>0.64829000000000003</v>
      </c>
      <c r="DL21" s="27">
        <v>0.63786399999999999</v>
      </c>
      <c r="DM21" s="27">
        <v>0.64480000000000004</v>
      </c>
      <c r="DN21" s="24">
        <v>0.64031199999999999</v>
      </c>
      <c r="DO21" s="27">
        <v>0.64132199999999995</v>
      </c>
      <c r="DP21" s="27">
        <v>0.64803999999999995</v>
      </c>
      <c r="DQ21" s="27">
        <v>0.63968100000000006</v>
      </c>
      <c r="DR21" s="27">
        <v>0.64477700000000004</v>
      </c>
      <c r="DS21" s="24">
        <v>0.64155300000000004</v>
      </c>
      <c r="DT21" s="27">
        <v>0.64218600000000003</v>
      </c>
      <c r="DU21" s="27">
        <v>0.64886299999999997</v>
      </c>
      <c r="DV21" s="27">
        <v>0.640127</v>
      </c>
      <c r="DW21" s="27">
        <v>0.64476699999999998</v>
      </c>
      <c r="DX21" s="24">
        <v>0.64335900000000001</v>
      </c>
      <c r="DY21" s="27">
        <v>0.642154</v>
      </c>
      <c r="DZ21" s="27">
        <v>0.64877600000000002</v>
      </c>
      <c r="EA21" s="27">
        <v>0.64065399999999995</v>
      </c>
      <c r="EB21" s="27">
        <v>0.64458099999999996</v>
      </c>
      <c r="EC21" s="24">
        <v>0.64198100000000002</v>
      </c>
      <c r="ED21" s="27">
        <v>0.64219199999999999</v>
      </c>
      <c r="EE21" s="27">
        <v>0.64878000000000002</v>
      </c>
      <c r="EF21" s="27">
        <v>0.64153099999999996</v>
      </c>
      <c r="EG21" s="27">
        <v>0.64483299999999999</v>
      </c>
      <c r="EH21" s="24">
        <v>0.64338600000000001</v>
      </c>
      <c r="EI21" s="27">
        <v>0.64215599999999995</v>
      </c>
      <c r="EJ21" s="27">
        <v>0.64832400000000001</v>
      </c>
      <c r="EK21" s="27">
        <v>0.64291699999999996</v>
      </c>
      <c r="EL21" s="27">
        <v>0.64489300000000005</v>
      </c>
      <c r="EM21" s="24">
        <v>0.64335100000000001</v>
      </c>
      <c r="EN21" s="27">
        <v>0.64211499999999999</v>
      </c>
      <c r="EO21" s="27">
        <v>0.64829700000000001</v>
      </c>
      <c r="EP21" s="27">
        <v>0.64197499999999996</v>
      </c>
      <c r="EQ21" s="27">
        <v>0.64488699999999999</v>
      </c>
      <c r="ER21" s="24">
        <v>0.64332100000000003</v>
      </c>
      <c r="ES21" s="26">
        <v>-4.1000000000000002E-2</v>
      </c>
      <c r="ET21" s="26">
        <v>-0.04</v>
      </c>
      <c r="EU21" s="26">
        <v>-4.1000000000000002E-2</v>
      </c>
      <c r="EV21" s="26">
        <v>-4.1000000000000002E-2</v>
      </c>
      <c r="EW21" s="25">
        <v>-4.1000000000000002E-2</v>
      </c>
    </row>
    <row r="22" spans="1:153" x14ac:dyDescent="0.25">
      <c r="A22" s="24" t="s">
        <v>188</v>
      </c>
      <c r="B22" s="24">
        <v>122.591736</v>
      </c>
      <c r="C22" s="24">
        <v>120.816185</v>
      </c>
      <c r="D22" s="27">
        <v>130.34944200000001</v>
      </c>
      <c r="E22" s="27">
        <v>130.23140000000001</v>
      </c>
      <c r="F22" s="27">
        <v>130.311646</v>
      </c>
      <c r="G22" s="27">
        <v>130.09957900000001</v>
      </c>
      <c r="H22" s="24">
        <v>130.099548</v>
      </c>
      <c r="I22" s="27">
        <v>128.847748</v>
      </c>
      <c r="J22" s="27">
        <v>129.49577300000001</v>
      </c>
      <c r="K22" s="27">
        <v>128.847748</v>
      </c>
      <c r="L22" s="27">
        <v>128.84779399999999</v>
      </c>
      <c r="M22" s="24">
        <v>128.84777800000001</v>
      </c>
      <c r="N22" s="27">
        <v>128.81102000000001</v>
      </c>
      <c r="O22" s="27">
        <v>130.05422999999999</v>
      </c>
      <c r="P22" s="27">
        <v>128.17820699999999</v>
      </c>
      <c r="Q22" s="27">
        <v>128.32536300000001</v>
      </c>
      <c r="R22" s="24">
        <v>128.65387000000001</v>
      </c>
      <c r="S22" s="27">
        <v>128.87088</v>
      </c>
      <c r="T22" s="27">
        <v>129.51918000000001</v>
      </c>
      <c r="U22" s="27">
        <v>128.82652300000001</v>
      </c>
      <c r="V22" s="27">
        <v>128.74505600000001</v>
      </c>
      <c r="W22" s="24">
        <v>128.87110899999999</v>
      </c>
      <c r="X22" s="27">
        <v>129.554169</v>
      </c>
      <c r="Y22" s="27">
        <v>130.89355499999999</v>
      </c>
      <c r="Z22" s="27">
        <v>130.28639200000001</v>
      </c>
      <c r="AA22" s="27">
        <v>130.13102699999999</v>
      </c>
      <c r="AB22" s="24">
        <v>130.076187</v>
      </c>
      <c r="AC22" s="27">
        <v>129.83758499999999</v>
      </c>
      <c r="AD22" s="27">
        <v>130.551804</v>
      </c>
      <c r="AE22" s="27">
        <v>129.716644</v>
      </c>
      <c r="AF22" s="27">
        <v>130.20283499999999</v>
      </c>
      <c r="AG22" s="24">
        <v>130.10974100000001</v>
      </c>
      <c r="AH22" s="27">
        <v>129.74568199999999</v>
      </c>
      <c r="AI22" s="27">
        <v>129.83914200000001</v>
      </c>
      <c r="AJ22" s="27">
        <v>129.711151</v>
      </c>
      <c r="AK22" s="27">
        <v>129.18777499999999</v>
      </c>
      <c r="AL22" s="24">
        <v>129.895645</v>
      </c>
      <c r="AM22" s="27">
        <v>129.51702900000001</v>
      </c>
      <c r="AN22" s="27">
        <v>129.226913</v>
      </c>
      <c r="AO22" s="27">
        <v>129.44499200000001</v>
      </c>
      <c r="AP22" s="27">
        <v>128.52314799999999</v>
      </c>
      <c r="AQ22" s="24">
        <v>130.08871500000001</v>
      </c>
      <c r="AR22" s="27">
        <v>129.528885</v>
      </c>
      <c r="AS22" s="27">
        <v>129.302368</v>
      </c>
      <c r="AT22" s="27">
        <v>129.199341</v>
      </c>
      <c r="AU22" s="27">
        <v>128.52307099999999</v>
      </c>
      <c r="AV22" s="24">
        <v>129.44723500000001</v>
      </c>
      <c r="AW22" s="27">
        <v>130.19953899999999</v>
      </c>
      <c r="AX22" s="27">
        <v>129.55711400000001</v>
      </c>
      <c r="AY22" s="27">
        <v>129.33706699999999</v>
      </c>
      <c r="AZ22" s="27">
        <v>128.959396</v>
      </c>
      <c r="BA22" s="24">
        <v>131.866119</v>
      </c>
      <c r="BB22" s="27">
        <v>130.25616500000001</v>
      </c>
      <c r="BC22" s="27">
        <v>129.833405</v>
      </c>
      <c r="BD22" s="27">
        <v>130.09887699999999</v>
      </c>
      <c r="BE22" s="27">
        <v>129.21620200000001</v>
      </c>
      <c r="BF22" s="24">
        <v>131.866287</v>
      </c>
      <c r="BG22" s="27">
        <v>130.59240700000001</v>
      </c>
      <c r="BH22" s="27">
        <v>129.57324199999999</v>
      </c>
      <c r="BI22" s="27">
        <v>130.004807</v>
      </c>
      <c r="BJ22" s="27">
        <v>128.839325</v>
      </c>
      <c r="BK22" s="24">
        <v>132.10359199999999</v>
      </c>
      <c r="BL22" s="27">
        <v>130.835846</v>
      </c>
      <c r="BM22" s="27">
        <v>128.77037000000001</v>
      </c>
      <c r="BN22" s="27">
        <v>131.41456600000001</v>
      </c>
      <c r="BO22" s="27">
        <v>129.73538199999999</v>
      </c>
      <c r="BP22" s="24">
        <v>132.148392</v>
      </c>
      <c r="BQ22" s="27">
        <v>130.51445000000001</v>
      </c>
      <c r="BR22" s="27">
        <v>128.36007699999999</v>
      </c>
      <c r="BS22" s="27">
        <v>131.61393699999999</v>
      </c>
      <c r="BT22" s="27">
        <v>130.44670099999999</v>
      </c>
      <c r="BU22" s="24">
        <v>131.785538</v>
      </c>
      <c r="BV22" s="27">
        <v>130.43086199999999</v>
      </c>
      <c r="BW22" s="27">
        <v>128.38595599999999</v>
      </c>
      <c r="BX22" s="27">
        <v>131.74754300000001</v>
      </c>
      <c r="BY22" s="27">
        <v>128.89604199999999</v>
      </c>
      <c r="BZ22" s="24">
        <v>129.52134699999999</v>
      </c>
      <c r="CA22" s="27">
        <v>129.54631000000001</v>
      </c>
      <c r="CB22" s="27">
        <v>128.70568800000001</v>
      </c>
      <c r="CC22" s="27">
        <v>131.10401899999999</v>
      </c>
      <c r="CD22" s="27">
        <v>129.077652</v>
      </c>
      <c r="CE22" s="24">
        <v>129.86610400000001</v>
      </c>
      <c r="CF22" s="27">
        <v>129.58577</v>
      </c>
      <c r="CG22" s="27">
        <v>128.47245799999999</v>
      </c>
      <c r="CH22" s="27">
        <v>131.26295500000001</v>
      </c>
      <c r="CI22" s="27">
        <v>128.90568500000001</v>
      </c>
      <c r="CJ22" s="24">
        <v>130.596024</v>
      </c>
      <c r="CK22" s="27">
        <v>128.883072</v>
      </c>
      <c r="CL22" s="27">
        <v>128.59579500000001</v>
      </c>
      <c r="CM22" s="27">
        <v>130.86840799999999</v>
      </c>
      <c r="CN22" s="27">
        <v>128.386368</v>
      </c>
      <c r="CO22" s="24">
        <v>130.16362000000001</v>
      </c>
      <c r="CP22" s="27">
        <v>128.49655200000001</v>
      </c>
      <c r="CQ22" s="27">
        <v>128.705536</v>
      </c>
      <c r="CR22" s="27">
        <v>130.36837800000001</v>
      </c>
      <c r="CS22" s="27">
        <v>128.38644400000001</v>
      </c>
      <c r="CT22" s="24">
        <v>129.70489499999999</v>
      </c>
      <c r="CU22" s="27">
        <v>128.38647499999999</v>
      </c>
      <c r="CV22" s="27">
        <v>128.596191</v>
      </c>
      <c r="CW22" s="27">
        <v>130.217422</v>
      </c>
      <c r="CX22" s="27">
        <v>128.619812</v>
      </c>
      <c r="CY22" s="24">
        <v>129.704758</v>
      </c>
      <c r="CZ22" s="27">
        <v>128.62017800000001</v>
      </c>
      <c r="DA22" s="27">
        <v>128.59046900000001</v>
      </c>
      <c r="DB22" s="27">
        <v>128.79531900000001</v>
      </c>
      <c r="DC22" s="27">
        <v>128.618011</v>
      </c>
      <c r="DD22" s="24">
        <v>129.01205400000001</v>
      </c>
      <c r="DE22" s="27">
        <v>128.62017800000001</v>
      </c>
      <c r="DF22" s="27">
        <v>127.42897000000001</v>
      </c>
      <c r="DG22" s="27">
        <v>128.656204</v>
      </c>
      <c r="DH22" s="27">
        <v>128.617783</v>
      </c>
      <c r="DI22" s="24">
        <v>128.95697000000001</v>
      </c>
      <c r="DJ22" s="27">
        <v>128.62065100000001</v>
      </c>
      <c r="DK22" s="27">
        <v>125.76198599999999</v>
      </c>
      <c r="DL22" s="27">
        <v>128.62934899999999</v>
      </c>
      <c r="DM22" s="27">
        <v>128.61785900000001</v>
      </c>
      <c r="DN22" s="24">
        <v>128.80581699999999</v>
      </c>
      <c r="DO22" s="27">
        <v>127.185669</v>
      </c>
      <c r="DP22" s="27">
        <v>126.287651</v>
      </c>
      <c r="DQ22" s="27">
        <v>128.656296</v>
      </c>
      <c r="DR22" s="27">
        <v>128.384659</v>
      </c>
      <c r="DS22" s="24">
        <v>128.80549600000001</v>
      </c>
      <c r="DT22" s="27">
        <v>126.386894</v>
      </c>
      <c r="DU22" s="27">
        <v>125.608192</v>
      </c>
      <c r="DV22" s="27">
        <v>128.65609699999999</v>
      </c>
      <c r="DW22" s="27">
        <v>126.151062</v>
      </c>
      <c r="DX22" s="24">
        <v>128.806061</v>
      </c>
      <c r="DY22" s="27">
        <v>126.154022</v>
      </c>
      <c r="DZ22" s="27">
        <v>124.493156</v>
      </c>
      <c r="EA22" s="27">
        <v>128.80587800000001</v>
      </c>
      <c r="EB22" s="27">
        <v>125.87359600000001</v>
      </c>
      <c r="EC22" s="24">
        <v>128.80569499999999</v>
      </c>
      <c r="ED22" s="27">
        <v>126.153778</v>
      </c>
      <c r="EE22" s="27">
        <v>123.385468</v>
      </c>
      <c r="EF22" s="27">
        <v>126.522263</v>
      </c>
      <c r="EG22" s="27">
        <v>124.644485</v>
      </c>
      <c r="EH22" s="24">
        <v>126.755928</v>
      </c>
      <c r="EI22" s="27">
        <v>125.924622</v>
      </c>
      <c r="EJ22" s="27">
        <v>123.495193</v>
      </c>
      <c r="EK22" s="27">
        <v>126.288681</v>
      </c>
      <c r="EL22" s="27">
        <v>124.64458500000001</v>
      </c>
      <c r="EM22" s="24">
        <v>126.338928</v>
      </c>
      <c r="EN22" s="27">
        <v>124.696083</v>
      </c>
      <c r="EO22" s="27">
        <v>123.34571800000001</v>
      </c>
      <c r="EP22" s="27">
        <v>125.312172</v>
      </c>
      <c r="EQ22" s="27">
        <v>124.30703</v>
      </c>
      <c r="ER22" s="24">
        <v>126.339035</v>
      </c>
      <c r="ES22" s="26">
        <v>1E-3</v>
      </c>
      <c r="ET22" s="26">
        <v>1E-3</v>
      </c>
      <c r="EU22" s="26">
        <v>1E-3</v>
      </c>
      <c r="EV22" s="26">
        <v>1E-3</v>
      </c>
      <c r="EW22" s="25">
        <v>2E-3</v>
      </c>
    </row>
    <row r="23" spans="1:153" x14ac:dyDescent="0.25">
      <c r="A23" s="24" t="s">
        <v>203</v>
      </c>
      <c r="B23" s="24">
        <v>4.5706309999999997</v>
      </c>
      <c r="C23" s="24">
        <v>4.4878939999999998</v>
      </c>
      <c r="D23" s="27">
        <v>3.5757219999999998</v>
      </c>
      <c r="E23" s="27">
        <v>3.5757219999999998</v>
      </c>
      <c r="F23" s="27">
        <v>3.5757219999999998</v>
      </c>
      <c r="G23" s="27">
        <v>3.5757219999999998</v>
      </c>
      <c r="H23" s="24">
        <v>3.5757219999999998</v>
      </c>
      <c r="I23" s="27">
        <v>3.6283979999999998</v>
      </c>
      <c r="J23" s="27">
        <v>3.626039</v>
      </c>
      <c r="K23" s="27">
        <v>3.6280030000000001</v>
      </c>
      <c r="L23" s="27">
        <v>3.6256080000000002</v>
      </c>
      <c r="M23" s="24">
        <v>3.6252170000000001</v>
      </c>
      <c r="N23" s="27">
        <v>4.010154</v>
      </c>
      <c r="O23" s="27">
        <v>4.003012</v>
      </c>
      <c r="P23" s="27">
        <v>4.0074589999999999</v>
      </c>
      <c r="Q23" s="27">
        <v>4.0071779999999997</v>
      </c>
      <c r="R23" s="24">
        <v>4.0065710000000001</v>
      </c>
      <c r="S23" s="27">
        <v>3.907197</v>
      </c>
      <c r="T23" s="27">
        <v>4.0365060000000001</v>
      </c>
      <c r="U23" s="27">
        <v>3.9254060000000002</v>
      </c>
      <c r="V23" s="27">
        <v>4.0450410000000003</v>
      </c>
      <c r="W23" s="24">
        <v>4.045534</v>
      </c>
      <c r="X23" s="27">
        <v>3.9839989999999998</v>
      </c>
      <c r="Y23" s="27">
        <v>3.9567109999999999</v>
      </c>
      <c r="Z23" s="27">
        <v>3.9315560000000001</v>
      </c>
      <c r="AA23" s="27">
        <v>3.9579840000000002</v>
      </c>
      <c r="AB23" s="24">
        <v>3.9349229999999999</v>
      </c>
      <c r="AC23" s="27">
        <v>4.0189050000000002</v>
      </c>
      <c r="AD23" s="27">
        <v>4.1119870000000001</v>
      </c>
      <c r="AE23" s="27">
        <v>3.9673189999999998</v>
      </c>
      <c r="AF23" s="27">
        <v>4.0085459999999999</v>
      </c>
      <c r="AG23" s="24">
        <v>3.9414980000000002</v>
      </c>
      <c r="AH23" s="27">
        <v>4.0424329999999999</v>
      </c>
      <c r="AI23" s="27">
        <v>4.1948699999999999</v>
      </c>
      <c r="AJ23" s="27">
        <v>4.0346159999999998</v>
      </c>
      <c r="AK23" s="27">
        <v>4.1681160000000004</v>
      </c>
      <c r="AL23" s="24">
        <v>4.1083540000000003</v>
      </c>
      <c r="AM23" s="27">
        <v>4.1441520000000001</v>
      </c>
      <c r="AN23" s="27">
        <v>4.2519450000000001</v>
      </c>
      <c r="AO23" s="27">
        <v>4.0242829999999996</v>
      </c>
      <c r="AP23" s="27">
        <v>4.2483219999999999</v>
      </c>
      <c r="AQ23" s="24">
        <v>4.0765760000000002</v>
      </c>
      <c r="AR23" s="27">
        <v>4.0070540000000001</v>
      </c>
      <c r="AS23" s="27">
        <v>4.3392390000000001</v>
      </c>
      <c r="AT23" s="27">
        <v>4.031625</v>
      </c>
      <c r="AU23" s="27">
        <v>4.2338490000000002</v>
      </c>
      <c r="AV23" s="24">
        <v>4.0300880000000001</v>
      </c>
      <c r="AW23" s="27">
        <v>4.6523070000000004</v>
      </c>
      <c r="AX23" s="27">
        <v>4.4857820000000004</v>
      </c>
      <c r="AY23" s="27">
        <v>4.0289729999999997</v>
      </c>
      <c r="AZ23" s="27">
        <v>4.5322909999999998</v>
      </c>
      <c r="BA23" s="24">
        <v>4.0720179999999999</v>
      </c>
      <c r="BB23" s="27">
        <v>4.4026569999999996</v>
      </c>
      <c r="BC23" s="27">
        <v>4.3708520000000002</v>
      </c>
      <c r="BD23" s="27">
        <v>4.3322520000000004</v>
      </c>
      <c r="BE23" s="27">
        <v>4.5391630000000003</v>
      </c>
      <c r="BF23" s="24">
        <v>4.3273970000000004</v>
      </c>
      <c r="BG23" s="27">
        <v>4.3578770000000002</v>
      </c>
      <c r="BH23" s="27">
        <v>4.3708220000000004</v>
      </c>
      <c r="BI23" s="27">
        <v>4.3805649999999998</v>
      </c>
      <c r="BJ23" s="27">
        <v>4.954987</v>
      </c>
      <c r="BK23" s="24">
        <v>4.4669939999999997</v>
      </c>
      <c r="BL23" s="27">
        <v>4.3975220000000004</v>
      </c>
      <c r="BM23" s="27">
        <v>4.4176729999999997</v>
      </c>
      <c r="BN23" s="27">
        <v>4.4303419999999996</v>
      </c>
      <c r="BO23" s="27">
        <v>4.6441299999999996</v>
      </c>
      <c r="BP23" s="24">
        <v>4.6305300000000003</v>
      </c>
      <c r="BQ23" s="27">
        <v>4.4213589999999998</v>
      </c>
      <c r="BR23" s="27">
        <v>4.4697589999999998</v>
      </c>
      <c r="BS23" s="27">
        <v>4.4158920000000004</v>
      </c>
      <c r="BT23" s="27">
        <v>4.6471439999999999</v>
      </c>
      <c r="BU23" s="24">
        <v>4.5147760000000003</v>
      </c>
      <c r="BV23" s="27">
        <v>4.3857720000000002</v>
      </c>
      <c r="BW23" s="27">
        <v>4.4153460000000004</v>
      </c>
      <c r="BX23" s="27">
        <v>4.4171569999999996</v>
      </c>
      <c r="BY23" s="27">
        <v>4.6806000000000001</v>
      </c>
      <c r="BZ23" s="24">
        <v>4.5111780000000001</v>
      </c>
      <c r="CA23" s="27">
        <v>4.3725449999999997</v>
      </c>
      <c r="CB23" s="27">
        <v>4.4337949999999999</v>
      </c>
      <c r="CC23" s="27">
        <v>4.4203159999999997</v>
      </c>
      <c r="CD23" s="27">
        <v>4.5416809999999996</v>
      </c>
      <c r="CE23" s="24">
        <v>4.5134299999999996</v>
      </c>
      <c r="CF23" s="27">
        <v>4.3434340000000002</v>
      </c>
      <c r="CG23" s="27">
        <v>4.4310239999999999</v>
      </c>
      <c r="CH23" s="27">
        <v>4.4231889999999998</v>
      </c>
      <c r="CI23" s="27">
        <v>4.5401259999999999</v>
      </c>
      <c r="CJ23" s="24">
        <v>4.5164429999999998</v>
      </c>
      <c r="CK23" s="27">
        <v>4.3209299999999997</v>
      </c>
      <c r="CL23" s="27">
        <v>4.437462</v>
      </c>
      <c r="CM23" s="27">
        <v>4.4286729999999999</v>
      </c>
      <c r="CN23" s="27">
        <v>4.4959179999999996</v>
      </c>
      <c r="CO23" s="24">
        <v>4.5505509999999996</v>
      </c>
      <c r="CP23" s="27">
        <v>4.3204060000000002</v>
      </c>
      <c r="CQ23" s="27">
        <v>4.2755799999999997</v>
      </c>
      <c r="CR23" s="27">
        <v>4.4283400000000004</v>
      </c>
      <c r="CS23" s="27">
        <v>4.5040009999999997</v>
      </c>
      <c r="CT23" s="24">
        <v>4.4961229999999999</v>
      </c>
      <c r="CU23" s="27">
        <v>4.2818959999999997</v>
      </c>
      <c r="CV23" s="27">
        <v>4.2607179999999998</v>
      </c>
      <c r="CW23" s="27">
        <v>4.4283359999999998</v>
      </c>
      <c r="CX23" s="27">
        <v>4.5309910000000002</v>
      </c>
      <c r="CY23" s="24">
        <v>4.4886160000000004</v>
      </c>
      <c r="CZ23" s="27">
        <v>4.2778010000000002</v>
      </c>
      <c r="DA23" s="27">
        <v>4.262677</v>
      </c>
      <c r="DB23" s="27">
        <v>4.4312009999999997</v>
      </c>
      <c r="DC23" s="27">
        <v>4.4379840000000002</v>
      </c>
      <c r="DD23" s="24">
        <v>4.5339809999999998</v>
      </c>
      <c r="DE23" s="27">
        <v>4.1372350000000004</v>
      </c>
      <c r="DF23" s="27">
        <v>4.3032339999999998</v>
      </c>
      <c r="DG23" s="27">
        <v>4.384601</v>
      </c>
      <c r="DH23" s="27">
        <v>4.4581920000000004</v>
      </c>
      <c r="DI23" s="24">
        <v>4.4587430000000001</v>
      </c>
      <c r="DJ23" s="27">
        <v>4.1286940000000003</v>
      </c>
      <c r="DK23" s="27">
        <v>4.3078190000000003</v>
      </c>
      <c r="DL23" s="27">
        <v>4.3888369999999997</v>
      </c>
      <c r="DM23" s="27">
        <v>4.6792540000000002</v>
      </c>
      <c r="DN23" s="24">
        <v>4.4352049999999998</v>
      </c>
      <c r="DO23" s="27">
        <v>4.1443690000000002</v>
      </c>
      <c r="DP23" s="27">
        <v>4.3165040000000001</v>
      </c>
      <c r="DQ23" s="27">
        <v>4.4491759999999996</v>
      </c>
      <c r="DR23" s="27">
        <v>4.6789940000000003</v>
      </c>
      <c r="DS23" s="24">
        <v>4.3077040000000002</v>
      </c>
      <c r="DT23" s="27">
        <v>4.143351</v>
      </c>
      <c r="DU23" s="27">
        <v>4.5203899999999999</v>
      </c>
      <c r="DV23" s="27">
        <v>4.4084219999999998</v>
      </c>
      <c r="DW23" s="27">
        <v>4.5371090000000001</v>
      </c>
      <c r="DX23" s="24">
        <v>4.3164720000000001</v>
      </c>
      <c r="DY23" s="27">
        <v>4.1396620000000004</v>
      </c>
      <c r="DZ23" s="27">
        <v>4.6036979999999996</v>
      </c>
      <c r="EA23" s="27">
        <v>4.4115799999999998</v>
      </c>
      <c r="EB23" s="27">
        <v>4.5269320000000004</v>
      </c>
      <c r="EC23" s="24">
        <v>4.317895</v>
      </c>
      <c r="ED23" s="27">
        <v>4.2523299999999997</v>
      </c>
      <c r="EE23" s="27">
        <v>4.4922019999999998</v>
      </c>
      <c r="EF23" s="27">
        <v>4.4140620000000004</v>
      </c>
      <c r="EG23" s="27">
        <v>4.5395329999999996</v>
      </c>
      <c r="EH23" s="24">
        <v>4.3088749999999996</v>
      </c>
      <c r="EI23" s="27">
        <v>4.2507219999999997</v>
      </c>
      <c r="EJ23" s="27">
        <v>4.4984089999999997</v>
      </c>
      <c r="EK23" s="27">
        <v>4.4532860000000003</v>
      </c>
      <c r="EL23" s="27">
        <v>4.5406199999999997</v>
      </c>
      <c r="EM23" s="24">
        <v>4.3076210000000001</v>
      </c>
      <c r="EN23" s="27">
        <v>4.2476950000000002</v>
      </c>
      <c r="EO23" s="27">
        <v>4.4687060000000001</v>
      </c>
      <c r="EP23" s="27">
        <v>4.4533820000000004</v>
      </c>
      <c r="EQ23" s="27">
        <v>4.5414000000000003</v>
      </c>
      <c r="ER23" s="24">
        <v>4.3079499999999999</v>
      </c>
      <c r="ES23" s="26">
        <v>-2E-3</v>
      </c>
      <c r="ET23" s="26">
        <v>0</v>
      </c>
      <c r="EU23" s="26">
        <v>0</v>
      </c>
      <c r="EV23" s="26">
        <v>0</v>
      </c>
      <c r="EW23" s="25">
        <v>-1E-3</v>
      </c>
    </row>
    <row r="24" spans="1:153" x14ac:dyDescent="0.25">
      <c r="A24" s="28" t="s">
        <v>202</v>
      </c>
      <c r="B24" s="28">
        <v>163.439774</v>
      </c>
      <c r="C24" s="28">
        <v>157.401093</v>
      </c>
      <c r="D24" s="31">
        <v>162.506699</v>
      </c>
      <c r="E24" s="31">
        <v>162.38859600000001</v>
      </c>
      <c r="F24" s="31">
        <v>162.46890300000001</v>
      </c>
      <c r="G24" s="31">
        <v>162.256744</v>
      </c>
      <c r="H24" s="28">
        <v>162.25671399999999</v>
      </c>
      <c r="I24" s="31">
        <v>161.810104</v>
      </c>
      <c r="J24" s="31">
        <v>162.443558</v>
      </c>
      <c r="K24" s="31">
        <v>161.800659</v>
      </c>
      <c r="L24" s="31">
        <v>161.80735799999999</v>
      </c>
      <c r="M24" s="28">
        <v>161.80694600000001</v>
      </c>
      <c r="N24" s="31">
        <v>163.139343</v>
      </c>
      <c r="O24" s="31">
        <v>164.34498600000001</v>
      </c>
      <c r="P24" s="31">
        <v>162.49234000000001</v>
      </c>
      <c r="Q24" s="31">
        <v>162.65365600000001</v>
      </c>
      <c r="R24" s="28">
        <v>162.97842399999999</v>
      </c>
      <c r="S24" s="31">
        <v>163.678619</v>
      </c>
      <c r="T24" s="31">
        <v>164.29306</v>
      </c>
      <c r="U24" s="31">
        <v>163.478027</v>
      </c>
      <c r="V24" s="31">
        <v>163.397415</v>
      </c>
      <c r="W24" s="28">
        <v>163.522491</v>
      </c>
      <c r="X24" s="31">
        <v>162.18029799999999</v>
      </c>
      <c r="Y24" s="31">
        <v>163.71212800000001</v>
      </c>
      <c r="Z24" s="31">
        <v>162.67068499999999</v>
      </c>
      <c r="AA24" s="31">
        <v>162.758636</v>
      </c>
      <c r="AB24" s="28">
        <v>162.92939799999999</v>
      </c>
      <c r="AC24" s="31">
        <v>161.64801</v>
      </c>
      <c r="AD24" s="31">
        <v>163.401917</v>
      </c>
      <c r="AE24" s="31">
        <v>161.33947800000001</v>
      </c>
      <c r="AF24" s="31">
        <v>162.013565</v>
      </c>
      <c r="AG24" s="28">
        <v>162.110535</v>
      </c>
      <c r="AH24" s="31">
        <v>161.38073700000001</v>
      </c>
      <c r="AI24" s="31">
        <v>162.499573</v>
      </c>
      <c r="AJ24" s="31">
        <v>161.13699299999999</v>
      </c>
      <c r="AK24" s="31">
        <v>160.629898</v>
      </c>
      <c r="AL24" s="28">
        <v>161.703903</v>
      </c>
      <c r="AM24" s="31">
        <v>161.18077099999999</v>
      </c>
      <c r="AN24" s="31">
        <v>161.93000799999999</v>
      </c>
      <c r="AO24" s="31">
        <v>160.80989099999999</v>
      </c>
      <c r="AP24" s="31">
        <v>160.17379800000001</v>
      </c>
      <c r="AQ24" s="28">
        <v>161.926727</v>
      </c>
      <c r="AR24" s="31">
        <v>160.94802899999999</v>
      </c>
      <c r="AS24" s="31">
        <v>162.452133</v>
      </c>
      <c r="AT24" s="31">
        <v>160.29014599999999</v>
      </c>
      <c r="AU24" s="31">
        <v>160.393158</v>
      </c>
      <c r="AV24" s="28">
        <v>161.436859</v>
      </c>
      <c r="AW24" s="31">
        <v>161.61608899999999</v>
      </c>
      <c r="AX24" s="31">
        <v>162.70285000000001</v>
      </c>
      <c r="AY24" s="31">
        <v>160.42401100000001</v>
      </c>
      <c r="AZ24" s="31">
        <v>160.827484</v>
      </c>
      <c r="BA24" s="28">
        <v>163.90832499999999</v>
      </c>
      <c r="BB24" s="31">
        <v>161.904358</v>
      </c>
      <c r="BC24" s="31">
        <v>162.79995700000001</v>
      </c>
      <c r="BD24" s="31">
        <v>160.980988</v>
      </c>
      <c r="BE24" s="31">
        <v>160.864273</v>
      </c>
      <c r="BF24" s="28">
        <v>163.92712399999999</v>
      </c>
      <c r="BG24" s="31">
        <v>162.24247700000001</v>
      </c>
      <c r="BH24" s="31">
        <v>162.71060199999999</v>
      </c>
      <c r="BI24" s="31">
        <v>160.886887</v>
      </c>
      <c r="BJ24" s="31">
        <v>160.48931899999999</v>
      </c>
      <c r="BK24" s="28">
        <v>164.166763</v>
      </c>
      <c r="BL24" s="31">
        <v>162.48599200000001</v>
      </c>
      <c r="BM24" s="31">
        <v>162.188828</v>
      </c>
      <c r="BN24" s="31">
        <v>162.29679899999999</v>
      </c>
      <c r="BO24" s="31">
        <v>161.394699</v>
      </c>
      <c r="BP24" s="28">
        <v>164.25277700000001</v>
      </c>
      <c r="BQ24" s="31">
        <v>162.45536799999999</v>
      </c>
      <c r="BR24" s="31">
        <v>162.12390099999999</v>
      </c>
      <c r="BS24" s="31">
        <v>162.896942</v>
      </c>
      <c r="BT24" s="31">
        <v>162.38857999999999</v>
      </c>
      <c r="BU24" s="28">
        <v>163.990005</v>
      </c>
      <c r="BV24" s="31">
        <v>162.36239599999999</v>
      </c>
      <c r="BW24" s="31">
        <v>162.149734</v>
      </c>
      <c r="BX24" s="31">
        <v>163.42126500000001</v>
      </c>
      <c r="BY24" s="31">
        <v>161.253738</v>
      </c>
      <c r="BZ24" s="28">
        <v>161.95739699999999</v>
      </c>
      <c r="CA24" s="31">
        <v>161.809448</v>
      </c>
      <c r="CB24" s="31">
        <v>162.469437</v>
      </c>
      <c r="CC24" s="31">
        <v>162.79620399999999</v>
      </c>
      <c r="CD24" s="31">
        <v>161.096146</v>
      </c>
      <c r="CE24" s="28">
        <v>162.301041</v>
      </c>
      <c r="CF24" s="31">
        <v>161.848816</v>
      </c>
      <c r="CG24" s="31">
        <v>162.23620600000001</v>
      </c>
      <c r="CH24" s="31">
        <v>163.14935299999999</v>
      </c>
      <c r="CI24" s="31">
        <v>161.34951799999999</v>
      </c>
      <c r="CJ24" s="28">
        <v>163.03190599999999</v>
      </c>
      <c r="CK24" s="31">
        <v>161.16066000000001</v>
      </c>
      <c r="CL24" s="31">
        <v>162.397324</v>
      </c>
      <c r="CM24" s="31">
        <v>162.76110800000001</v>
      </c>
      <c r="CN24" s="31">
        <v>160.798889</v>
      </c>
      <c r="CO24" s="28">
        <v>162.74157700000001</v>
      </c>
      <c r="CP24" s="31">
        <v>160.76522800000001</v>
      </c>
      <c r="CQ24" s="31">
        <v>162.29840100000001</v>
      </c>
      <c r="CR24" s="31">
        <v>162.263214</v>
      </c>
      <c r="CS24" s="31">
        <v>160.87146000000001</v>
      </c>
      <c r="CT24" s="28">
        <v>162.21772799999999</v>
      </c>
      <c r="CU24" s="31">
        <v>160.686859</v>
      </c>
      <c r="CV24" s="31">
        <v>162.42569</v>
      </c>
      <c r="CW24" s="31">
        <v>162.112167</v>
      </c>
      <c r="CX24" s="31">
        <v>161.151749</v>
      </c>
      <c r="CY24" s="28">
        <v>162.34686300000001</v>
      </c>
      <c r="CZ24" s="31">
        <v>160.96691899999999</v>
      </c>
      <c r="DA24" s="31">
        <v>162.533997</v>
      </c>
      <c r="DB24" s="31">
        <v>160.69009399999999</v>
      </c>
      <c r="DC24" s="31">
        <v>161.24998500000001</v>
      </c>
      <c r="DD24" s="28">
        <v>161.528671</v>
      </c>
      <c r="DE24" s="31">
        <v>160.876587</v>
      </c>
      <c r="DF24" s="31">
        <v>161.54023699999999</v>
      </c>
      <c r="DG24" s="31">
        <v>160.55999800000001</v>
      </c>
      <c r="DH24" s="31">
        <v>161.859497</v>
      </c>
      <c r="DI24" s="28">
        <v>161.60041799999999</v>
      </c>
      <c r="DJ24" s="31">
        <v>160.998367</v>
      </c>
      <c r="DK24" s="31">
        <v>159.88429300000001</v>
      </c>
      <c r="DL24" s="31">
        <v>160.57482899999999</v>
      </c>
      <c r="DM24" s="31">
        <v>161.88897700000001</v>
      </c>
      <c r="DN24" s="28">
        <v>161.45285000000001</v>
      </c>
      <c r="DO24" s="31">
        <v>160.22586100000001</v>
      </c>
      <c r="DP24" s="31">
        <v>160.40971400000001</v>
      </c>
      <c r="DQ24" s="31">
        <v>161.06840500000001</v>
      </c>
      <c r="DR24" s="31">
        <v>161.65574599999999</v>
      </c>
      <c r="DS24" s="28">
        <v>161.774933</v>
      </c>
      <c r="DT24" s="31">
        <v>159.652603</v>
      </c>
      <c r="DU24" s="31">
        <v>159.93334999999999</v>
      </c>
      <c r="DV24" s="31">
        <v>161.19274899999999</v>
      </c>
      <c r="DW24" s="31">
        <v>159.422134</v>
      </c>
      <c r="DX24" s="28">
        <v>162.24130199999999</v>
      </c>
      <c r="DY24" s="31">
        <v>159.419693</v>
      </c>
      <c r="DZ24" s="31">
        <v>158.81822199999999</v>
      </c>
      <c r="EA24" s="31">
        <v>161.48684700000001</v>
      </c>
      <c r="EB24" s="31">
        <v>159.15528900000001</v>
      </c>
      <c r="EC24" s="28">
        <v>161.90625</v>
      </c>
      <c r="ED24" s="31">
        <v>159.433075</v>
      </c>
      <c r="EE24" s="31">
        <v>157.71054100000001</v>
      </c>
      <c r="EF24" s="31">
        <v>159.43031300000001</v>
      </c>
      <c r="EG24" s="31">
        <v>157.988022</v>
      </c>
      <c r="EH24" s="28">
        <v>160.20654300000001</v>
      </c>
      <c r="EI24" s="31">
        <v>159.20109600000001</v>
      </c>
      <c r="EJ24" s="31">
        <v>157.78952000000001</v>
      </c>
      <c r="EK24" s="31">
        <v>159.55512999999999</v>
      </c>
      <c r="EL24" s="31">
        <v>158.002914</v>
      </c>
      <c r="EM24" s="28">
        <v>159.78952000000001</v>
      </c>
      <c r="EN24" s="31">
        <v>157.97251900000001</v>
      </c>
      <c r="EO24" s="31">
        <v>157.63690199999999</v>
      </c>
      <c r="EP24" s="31">
        <v>158.34570299999999</v>
      </c>
      <c r="EQ24" s="31">
        <v>157.665344</v>
      </c>
      <c r="ER24" s="28">
        <v>159.789581</v>
      </c>
      <c r="ES24" s="30">
        <v>0</v>
      </c>
      <c r="ET24" s="30">
        <v>0</v>
      </c>
      <c r="EU24" s="30">
        <v>0</v>
      </c>
      <c r="EV24" s="30">
        <v>0</v>
      </c>
      <c r="EW24" s="29">
        <v>1E-3</v>
      </c>
    </row>
    <row r="25" spans="1:153" ht="30" x14ac:dyDescent="0.25">
      <c r="A25" s="28" t="s">
        <v>201</v>
      </c>
      <c r="B25" s="28">
        <v>3972.3745119999999</v>
      </c>
      <c r="C25" s="28">
        <v>3954.242432</v>
      </c>
      <c r="D25" s="31">
        <v>3923.9597170000002</v>
      </c>
      <c r="E25" s="31">
        <v>3923.9187010000001</v>
      </c>
      <c r="F25" s="31">
        <v>3923.8774410000001</v>
      </c>
      <c r="G25" s="31">
        <v>3923.9438479999999</v>
      </c>
      <c r="H25" s="28">
        <v>3923.9350589999999</v>
      </c>
      <c r="I25" s="31">
        <v>3886.2673340000001</v>
      </c>
      <c r="J25" s="31">
        <v>3886.351807</v>
      </c>
      <c r="K25" s="31">
        <v>3871.8500979999999</v>
      </c>
      <c r="L25" s="31">
        <v>3887.1513669999999</v>
      </c>
      <c r="M25" s="28">
        <v>3885.9953609999998</v>
      </c>
      <c r="N25" s="31">
        <v>3921.1516109999998</v>
      </c>
      <c r="O25" s="31">
        <v>3925.9750979999999</v>
      </c>
      <c r="P25" s="31">
        <v>3885.3186040000001</v>
      </c>
      <c r="Q25" s="31">
        <v>3899.4643550000001</v>
      </c>
      <c r="R25" s="28">
        <v>3928.6010740000002</v>
      </c>
      <c r="S25" s="31">
        <v>3976.161865</v>
      </c>
      <c r="T25" s="31">
        <v>3987.8286130000001</v>
      </c>
      <c r="U25" s="31">
        <v>3921.006836</v>
      </c>
      <c r="V25" s="31">
        <v>3932.702393</v>
      </c>
      <c r="W25" s="28">
        <v>3993.514404</v>
      </c>
      <c r="X25" s="31">
        <v>4010.6367190000001</v>
      </c>
      <c r="Y25" s="31">
        <v>4051.983643</v>
      </c>
      <c r="Z25" s="31">
        <v>3926.2561040000001</v>
      </c>
      <c r="AA25" s="31">
        <v>3962.814453</v>
      </c>
      <c r="AB25" s="28">
        <v>4033.0922850000002</v>
      </c>
      <c r="AC25" s="31">
        <v>4056.654297</v>
      </c>
      <c r="AD25" s="31">
        <v>4131.3837890000004</v>
      </c>
      <c r="AE25" s="31">
        <v>3946.5795899999998</v>
      </c>
      <c r="AF25" s="31">
        <v>4011.4174800000001</v>
      </c>
      <c r="AG25" s="28">
        <v>4081.9428710000002</v>
      </c>
      <c r="AH25" s="31">
        <v>4098.4799800000001</v>
      </c>
      <c r="AI25" s="31">
        <v>4198.2270509999998</v>
      </c>
      <c r="AJ25" s="31">
        <v>3970.7590329999998</v>
      </c>
      <c r="AK25" s="31">
        <v>4059.1997070000002</v>
      </c>
      <c r="AL25" s="28">
        <v>4127.5922849999997</v>
      </c>
      <c r="AM25" s="31">
        <v>4152.3623049999997</v>
      </c>
      <c r="AN25" s="31">
        <v>4273.3715819999998</v>
      </c>
      <c r="AO25" s="31">
        <v>4004.8903810000002</v>
      </c>
      <c r="AP25" s="31">
        <v>4115.7192379999997</v>
      </c>
      <c r="AQ25" s="28">
        <v>4179.669922</v>
      </c>
      <c r="AR25" s="31">
        <v>4181.5166019999997</v>
      </c>
      <c r="AS25" s="31">
        <v>4323.9287109999996</v>
      </c>
      <c r="AT25" s="31">
        <v>4021.102539</v>
      </c>
      <c r="AU25" s="31">
        <v>4146.5712890000004</v>
      </c>
      <c r="AV25" s="28">
        <v>4209.0283200000003</v>
      </c>
      <c r="AW25" s="31">
        <v>4208.4233400000003</v>
      </c>
      <c r="AX25" s="31">
        <v>4368.6772460000002</v>
      </c>
      <c r="AY25" s="31">
        <v>4035.6713869999999</v>
      </c>
      <c r="AZ25" s="31">
        <v>4176.8818359999996</v>
      </c>
      <c r="BA25" s="28">
        <v>4235.7373049999997</v>
      </c>
      <c r="BB25" s="31">
        <v>4248.5815430000002</v>
      </c>
      <c r="BC25" s="31">
        <v>4420.5151370000003</v>
      </c>
      <c r="BD25" s="31">
        <v>4064.3588869999999</v>
      </c>
      <c r="BE25" s="31">
        <v>4219.0239259999998</v>
      </c>
      <c r="BF25" s="28">
        <v>4277.0654299999997</v>
      </c>
      <c r="BG25" s="31">
        <v>4285.1054690000001</v>
      </c>
      <c r="BH25" s="31">
        <v>4469.6567379999997</v>
      </c>
      <c r="BI25" s="31">
        <v>4086.6682129999999</v>
      </c>
      <c r="BJ25" s="31">
        <v>4257.9858400000003</v>
      </c>
      <c r="BK25" s="28">
        <v>4317.7890619999998</v>
      </c>
      <c r="BL25" s="31">
        <v>4319.6367190000001</v>
      </c>
      <c r="BM25" s="31">
        <v>4521.4326170000004</v>
      </c>
      <c r="BN25" s="31">
        <v>4107.560547</v>
      </c>
      <c r="BO25" s="31">
        <v>4293.4907229999999</v>
      </c>
      <c r="BP25" s="28">
        <v>4353.0239259999998</v>
      </c>
      <c r="BQ25" s="31">
        <v>4355.9736329999996</v>
      </c>
      <c r="BR25" s="31">
        <v>4571.0190430000002</v>
      </c>
      <c r="BS25" s="31">
        <v>4130.9838870000003</v>
      </c>
      <c r="BT25" s="31">
        <v>4326.6157229999999</v>
      </c>
      <c r="BU25" s="28">
        <v>4390.7275390000004</v>
      </c>
      <c r="BV25" s="31">
        <v>4386.5087890000004</v>
      </c>
      <c r="BW25" s="31">
        <v>4614.3408200000003</v>
      </c>
      <c r="BX25" s="31">
        <v>4153.169922</v>
      </c>
      <c r="BY25" s="31">
        <v>4354.3901370000003</v>
      </c>
      <c r="BZ25" s="28">
        <v>4424.0273440000001</v>
      </c>
      <c r="CA25" s="31">
        <v>4419.2485349999997</v>
      </c>
      <c r="CB25" s="31">
        <v>4658.3100590000004</v>
      </c>
      <c r="CC25" s="31">
        <v>4175.1259769999997</v>
      </c>
      <c r="CD25" s="31">
        <v>4384.8725590000004</v>
      </c>
      <c r="CE25" s="28">
        <v>4459.533203</v>
      </c>
      <c r="CF25" s="31">
        <v>4445.3447269999997</v>
      </c>
      <c r="CG25" s="31">
        <v>4700.2373049999997</v>
      </c>
      <c r="CH25" s="31">
        <v>4190.4819340000004</v>
      </c>
      <c r="CI25" s="31">
        <v>4409.6284180000002</v>
      </c>
      <c r="CJ25" s="28">
        <v>4487.8710940000001</v>
      </c>
      <c r="CK25" s="31">
        <v>4475.4257809999999</v>
      </c>
      <c r="CL25" s="31">
        <v>4744.3505859999996</v>
      </c>
      <c r="CM25" s="31">
        <v>4205.671875</v>
      </c>
      <c r="CN25" s="31">
        <v>4436.1762699999999</v>
      </c>
      <c r="CO25" s="28">
        <v>4517.9282229999999</v>
      </c>
      <c r="CP25" s="31">
        <v>4505.8476559999999</v>
      </c>
      <c r="CQ25" s="31">
        <v>4790.7607420000004</v>
      </c>
      <c r="CR25" s="31">
        <v>4224.7861329999996</v>
      </c>
      <c r="CS25" s="31">
        <v>4461.8862300000001</v>
      </c>
      <c r="CT25" s="28">
        <v>4547.2705079999996</v>
      </c>
      <c r="CU25" s="31">
        <v>4533.9858400000003</v>
      </c>
      <c r="CV25" s="31">
        <v>4835.4833980000003</v>
      </c>
      <c r="CW25" s="31">
        <v>4238.0678710000002</v>
      </c>
      <c r="CX25" s="31">
        <v>4485.3955079999996</v>
      </c>
      <c r="CY25" s="28">
        <v>4572.1791990000002</v>
      </c>
      <c r="CZ25" s="31">
        <v>4562.6025390000004</v>
      </c>
      <c r="DA25" s="31">
        <v>4881.3154299999997</v>
      </c>
      <c r="DB25" s="31">
        <v>4258.4189450000003</v>
      </c>
      <c r="DC25" s="31">
        <v>4510.3110349999997</v>
      </c>
      <c r="DD25" s="28">
        <v>4599.2124020000001</v>
      </c>
      <c r="DE25" s="31">
        <v>4593.3413090000004</v>
      </c>
      <c r="DF25" s="31">
        <v>4927.2836909999996</v>
      </c>
      <c r="DG25" s="31">
        <v>4281.3515619999998</v>
      </c>
      <c r="DH25" s="31">
        <v>4534.2929690000001</v>
      </c>
      <c r="DI25" s="28">
        <v>4628.6274409999996</v>
      </c>
      <c r="DJ25" s="31">
        <v>4626.2309569999998</v>
      </c>
      <c r="DK25" s="31">
        <v>4972.7563479999999</v>
      </c>
      <c r="DL25" s="31">
        <v>4304.8125</v>
      </c>
      <c r="DM25" s="31">
        <v>4557.466797</v>
      </c>
      <c r="DN25" s="28">
        <v>4664.0166019999997</v>
      </c>
      <c r="DO25" s="31">
        <v>4657.6821289999998</v>
      </c>
      <c r="DP25" s="31">
        <v>5017.7954099999997</v>
      </c>
      <c r="DQ25" s="31">
        <v>4329.4316410000001</v>
      </c>
      <c r="DR25" s="31">
        <v>4582.8725590000004</v>
      </c>
      <c r="DS25" s="28">
        <v>4696.876953</v>
      </c>
      <c r="DT25" s="31">
        <v>4689.5668949999999</v>
      </c>
      <c r="DU25" s="31">
        <v>5070.2275390000004</v>
      </c>
      <c r="DV25" s="31">
        <v>4355.9399409999996</v>
      </c>
      <c r="DW25" s="31">
        <v>4615.6508789999998</v>
      </c>
      <c r="DX25" s="28">
        <v>4736.078125</v>
      </c>
      <c r="DY25" s="31">
        <v>4721.1079099999997</v>
      </c>
      <c r="DZ25" s="31">
        <v>5131.84375</v>
      </c>
      <c r="EA25" s="31">
        <v>4382.9018550000001</v>
      </c>
      <c r="EB25" s="31">
        <v>4654.5942379999997</v>
      </c>
      <c r="EC25" s="28">
        <v>4778.5522460000002</v>
      </c>
      <c r="ED25" s="31">
        <v>4759.4555659999996</v>
      </c>
      <c r="EE25" s="31">
        <v>5196.2026370000003</v>
      </c>
      <c r="EF25" s="31">
        <v>4407.3642579999996</v>
      </c>
      <c r="EG25" s="31">
        <v>4696.3325199999999</v>
      </c>
      <c r="EH25" s="28">
        <v>4819.9975590000004</v>
      </c>
      <c r="EI25" s="31">
        <v>4799.9047849999997</v>
      </c>
      <c r="EJ25" s="31">
        <v>5258.7001950000003</v>
      </c>
      <c r="EK25" s="31">
        <v>4433.7470700000003</v>
      </c>
      <c r="EL25" s="31">
        <v>4734.6826170000004</v>
      </c>
      <c r="EM25" s="28">
        <v>4861.2270509999998</v>
      </c>
      <c r="EN25" s="31">
        <v>4842.0668949999999</v>
      </c>
      <c r="EO25" s="31">
        <v>5329.3027339999999</v>
      </c>
      <c r="EP25" s="31">
        <v>4461.9858400000003</v>
      </c>
      <c r="EQ25" s="31">
        <v>4777.1401370000003</v>
      </c>
      <c r="ER25" s="28">
        <v>4902.9433589999999</v>
      </c>
      <c r="ES25" s="30">
        <v>7.0000000000000001E-3</v>
      </c>
      <c r="ET25" s="30">
        <v>0.01</v>
      </c>
      <c r="EU25" s="30">
        <v>4.0000000000000001E-3</v>
      </c>
      <c r="EV25" s="30">
        <v>7.0000000000000001E-3</v>
      </c>
      <c r="EW25" s="29">
        <v>7.0000000000000001E-3</v>
      </c>
    </row>
    <row r="26" spans="1:153" x14ac:dyDescent="0.25">
      <c r="A26" s="24" t="s">
        <v>200</v>
      </c>
      <c r="B26" s="24">
        <v>16.754797</v>
      </c>
      <c r="C26" s="24">
        <v>12.464993</v>
      </c>
      <c r="D26" s="27">
        <v>13.1991</v>
      </c>
      <c r="E26" s="27">
        <v>13.1991</v>
      </c>
      <c r="F26" s="27">
        <v>13.1991</v>
      </c>
      <c r="G26" s="27">
        <v>13.1991</v>
      </c>
      <c r="H26" s="24">
        <v>13.1991</v>
      </c>
      <c r="I26" s="27">
        <v>13.158128</v>
      </c>
      <c r="J26" s="27">
        <v>13.158128</v>
      </c>
      <c r="K26" s="27">
        <v>13.158128</v>
      </c>
      <c r="L26" s="27">
        <v>13.158128</v>
      </c>
      <c r="M26" s="24">
        <v>13.158128</v>
      </c>
      <c r="N26" s="27">
        <v>13.440594000000001</v>
      </c>
      <c r="O26" s="27">
        <v>13.440594000000001</v>
      </c>
      <c r="P26" s="27">
        <v>13.440594000000001</v>
      </c>
      <c r="Q26" s="27">
        <v>13.440594000000001</v>
      </c>
      <c r="R26" s="24">
        <v>13.440594000000001</v>
      </c>
      <c r="S26" s="27">
        <v>13.529589</v>
      </c>
      <c r="T26" s="27">
        <v>13.529589</v>
      </c>
      <c r="U26" s="27">
        <v>13.529589</v>
      </c>
      <c r="V26" s="27">
        <v>13.529589</v>
      </c>
      <c r="W26" s="24">
        <v>13.529589</v>
      </c>
      <c r="X26" s="27">
        <v>13.267999</v>
      </c>
      <c r="Y26" s="27">
        <v>13.3276</v>
      </c>
      <c r="Z26" s="27">
        <v>13.262733000000001</v>
      </c>
      <c r="AA26" s="27">
        <v>13.266978999999999</v>
      </c>
      <c r="AB26" s="24">
        <v>13.274048000000001</v>
      </c>
      <c r="AC26" s="27">
        <v>12.633146</v>
      </c>
      <c r="AD26" s="27">
        <v>13.27605</v>
      </c>
      <c r="AE26" s="27">
        <v>12.63335</v>
      </c>
      <c r="AF26" s="27">
        <v>12.633001</v>
      </c>
      <c r="AG26" s="24">
        <v>12.639195000000001</v>
      </c>
      <c r="AH26" s="27">
        <v>12.630435</v>
      </c>
      <c r="AI26" s="27">
        <v>13.273338000000001</v>
      </c>
      <c r="AJ26" s="27">
        <v>12.630083000000001</v>
      </c>
      <c r="AK26" s="27">
        <v>12.630291</v>
      </c>
      <c r="AL26" s="24">
        <v>12.636483999999999</v>
      </c>
      <c r="AM26" s="27">
        <v>12.630435</v>
      </c>
      <c r="AN26" s="27">
        <v>13.273338000000001</v>
      </c>
      <c r="AO26" s="27">
        <v>12.630083000000001</v>
      </c>
      <c r="AP26" s="27">
        <v>12.630291</v>
      </c>
      <c r="AQ26" s="24">
        <v>12.636483999999999</v>
      </c>
      <c r="AR26" s="27">
        <v>12.630435</v>
      </c>
      <c r="AS26" s="27">
        <v>13.273338000000001</v>
      </c>
      <c r="AT26" s="27">
        <v>12.630083000000001</v>
      </c>
      <c r="AU26" s="27">
        <v>12.630291</v>
      </c>
      <c r="AV26" s="24">
        <v>12.636483999999999</v>
      </c>
      <c r="AW26" s="27">
        <v>12.630435</v>
      </c>
      <c r="AX26" s="27">
        <v>13.273338000000001</v>
      </c>
      <c r="AY26" s="27">
        <v>12.630083000000001</v>
      </c>
      <c r="AZ26" s="27">
        <v>12.554284000000001</v>
      </c>
      <c r="BA26" s="24">
        <v>12.636483999999999</v>
      </c>
      <c r="BB26" s="27">
        <v>12.630435</v>
      </c>
      <c r="BC26" s="27">
        <v>13.273338000000001</v>
      </c>
      <c r="BD26" s="27">
        <v>12.630083000000001</v>
      </c>
      <c r="BE26" s="27">
        <v>12.554284000000001</v>
      </c>
      <c r="BF26" s="24">
        <v>12.636483999999999</v>
      </c>
      <c r="BG26" s="27">
        <v>12.630435</v>
      </c>
      <c r="BH26" s="27">
        <v>13.273338000000001</v>
      </c>
      <c r="BI26" s="27">
        <v>12.630083000000001</v>
      </c>
      <c r="BJ26" s="27">
        <v>12.554284000000001</v>
      </c>
      <c r="BK26" s="24">
        <v>12.636483999999999</v>
      </c>
      <c r="BL26" s="27">
        <v>12.554428</v>
      </c>
      <c r="BM26" s="27">
        <v>13.273338000000001</v>
      </c>
      <c r="BN26" s="27">
        <v>12.630083000000001</v>
      </c>
      <c r="BO26" s="27">
        <v>12.554284000000001</v>
      </c>
      <c r="BP26" s="24">
        <v>12.636483999999999</v>
      </c>
      <c r="BQ26" s="27">
        <v>12.507923999999999</v>
      </c>
      <c r="BR26" s="27">
        <v>13.273338000000001</v>
      </c>
      <c r="BS26" s="27">
        <v>12.630083000000001</v>
      </c>
      <c r="BT26" s="27">
        <v>12.554284000000001</v>
      </c>
      <c r="BU26" s="24">
        <v>12.636483999999999</v>
      </c>
      <c r="BV26" s="27">
        <v>12.507923999999999</v>
      </c>
      <c r="BW26" s="27">
        <v>13.273338000000001</v>
      </c>
      <c r="BX26" s="27">
        <v>12.630083000000001</v>
      </c>
      <c r="BY26" s="27">
        <v>12.554284000000001</v>
      </c>
      <c r="BZ26" s="24">
        <v>12.636483999999999</v>
      </c>
      <c r="CA26" s="27">
        <v>12.507923999999999</v>
      </c>
      <c r="CB26" s="27">
        <v>13.273338000000001</v>
      </c>
      <c r="CC26" s="27">
        <v>12.630083000000001</v>
      </c>
      <c r="CD26" s="27">
        <v>12.554284000000001</v>
      </c>
      <c r="CE26" s="24">
        <v>12.636483999999999</v>
      </c>
      <c r="CF26" s="27">
        <v>12.507923999999999</v>
      </c>
      <c r="CG26" s="27">
        <v>13.273338000000001</v>
      </c>
      <c r="CH26" s="27">
        <v>12.630083000000001</v>
      </c>
      <c r="CI26" s="27">
        <v>12.554284000000001</v>
      </c>
      <c r="CJ26" s="24">
        <v>12.636483999999999</v>
      </c>
      <c r="CK26" s="27">
        <v>12.507923999999999</v>
      </c>
      <c r="CL26" s="27">
        <v>13.273338000000001</v>
      </c>
      <c r="CM26" s="27">
        <v>12.630083000000001</v>
      </c>
      <c r="CN26" s="27">
        <v>12.554284000000001</v>
      </c>
      <c r="CO26" s="24">
        <v>12.636483999999999</v>
      </c>
      <c r="CP26" s="27">
        <v>12.507923999999999</v>
      </c>
      <c r="CQ26" s="27">
        <v>13.273338000000001</v>
      </c>
      <c r="CR26" s="27">
        <v>12.630083000000001</v>
      </c>
      <c r="CS26" s="27">
        <v>12.554284000000001</v>
      </c>
      <c r="CT26" s="24">
        <v>12.636483999999999</v>
      </c>
      <c r="CU26" s="27">
        <v>12.507923999999999</v>
      </c>
      <c r="CV26" s="27">
        <v>13.273338000000001</v>
      </c>
      <c r="CW26" s="27">
        <v>12.630083000000001</v>
      </c>
      <c r="CX26" s="27">
        <v>12.554284000000001</v>
      </c>
      <c r="CY26" s="24">
        <v>12.636483999999999</v>
      </c>
      <c r="CZ26" s="27">
        <v>12.507923999999999</v>
      </c>
      <c r="DA26" s="27">
        <v>13.273338000000001</v>
      </c>
      <c r="DB26" s="27">
        <v>12.630083000000001</v>
      </c>
      <c r="DC26" s="27">
        <v>12.554284000000001</v>
      </c>
      <c r="DD26" s="24">
        <v>12.636483999999999</v>
      </c>
      <c r="DE26" s="27">
        <v>12.507923999999999</v>
      </c>
      <c r="DF26" s="27">
        <v>13.273338000000001</v>
      </c>
      <c r="DG26" s="27">
        <v>12.630083000000001</v>
      </c>
      <c r="DH26" s="27">
        <v>12.554284000000001</v>
      </c>
      <c r="DI26" s="24">
        <v>12.560477000000001</v>
      </c>
      <c r="DJ26" s="27">
        <v>12.507923999999999</v>
      </c>
      <c r="DK26" s="27">
        <v>13.273338000000001</v>
      </c>
      <c r="DL26" s="27">
        <v>12.554076999999999</v>
      </c>
      <c r="DM26" s="27">
        <v>12.554284000000001</v>
      </c>
      <c r="DN26" s="24">
        <v>12.560477000000001</v>
      </c>
      <c r="DO26" s="27">
        <v>12.507923999999999</v>
      </c>
      <c r="DP26" s="27">
        <v>13.273338000000001</v>
      </c>
      <c r="DQ26" s="27">
        <v>12.554076999999999</v>
      </c>
      <c r="DR26" s="27">
        <v>12.554284000000001</v>
      </c>
      <c r="DS26" s="24">
        <v>12.560477000000001</v>
      </c>
      <c r="DT26" s="27">
        <v>12.507923999999999</v>
      </c>
      <c r="DU26" s="27">
        <v>13.273338000000001</v>
      </c>
      <c r="DV26" s="27">
        <v>12.554076999999999</v>
      </c>
      <c r="DW26" s="27">
        <v>12.554284000000001</v>
      </c>
      <c r="DX26" s="24">
        <v>12.560477000000001</v>
      </c>
      <c r="DY26" s="27">
        <v>12.507923999999999</v>
      </c>
      <c r="DZ26" s="27">
        <v>13.273338000000001</v>
      </c>
      <c r="EA26" s="27">
        <v>12.554076999999999</v>
      </c>
      <c r="EB26" s="27">
        <v>12.554284000000001</v>
      </c>
      <c r="EC26" s="24">
        <v>12.560477000000001</v>
      </c>
      <c r="ED26" s="27">
        <v>12.507923999999999</v>
      </c>
      <c r="EE26" s="27">
        <v>13.273338000000001</v>
      </c>
      <c r="EF26" s="27">
        <v>12.554076999999999</v>
      </c>
      <c r="EG26" s="27">
        <v>12.554284000000001</v>
      </c>
      <c r="EH26" s="24">
        <v>12.560477000000001</v>
      </c>
      <c r="EI26" s="27">
        <v>12.507923999999999</v>
      </c>
      <c r="EJ26" s="27">
        <v>13.273338000000001</v>
      </c>
      <c r="EK26" s="27">
        <v>12.554076999999999</v>
      </c>
      <c r="EL26" s="27">
        <v>12.554284000000001</v>
      </c>
      <c r="EM26" s="24">
        <v>12.560477000000001</v>
      </c>
      <c r="EN26" s="27">
        <v>12.507923999999999</v>
      </c>
      <c r="EO26" s="27">
        <v>13.273338000000001</v>
      </c>
      <c r="EP26" s="27">
        <v>12.554076999999999</v>
      </c>
      <c r="EQ26" s="27">
        <v>12.554284000000001</v>
      </c>
      <c r="ER26" s="24">
        <v>12.560477000000001</v>
      </c>
      <c r="ES26" s="26">
        <v>0</v>
      </c>
      <c r="ET26" s="26">
        <v>2E-3</v>
      </c>
      <c r="EU26" s="26">
        <v>0</v>
      </c>
      <c r="EV26" s="26">
        <v>0</v>
      </c>
      <c r="EW26" s="25">
        <v>0</v>
      </c>
    </row>
    <row r="27" spans="1:153" x14ac:dyDescent="0.25">
      <c r="A27" s="24"/>
      <c r="B27" s="24"/>
      <c r="C27" s="24"/>
      <c r="D27" s="194"/>
      <c r="E27" s="189"/>
      <c r="F27" s="189"/>
      <c r="G27" s="189"/>
      <c r="H27" s="195"/>
      <c r="I27" s="194"/>
      <c r="J27" s="189"/>
      <c r="K27" s="189"/>
      <c r="L27" s="189"/>
      <c r="M27" s="195"/>
      <c r="N27" s="194"/>
      <c r="O27" s="189"/>
      <c r="P27" s="189"/>
      <c r="Q27" s="189"/>
      <c r="R27" s="195"/>
      <c r="S27" s="194"/>
      <c r="T27" s="189"/>
      <c r="U27" s="189"/>
      <c r="V27" s="189"/>
      <c r="W27" s="195"/>
      <c r="X27" s="194"/>
      <c r="Y27" s="189"/>
      <c r="Z27" s="189"/>
      <c r="AA27" s="189"/>
      <c r="AB27" s="195"/>
      <c r="AC27" s="194"/>
      <c r="AD27" s="189"/>
      <c r="AE27" s="189"/>
      <c r="AF27" s="189"/>
      <c r="AG27" s="195"/>
      <c r="AH27" s="194"/>
      <c r="AI27" s="189"/>
      <c r="AJ27" s="189"/>
      <c r="AK27" s="189"/>
      <c r="AL27" s="195"/>
      <c r="AM27" s="194"/>
      <c r="AN27" s="189"/>
      <c r="AO27" s="189"/>
      <c r="AP27" s="189"/>
      <c r="AQ27" s="195"/>
      <c r="AR27" s="194"/>
      <c r="AS27" s="189"/>
      <c r="AT27" s="189"/>
      <c r="AU27" s="189"/>
      <c r="AV27" s="195"/>
      <c r="AW27" s="194"/>
      <c r="AX27" s="189"/>
      <c r="AY27" s="189"/>
      <c r="AZ27" s="189"/>
      <c r="BA27" s="195"/>
      <c r="BB27" s="194"/>
      <c r="BC27" s="189"/>
      <c r="BD27" s="189"/>
      <c r="BE27" s="189"/>
      <c r="BF27" s="195"/>
      <c r="BG27" s="194"/>
      <c r="BH27" s="189"/>
      <c r="BI27" s="189"/>
      <c r="BJ27" s="189"/>
      <c r="BK27" s="195"/>
      <c r="BL27" s="194"/>
      <c r="BM27" s="189"/>
      <c r="BN27" s="189"/>
      <c r="BO27" s="189"/>
      <c r="BP27" s="195"/>
      <c r="BQ27" s="194"/>
      <c r="BR27" s="189"/>
      <c r="BS27" s="189"/>
      <c r="BT27" s="189"/>
      <c r="BU27" s="195"/>
      <c r="BV27" s="194"/>
      <c r="BW27" s="189"/>
      <c r="BX27" s="189"/>
      <c r="BY27" s="189"/>
      <c r="BZ27" s="195"/>
      <c r="CA27" s="194"/>
      <c r="CB27" s="189"/>
      <c r="CC27" s="189"/>
      <c r="CD27" s="189"/>
      <c r="CE27" s="195"/>
      <c r="CF27" s="194"/>
      <c r="CG27" s="189"/>
      <c r="CH27" s="189"/>
      <c r="CI27" s="189"/>
      <c r="CJ27" s="195"/>
      <c r="CK27" s="194"/>
      <c r="CL27" s="189"/>
      <c r="CM27" s="189"/>
      <c r="CN27" s="189"/>
      <c r="CO27" s="195"/>
      <c r="CP27" s="194"/>
      <c r="CQ27" s="189"/>
      <c r="CR27" s="189"/>
      <c r="CS27" s="189"/>
      <c r="CT27" s="195"/>
      <c r="CU27" s="194"/>
      <c r="CV27" s="189"/>
      <c r="CW27" s="189"/>
      <c r="CX27" s="189"/>
      <c r="CY27" s="195"/>
      <c r="CZ27" s="194"/>
      <c r="DA27" s="189"/>
      <c r="DB27" s="189"/>
      <c r="DC27" s="189"/>
      <c r="DD27" s="195"/>
      <c r="DE27" s="194"/>
      <c r="DF27" s="189"/>
      <c r="DG27" s="189"/>
      <c r="DH27" s="189"/>
      <c r="DI27" s="195"/>
      <c r="DJ27" s="194"/>
      <c r="DK27" s="189"/>
      <c r="DL27" s="189"/>
      <c r="DM27" s="189"/>
      <c r="DN27" s="195"/>
      <c r="DO27" s="194"/>
      <c r="DP27" s="189"/>
      <c r="DQ27" s="189"/>
      <c r="DR27" s="189"/>
      <c r="DS27" s="195"/>
      <c r="DT27" s="194"/>
      <c r="DU27" s="189"/>
      <c r="DV27" s="189"/>
      <c r="DW27" s="189"/>
      <c r="DX27" s="195"/>
      <c r="DY27" s="194"/>
      <c r="DZ27" s="189"/>
      <c r="EA27" s="189"/>
      <c r="EB27" s="189"/>
      <c r="EC27" s="195"/>
      <c r="ED27" s="194"/>
      <c r="EE27" s="189"/>
      <c r="EF27" s="189"/>
      <c r="EG27" s="189"/>
      <c r="EH27" s="195"/>
      <c r="EI27" s="194"/>
      <c r="EJ27" s="189"/>
      <c r="EK27" s="189"/>
      <c r="EL27" s="189"/>
      <c r="EM27" s="195"/>
      <c r="EN27" s="194"/>
      <c r="EO27" s="189"/>
      <c r="EP27" s="189"/>
      <c r="EQ27" s="189"/>
      <c r="ER27" s="195"/>
      <c r="ES27" s="194"/>
      <c r="ET27" s="189"/>
      <c r="EU27" s="189"/>
      <c r="EV27" s="189"/>
      <c r="EW27" s="195"/>
    </row>
    <row r="28" spans="1:153" x14ac:dyDescent="0.25">
      <c r="A28" s="28" t="s">
        <v>199</v>
      </c>
      <c r="B28" s="28">
        <v>3955.6196289999998</v>
      </c>
      <c r="C28" s="28">
        <v>3941.7773440000001</v>
      </c>
      <c r="D28" s="31">
        <v>3910.7604980000001</v>
      </c>
      <c r="E28" s="31">
        <v>3910.719482</v>
      </c>
      <c r="F28" s="31">
        <v>3910.6782229999999</v>
      </c>
      <c r="G28" s="31">
        <v>3910.7446289999998</v>
      </c>
      <c r="H28" s="28">
        <v>3910.7358399999998</v>
      </c>
      <c r="I28" s="31">
        <v>3873.1091310000002</v>
      </c>
      <c r="J28" s="31">
        <v>3873.1936040000001</v>
      </c>
      <c r="K28" s="31">
        <v>3858.6918949999999</v>
      </c>
      <c r="L28" s="31">
        <v>3873.993164</v>
      </c>
      <c r="M28" s="28">
        <v>3872.8371579999998</v>
      </c>
      <c r="N28" s="31">
        <v>3907.7109380000002</v>
      </c>
      <c r="O28" s="31">
        <v>3912.5344239999999</v>
      </c>
      <c r="P28" s="31">
        <v>3871.8779300000001</v>
      </c>
      <c r="Q28" s="31">
        <v>3886.023682</v>
      </c>
      <c r="R28" s="28">
        <v>3915.1604000000002</v>
      </c>
      <c r="S28" s="31">
        <v>3962.6323240000002</v>
      </c>
      <c r="T28" s="31">
        <v>3974.2990719999998</v>
      </c>
      <c r="U28" s="31">
        <v>3907.4772950000001</v>
      </c>
      <c r="V28" s="31">
        <v>3919.1728520000001</v>
      </c>
      <c r="W28" s="28">
        <v>3979.9848630000001</v>
      </c>
      <c r="X28" s="31">
        <v>3997.3686520000001</v>
      </c>
      <c r="Y28" s="31">
        <v>4038.6560060000002</v>
      </c>
      <c r="Z28" s="31">
        <v>3912.9934079999998</v>
      </c>
      <c r="AA28" s="31">
        <v>3949.5473630000001</v>
      </c>
      <c r="AB28" s="28">
        <v>4019.8183589999999</v>
      </c>
      <c r="AC28" s="31">
        <v>4044.02124</v>
      </c>
      <c r="AD28" s="31">
        <v>4118.1079099999997</v>
      </c>
      <c r="AE28" s="31">
        <v>3933.946289</v>
      </c>
      <c r="AF28" s="31">
        <v>3998.7844239999999</v>
      </c>
      <c r="AG28" s="28">
        <v>4069.303711</v>
      </c>
      <c r="AH28" s="31">
        <v>4085.8496089999999</v>
      </c>
      <c r="AI28" s="31">
        <v>4184.9536129999997</v>
      </c>
      <c r="AJ28" s="31">
        <v>3958.1289059999999</v>
      </c>
      <c r="AK28" s="31">
        <v>4046.569336</v>
      </c>
      <c r="AL28" s="28">
        <v>4114.9555659999996</v>
      </c>
      <c r="AM28" s="31">
        <v>4139.7319340000004</v>
      </c>
      <c r="AN28" s="31">
        <v>4260.0981449999999</v>
      </c>
      <c r="AO28" s="31">
        <v>3992.2602539999998</v>
      </c>
      <c r="AP28" s="31">
        <v>4103.0888670000004</v>
      </c>
      <c r="AQ28" s="28">
        <v>4167.033203</v>
      </c>
      <c r="AR28" s="31">
        <v>4168.8862300000001</v>
      </c>
      <c r="AS28" s="31">
        <v>4310.6552730000003</v>
      </c>
      <c r="AT28" s="31">
        <v>4008.4724120000001</v>
      </c>
      <c r="AU28" s="31">
        <v>4133.9409180000002</v>
      </c>
      <c r="AV28" s="28">
        <v>4196.3916019999997</v>
      </c>
      <c r="AW28" s="31">
        <v>4195.7929690000001</v>
      </c>
      <c r="AX28" s="31">
        <v>4355.4038090000004</v>
      </c>
      <c r="AY28" s="31">
        <v>4023.04126</v>
      </c>
      <c r="AZ28" s="31">
        <v>4164.3276370000003</v>
      </c>
      <c r="BA28" s="28">
        <v>4223.1005859999996</v>
      </c>
      <c r="BB28" s="31">
        <v>4235.951172</v>
      </c>
      <c r="BC28" s="31">
        <v>4407.2416990000002</v>
      </c>
      <c r="BD28" s="31">
        <v>4051.72876</v>
      </c>
      <c r="BE28" s="31">
        <v>4206.4697269999997</v>
      </c>
      <c r="BF28" s="28">
        <v>4264.4287109999996</v>
      </c>
      <c r="BG28" s="31">
        <v>4272.4750979999999</v>
      </c>
      <c r="BH28" s="31">
        <v>4456.3833009999998</v>
      </c>
      <c r="BI28" s="31">
        <v>4074.038086</v>
      </c>
      <c r="BJ28" s="31">
        <v>4245.4316410000001</v>
      </c>
      <c r="BK28" s="28">
        <v>4305.1523440000001</v>
      </c>
      <c r="BL28" s="31">
        <v>4307.0825199999999</v>
      </c>
      <c r="BM28" s="31">
        <v>4508.1591799999997</v>
      </c>
      <c r="BN28" s="31">
        <v>4094.9304200000001</v>
      </c>
      <c r="BO28" s="31">
        <v>4280.9365230000003</v>
      </c>
      <c r="BP28" s="28">
        <v>4340.3872069999998</v>
      </c>
      <c r="BQ28" s="31">
        <v>4343.4658200000003</v>
      </c>
      <c r="BR28" s="31">
        <v>4557.7456050000001</v>
      </c>
      <c r="BS28" s="31">
        <v>4118.3540039999998</v>
      </c>
      <c r="BT28" s="31">
        <v>4314.0615230000003</v>
      </c>
      <c r="BU28" s="28">
        <v>4378.0908200000003</v>
      </c>
      <c r="BV28" s="31">
        <v>4374.0009769999997</v>
      </c>
      <c r="BW28" s="31">
        <v>4601.0673829999996</v>
      </c>
      <c r="BX28" s="31">
        <v>4140.5400390000004</v>
      </c>
      <c r="BY28" s="31">
        <v>4341.8359380000002</v>
      </c>
      <c r="BZ28" s="28">
        <v>4411.390625</v>
      </c>
      <c r="CA28" s="31">
        <v>4406.7407229999999</v>
      </c>
      <c r="CB28" s="31">
        <v>4645.0366210000002</v>
      </c>
      <c r="CC28" s="31">
        <v>4162.4960940000001</v>
      </c>
      <c r="CD28" s="31">
        <v>4372.3183589999999</v>
      </c>
      <c r="CE28" s="28">
        <v>4446.8964839999999</v>
      </c>
      <c r="CF28" s="31">
        <v>4432.8369140000004</v>
      </c>
      <c r="CG28" s="31">
        <v>4686.9638670000004</v>
      </c>
      <c r="CH28" s="31">
        <v>4177.8520509999998</v>
      </c>
      <c r="CI28" s="31">
        <v>4397.0742190000001</v>
      </c>
      <c r="CJ28" s="28">
        <v>4475.234375</v>
      </c>
      <c r="CK28" s="31">
        <v>4462.9179690000001</v>
      </c>
      <c r="CL28" s="31">
        <v>4731.0771480000003</v>
      </c>
      <c r="CM28" s="31">
        <v>4193.0419920000004</v>
      </c>
      <c r="CN28" s="31">
        <v>4423.6220700000003</v>
      </c>
      <c r="CO28" s="28">
        <v>4505.2915039999998</v>
      </c>
      <c r="CP28" s="31">
        <v>4493.3398440000001</v>
      </c>
      <c r="CQ28" s="31">
        <v>4777.4873049999997</v>
      </c>
      <c r="CR28" s="31">
        <v>4212.15625</v>
      </c>
      <c r="CS28" s="31">
        <v>4449.3320309999999</v>
      </c>
      <c r="CT28" s="28">
        <v>4534.6337890000004</v>
      </c>
      <c r="CU28" s="31">
        <v>4521.4780270000001</v>
      </c>
      <c r="CV28" s="31">
        <v>4822.2099609999996</v>
      </c>
      <c r="CW28" s="31">
        <v>4225.4379879999997</v>
      </c>
      <c r="CX28" s="31">
        <v>4472.8413090000004</v>
      </c>
      <c r="CY28" s="28">
        <v>4559.5424800000001</v>
      </c>
      <c r="CZ28" s="31">
        <v>4550.0947269999997</v>
      </c>
      <c r="DA28" s="31">
        <v>4868.0419920000004</v>
      </c>
      <c r="DB28" s="31">
        <v>4245.7890619999998</v>
      </c>
      <c r="DC28" s="31">
        <v>4497.7568359999996</v>
      </c>
      <c r="DD28" s="28">
        <v>4586.5756840000004</v>
      </c>
      <c r="DE28" s="31">
        <v>4580.8334960000002</v>
      </c>
      <c r="DF28" s="31">
        <v>4914.0102539999998</v>
      </c>
      <c r="DG28" s="31">
        <v>4268.7216799999997</v>
      </c>
      <c r="DH28" s="31">
        <v>4521.7387699999999</v>
      </c>
      <c r="DI28" s="28">
        <v>4616.0668949999999</v>
      </c>
      <c r="DJ28" s="31">
        <v>4613.7231449999999</v>
      </c>
      <c r="DK28" s="31">
        <v>4959.4829099999997</v>
      </c>
      <c r="DL28" s="31">
        <v>4292.2583009999998</v>
      </c>
      <c r="DM28" s="31">
        <v>4544.9125979999999</v>
      </c>
      <c r="DN28" s="28">
        <v>4651.4560549999997</v>
      </c>
      <c r="DO28" s="31">
        <v>4645.1743159999996</v>
      </c>
      <c r="DP28" s="31">
        <v>5004.5219729999999</v>
      </c>
      <c r="DQ28" s="31">
        <v>4316.8774409999996</v>
      </c>
      <c r="DR28" s="31">
        <v>4570.3183589999999</v>
      </c>
      <c r="DS28" s="28">
        <v>4684.3164059999999</v>
      </c>
      <c r="DT28" s="31">
        <v>4677.0590819999998</v>
      </c>
      <c r="DU28" s="31">
        <v>5056.9541019999997</v>
      </c>
      <c r="DV28" s="31">
        <v>4343.3857420000004</v>
      </c>
      <c r="DW28" s="31">
        <v>4603.0966799999997</v>
      </c>
      <c r="DX28" s="28">
        <v>4723.517578</v>
      </c>
      <c r="DY28" s="31">
        <v>4708.6000979999999</v>
      </c>
      <c r="DZ28" s="31">
        <v>5118.5703119999998</v>
      </c>
      <c r="EA28" s="31">
        <v>4370.3476559999999</v>
      </c>
      <c r="EB28" s="31">
        <v>4642.0400390000004</v>
      </c>
      <c r="EC28" s="28">
        <v>4765.9916990000002</v>
      </c>
      <c r="ED28" s="31">
        <v>4746.9477539999998</v>
      </c>
      <c r="EE28" s="31">
        <v>5182.9291990000002</v>
      </c>
      <c r="EF28" s="31">
        <v>4394.8100590000004</v>
      </c>
      <c r="EG28" s="31">
        <v>4683.7783200000003</v>
      </c>
      <c r="EH28" s="28">
        <v>4807.4370120000003</v>
      </c>
      <c r="EI28" s="31">
        <v>4787.3969729999999</v>
      </c>
      <c r="EJ28" s="31">
        <v>5245.4267579999996</v>
      </c>
      <c r="EK28" s="31">
        <v>4421.1928710000002</v>
      </c>
      <c r="EL28" s="31">
        <v>4722.1284180000002</v>
      </c>
      <c r="EM28" s="28">
        <v>4848.6665039999998</v>
      </c>
      <c r="EN28" s="31">
        <v>4829.5590819999998</v>
      </c>
      <c r="EO28" s="31">
        <v>5316.029297</v>
      </c>
      <c r="EP28" s="31">
        <v>4449.4316410000001</v>
      </c>
      <c r="EQ28" s="31">
        <v>4764.5859380000002</v>
      </c>
      <c r="ER28" s="28">
        <v>4890.3828119999998</v>
      </c>
      <c r="ES28" s="30">
        <v>7.0000000000000001E-3</v>
      </c>
      <c r="ET28" s="30">
        <v>0.01</v>
      </c>
      <c r="EU28" s="30">
        <v>4.0000000000000001E-3</v>
      </c>
      <c r="EV28" s="30">
        <v>7.0000000000000001E-3</v>
      </c>
      <c r="EW28" s="29">
        <v>7.0000000000000001E-3</v>
      </c>
    </row>
    <row r="29" spans="1:153" x14ac:dyDescent="0.25">
      <c r="A29" s="24"/>
      <c r="B29" s="24"/>
      <c r="C29" s="24"/>
      <c r="D29" s="194"/>
      <c r="E29" s="189"/>
      <c r="F29" s="189"/>
      <c r="G29" s="189"/>
      <c r="H29" s="195"/>
      <c r="I29" s="194"/>
      <c r="J29" s="189"/>
      <c r="K29" s="189"/>
      <c r="L29" s="189"/>
      <c r="M29" s="195"/>
      <c r="N29" s="194"/>
      <c r="O29" s="189"/>
      <c r="P29" s="189"/>
      <c r="Q29" s="189"/>
      <c r="R29" s="195"/>
      <c r="S29" s="194"/>
      <c r="T29" s="189"/>
      <c r="U29" s="189"/>
      <c r="V29" s="189"/>
      <c r="W29" s="195"/>
      <c r="X29" s="194"/>
      <c r="Y29" s="189"/>
      <c r="Z29" s="189"/>
      <c r="AA29" s="189"/>
      <c r="AB29" s="195"/>
      <c r="AC29" s="194"/>
      <c r="AD29" s="189"/>
      <c r="AE29" s="189"/>
      <c r="AF29" s="189"/>
      <c r="AG29" s="195"/>
      <c r="AH29" s="194"/>
      <c r="AI29" s="189"/>
      <c r="AJ29" s="189"/>
      <c r="AK29" s="189"/>
      <c r="AL29" s="195"/>
      <c r="AM29" s="194"/>
      <c r="AN29" s="189"/>
      <c r="AO29" s="189"/>
      <c r="AP29" s="189"/>
      <c r="AQ29" s="195"/>
      <c r="AR29" s="194"/>
      <c r="AS29" s="189"/>
      <c r="AT29" s="189"/>
      <c r="AU29" s="189"/>
      <c r="AV29" s="195"/>
      <c r="AW29" s="194"/>
      <c r="AX29" s="189"/>
      <c r="AY29" s="189"/>
      <c r="AZ29" s="189"/>
      <c r="BA29" s="195"/>
      <c r="BB29" s="194"/>
      <c r="BC29" s="189"/>
      <c r="BD29" s="189"/>
      <c r="BE29" s="189"/>
      <c r="BF29" s="195"/>
      <c r="BG29" s="194"/>
      <c r="BH29" s="189"/>
      <c r="BI29" s="189"/>
      <c r="BJ29" s="189"/>
      <c r="BK29" s="195"/>
      <c r="BL29" s="194"/>
      <c r="BM29" s="189"/>
      <c r="BN29" s="189"/>
      <c r="BO29" s="189"/>
      <c r="BP29" s="195"/>
      <c r="BQ29" s="194"/>
      <c r="BR29" s="189"/>
      <c r="BS29" s="189"/>
      <c r="BT29" s="189"/>
      <c r="BU29" s="195"/>
      <c r="BV29" s="194"/>
      <c r="BW29" s="189"/>
      <c r="BX29" s="189"/>
      <c r="BY29" s="189"/>
      <c r="BZ29" s="195"/>
      <c r="CA29" s="194"/>
      <c r="CB29" s="189"/>
      <c r="CC29" s="189"/>
      <c r="CD29" s="189"/>
      <c r="CE29" s="195"/>
      <c r="CF29" s="194"/>
      <c r="CG29" s="189"/>
      <c r="CH29" s="189"/>
      <c r="CI29" s="189"/>
      <c r="CJ29" s="195"/>
      <c r="CK29" s="194"/>
      <c r="CL29" s="189"/>
      <c r="CM29" s="189"/>
      <c r="CN29" s="189"/>
      <c r="CO29" s="195"/>
      <c r="CP29" s="194"/>
      <c r="CQ29" s="189"/>
      <c r="CR29" s="189"/>
      <c r="CS29" s="189"/>
      <c r="CT29" s="195"/>
      <c r="CU29" s="194"/>
      <c r="CV29" s="189"/>
      <c r="CW29" s="189"/>
      <c r="CX29" s="189"/>
      <c r="CY29" s="195"/>
      <c r="CZ29" s="194"/>
      <c r="DA29" s="189"/>
      <c r="DB29" s="189"/>
      <c r="DC29" s="189"/>
      <c r="DD29" s="195"/>
      <c r="DE29" s="194"/>
      <c r="DF29" s="189"/>
      <c r="DG29" s="189"/>
      <c r="DH29" s="189"/>
      <c r="DI29" s="195"/>
      <c r="DJ29" s="194"/>
      <c r="DK29" s="189"/>
      <c r="DL29" s="189"/>
      <c r="DM29" s="189"/>
      <c r="DN29" s="195"/>
      <c r="DO29" s="194"/>
      <c r="DP29" s="189"/>
      <c r="DQ29" s="189"/>
      <c r="DR29" s="189"/>
      <c r="DS29" s="195"/>
      <c r="DT29" s="194"/>
      <c r="DU29" s="189"/>
      <c r="DV29" s="189"/>
      <c r="DW29" s="189"/>
      <c r="DX29" s="195"/>
      <c r="DY29" s="194"/>
      <c r="DZ29" s="189"/>
      <c r="EA29" s="189"/>
      <c r="EB29" s="189"/>
      <c r="EC29" s="195"/>
      <c r="ED29" s="194"/>
      <c r="EE29" s="189"/>
      <c r="EF29" s="189"/>
      <c r="EG29" s="189"/>
      <c r="EH29" s="195"/>
      <c r="EI29" s="194"/>
      <c r="EJ29" s="189"/>
      <c r="EK29" s="189"/>
      <c r="EL29" s="189"/>
      <c r="EM29" s="195"/>
      <c r="EN29" s="194"/>
      <c r="EO29" s="189"/>
      <c r="EP29" s="189"/>
      <c r="EQ29" s="189"/>
      <c r="ER29" s="195"/>
      <c r="ES29" s="194"/>
      <c r="ET29" s="189"/>
      <c r="EU29" s="189"/>
      <c r="EV29" s="189"/>
      <c r="EW29" s="195"/>
    </row>
    <row r="30" spans="1:153" x14ac:dyDescent="0.25">
      <c r="A30" s="28" t="s">
        <v>198</v>
      </c>
      <c r="B30" s="24"/>
      <c r="C30" s="24"/>
      <c r="D30" s="194"/>
      <c r="E30" s="189"/>
      <c r="F30" s="189"/>
      <c r="G30" s="189"/>
      <c r="H30" s="195"/>
      <c r="I30" s="194"/>
      <c r="J30" s="189"/>
      <c r="K30" s="189"/>
      <c r="L30" s="189"/>
      <c r="M30" s="195"/>
      <c r="N30" s="194"/>
      <c r="O30" s="189"/>
      <c r="P30" s="189"/>
      <c r="Q30" s="189"/>
      <c r="R30" s="195"/>
      <c r="S30" s="194"/>
      <c r="T30" s="189"/>
      <c r="U30" s="189"/>
      <c r="V30" s="189"/>
      <c r="W30" s="195"/>
      <c r="X30" s="194"/>
      <c r="Y30" s="189"/>
      <c r="Z30" s="189"/>
      <c r="AA30" s="189"/>
      <c r="AB30" s="195"/>
      <c r="AC30" s="194"/>
      <c r="AD30" s="189"/>
      <c r="AE30" s="189"/>
      <c r="AF30" s="189"/>
      <c r="AG30" s="195"/>
      <c r="AH30" s="194"/>
      <c r="AI30" s="189"/>
      <c r="AJ30" s="189"/>
      <c r="AK30" s="189"/>
      <c r="AL30" s="195"/>
      <c r="AM30" s="194"/>
      <c r="AN30" s="189"/>
      <c r="AO30" s="189"/>
      <c r="AP30" s="189"/>
      <c r="AQ30" s="195"/>
      <c r="AR30" s="194"/>
      <c r="AS30" s="189"/>
      <c r="AT30" s="189"/>
      <c r="AU30" s="189"/>
      <c r="AV30" s="195"/>
      <c r="AW30" s="194"/>
      <c r="AX30" s="189"/>
      <c r="AY30" s="189"/>
      <c r="AZ30" s="189"/>
      <c r="BA30" s="195"/>
      <c r="BB30" s="194"/>
      <c r="BC30" s="189"/>
      <c r="BD30" s="189"/>
      <c r="BE30" s="189"/>
      <c r="BF30" s="195"/>
      <c r="BG30" s="194"/>
      <c r="BH30" s="189"/>
      <c r="BI30" s="189"/>
      <c r="BJ30" s="189"/>
      <c r="BK30" s="195"/>
      <c r="BL30" s="194"/>
      <c r="BM30" s="189"/>
      <c r="BN30" s="189"/>
      <c r="BO30" s="189"/>
      <c r="BP30" s="195"/>
      <c r="BQ30" s="194"/>
      <c r="BR30" s="189"/>
      <c r="BS30" s="189"/>
      <c r="BT30" s="189"/>
      <c r="BU30" s="195"/>
      <c r="BV30" s="194"/>
      <c r="BW30" s="189"/>
      <c r="BX30" s="189"/>
      <c r="BY30" s="189"/>
      <c r="BZ30" s="195"/>
      <c r="CA30" s="194"/>
      <c r="CB30" s="189"/>
      <c r="CC30" s="189"/>
      <c r="CD30" s="189"/>
      <c r="CE30" s="195"/>
      <c r="CF30" s="194"/>
      <c r="CG30" s="189"/>
      <c r="CH30" s="189"/>
      <c r="CI30" s="189"/>
      <c r="CJ30" s="195"/>
      <c r="CK30" s="194"/>
      <c r="CL30" s="189"/>
      <c r="CM30" s="189"/>
      <c r="CN30" s="189"/>
      <c r="CO30" s="195"/>
      <c r="CP30" s="194"/>
      <c r="CQ30" s="189"/>
      <c r="CR30" s="189"/>
      <c r="CS30" s="189"/>
      <c r="CT30" s="195"/>
      <c r="CU30" s="194"/>
      <c r="CV30" s="189"/>
      <c r="CW30" s="189"/>
      <c r="CX30" s="189"/>
      <c r="CY30" s="195"/>
      <c r="CZ30" s="194"/>
      <c r="DA30" s="189"/>
      <c r="DB30" s="189"/>
      <c r="DC30" s="189"/>
      <c r="DD30" s="195"/>
      <c r="DE30" s="194"/>
      <c r="DF30" s="189"/>
      <c r="DG30" s="189"/>
      <c r="DH30" s="189"/>
      <c r="DI30" s="195"/>
      <c r="DJ30" s="194"/>
      <c r="DK30" s="189"/>
      <c r="DL30" s="189"/>
      <c r="DM30" s="189"/>
      <c r="DN30" s="195"/>
      <c r="DO30" s="194"/>
      <c r="DP30" s="189"/>
      <c r="DQ30" s="189"/>
      <c r="DR30" s="189"/>
      <c r="DS30" s="195"/>
      <c r="DT30" s="194"/>
      <c r="DU30" s="189"/>
      <c r="DV30" s="189"/>
      <c r="DW30" s="189"/>
      <c r="DX30" s="195"/>
      <c r="DY30" s="194"/>
      <c r="DZ30" s="189"/>
      <c r="EA30" s="189"/>
      <c r="EB30" s="189"/>
      <c r="EC30" s="195"/>
      <c r="ED30" s="194"/>
      <c r="EE30" s="189"/>
      <c r="EF30" s="189"/>
      <c r="EG30" s="189"/>
      <c r="EH30" s="195"/>
      <c r="EI30" s="194"/>
      <c r="EJ30" s="189"/>
      <c r="EK30" s="189"/>
      <c r="EL30" s="189"/>
      <c r="EM30" s="195"/>
      <c r="EN30" s="194"/>
      <c r="EO30" s="189"/>
      <c r="EP30" s="189"/>
      <c r="EQ30" s="189"/>
      <c r="ER30" s="195"/>
      <c r="ES30" s="194"/>
      <c r="ET30" s="189"/>
      <c r="EU30" s="189"/>
      <c r="EV30" s="189"/>
      <c r="EW30" s="195"/>
    </row>
    <row r="31" spans="1:153" x14ac:dyDescent="0.25">
      <c r="A31" s="24" t="s">
        <v>190</v>
      </c>
      <c r="B31" s="24">
        <v>19.552734000000001</v>
      </c>
      <c r="C31" s="24">
        <v>15.489598000000001</v>
      </c>
      <c r="D31" s="27">
        <v>15.549564999999999</v>
      </c>
      <c r="E31" s="27">
        <v>15.549564999999999</v>
      </c>
      <c r="F31" s="27">
        <v>15.549564999999999</v>
      </c>
      <c r="G31" s="27">
        <v>15.549564999999999</v>
      </c>
      <c r="H31" s="24">
        <v>15.549564999999999</v>
      </c>
      <c r="I31" s="27">
        <v>15.549564999999999</v>
      </c>
      <c r="J31" s="27">
        <v>15.549564999999999</v>
      </c>
      <c r="K31" s="27">
        <v>15.549564999999999</v>
      </c>
      <c r="L31" s="27">
        <v>15.549564999999999</v>
      </c>
      <c r="M31" s="24">
        <v>15.549564999999999</v>
      </c>
      <c r="N31" s="27">
        <v>15.549564999999999</v>
      </c>
      <c r="O31" s="27">
        <v>15.549564999999999</v>
      </c>
      <c r="P31" s="27">
        <v>15.549564999999999</v>
      </c>
      <c r="Q31" s="27">
        <v>15.549564999999999</v>
      </c>
      <c r="R31" s="24">
        <v>15.549564999999999</v>
      </c>
      <c r="S31" s="27">
        <v>15.549564999999999</v>
      </c>
      <c r="T31" s="27">
        <v>15.549564999999999</v>
      </c>
      <c r="U31" s="27">
        <v>15.549564999999999</v>
      </c>
      <c r="V31" s="27">
        <v>15.549564999999999</v>
      </c>
      <c r="W31" s="24">
        <v>15.549564999999999</v>
      </c>
      <c r="X31" s="27">
        <v>15.549564999999999</v>
      </c>
      <c r="Y31" s="27">
        <v>15.549564999999999</v>
      </c>
      <c r="Z31" s="27">
        <v>15.549564999999999</v>
      </c>
      <c r="AA31" s="27">
        <v>15.549564999999999</v>
      </c>
      <c r="AB31" s="24">
        <v>15.549564999999999</v>
      </c>
      <c r="AC31" s="27">
        <v>15.549564999999999</v>
      </c>
      <c r="AD31" s="27">
        <v>15.549564999999999</v>
      </c>
      <c r="AE31" s="27">
        <v>15.549564999999999</v>
      </c>
      <c r="AF31" s="27">
        <v>15.549564999999999</v>
      </c>
      <c r="AG31" s="24">
        <v>15.549564999999999</v>
      </c>
      <c r="AH31" s="27">
        <v>15.549564999999999</v>
      </c>
      <c r="AI31" s="27">
        <v>15.549564999999999</v>
      </c>
      <c r="AJ31" s="27">
        <v>15.549564999999999</v>
      </c>
      <c r="AK31" s="27">
        <v>21.841436000000002</v>
      </c>
      <c r="AL31" s="24">
        <v>15.549564999999999</v>
      </c>
      <c r="AM31" s="27">
        <v>15.549564999999999</v>
      </c>
      <c r="AN31" s="27">
        <v>21.841436000000002</v>
      </c>
      <c r="AO31" s="27">
        <v>15.549564999999999</v>
      </c>
      <c r="AP31" s="27">
        <v>22.156029</v>
      </c>
      <c r="AQ31" s="24">
        <v>15.549564999999999</v>
      </c>
      <c r="AR31" s="27">
        <v>15.549564999999999</v>
      </c>
      <c r="AS31" s="27">
        <v>22.156029</v>
      </c>
      <c r="AT31" s="27">
        <v>15.549564999999999</v>
      </c>
      <c r="AU31" s="27">
        <v>22.486350999999999</v>
      </c>
      <c r="AV31" s="24">
        <v>15.549564999999999</v>
      </c>
      <c r="AW31" s="27">
        <v>15.549564999999999</v>
      </c>
      <c r="AX31" s="27">
        <v>22.486350999999999</v>
      </c>
      <c r="AY31" s="27">
        <v>15.549564999999999</v>
      </c>
      <c r="AZ31" s="27">
        <v>22.833190999999999</v>
      </c>
      <c r="BA31" s="24">
        <v>15.549564999999999</v>
      </c>
      <c r="BB31" s="27">
        <v>15.549564999999999</v>
      </c>
      <c r="BC31" s="27">
        <v>22.833190999999999</v>
      </c>
      <c r="BD31" s="27">
        <v>15.549564999999999</v>
      </c>
      <c r="BE31" s="27">
        <v>23.306625</v>
      </c>
      <c r="BF31" s="24">
        <v>15.549564999999999</v>
      </c>
      <c r="BG31" s="27">
        <v>19.707318999999998</v>
      </c>
      <c r="BH31" s="27">
        <v>23.197372000000001</v>
      </c>
      <c r="BI31" s="27">
        <v>15.549564999999999</v>
      </c>
      <c r="BJ31" s="27">
        <v>23.810836999999999</v>
      </c>
      <c r="BK31" s="24">
        <v>15.549564999999999</v>
      </c>
      <c r="BL31" s="27">
        <v>19.915209000000001</v>
      </c>
      <c r="BM31" s="27">
        <v>23.579763</v>
      </c>
      <c r="BN31" s="27">
        <v>15.549564999999999</v>
      </c>
      <c r="BO31" s="27">
        <v>24.347819999999999</v>
      </c>
      <c r="BP31" s="24">
        <v>15.549564999999999</v>
      </c>
      <c r="BQ31" s="27">
        <v>20.133492</v>
      </c>
      <c r="BR31" s="27">
        <v>23.981273999999999</v>
      </c>
      <c r="BS31" s="27">
        <v>15.549564999999999</v>
      </c>
      <c r="BT31" s="27">
        <v>24.919706000000001</v>
      </c>
      <c r="BU31" s="24">
        <v>15.549564999999999</v>
      </c>
      <c r="BV31" s="27">
        <v>20.362686</v>
      </c>
      <c r="BW31" s="27">
        <v>24.402858999999999</v>
      </c>
      <c r="BX31" s="27">
        <v>15.549564999999999</v>
      </c>
      <c r="BY31" s="27">
        <v>25.528763000000001</v>
      </c>
      <c r="BZ31" s="24">
        <v>15.549564999999999</v>
      </c>
      <c r="CA31" s="27">
        <v>20.603342000000001</v>
      </c>
      <c r="CB31" s="27">
        <v>24.845521999999999</v>
      </c>
      <c r="CC31" s="27">
        <v>15.549564999999999</v>
      </c>
      <c r="CD31" s="27">
        <v>26.177412</v>
      </c>
      <c r="CE31" s="24">
        <v>15.549564999999999</v>
      </c>
      <c r="CF31" s="27">
        <v>20.856031000000002</v>
      </c>
      <c r="CG31" s="27">
        <v>25.310321999999999</v>
      </c>
      <c r="CH31" s="27">
        <v>15.549564999999999</v>
      </c>
      <c r="CI31" s="27">
        <v>26.868223</v>
      </c>
      <c r="CJ31" s="24">
        <v>15.549564999999999</v>
      </c>
      <c r="CK31" s="27">
        <v>21.121355000000001</v>
      </c>
      <c r="CL31" s="27">
        <v>25.798359000000001</v>
      </c>
      <c r="CM31" s="27">
        <v>15.549564999999999</v>
      </c>
      <c r="CN31" s="27">
        <v>27.603935</v>
      </c>
      <c r="CO31" s="24">
        <v>15.549564999999999</v>
      </c>
      <c r="CP31" s="27">
        <v>21.399941999999999</v>
      </c>
      <c r="CQ31" s="27">
        <v>26.310798999999999</v>
      </c>
      <c r="CR31" s="27">
        <v>15.549564999999999</v>
      </c>
      <c r="CS31" s="27">
        <v>28.38747</v>
      </c>
      <c r="CT31" s="24">
        <v>15.549564999999999</v>
      </c>
      <c r="CU31" s="27">
        <v>21.692463</v>
      </c>
      <c r="CV31" s="27">
        <v>26.848859999999998</v>
      </c>
      <c r="CW31" s="27">
        <v>15.549564999999999</v>
      </c>
      <c r="CX31" s="27">
        <v>29.221934999999998</v>
      </c>
      <c r="CY31" s="24">
        <v>15.549564999999999</v>
      </c>
      <c r="CZ31" s="27">
        <v>21.999607000000001</v>
      </c>
      <c r="DA31" s="27">
        <v>27.413824000000002</v>
      </c>
      <c r="DB31" s="27">
        <v>15.549564999999999</v>
      </c>
      <c r="DC31" s="27">
        <v>30.110638000000002</v>
      </c>
      <c r="DD31" s="24">
        <v>15.549564999999999</v>
      </c>
      <c r="DE31" s="27">
        <v>22.322111</v>
      </c>
      <c r="DF31" s="27">
        <v>28.007038000000001</v>
      </c>
      <c r="DG31" s="27">
        <v>15.549564999999999</v>
      </c>
      <c r="DH31" s="27">
        <v>31.057106000000001</v>
      </c>
      <c r="DI31" s="24">
        <v>15.549564999999999</v>
      </c>
      <c r="DJ31" s="27">
        <v>22.660736</v>
      </c>
      <c r="DK31" s="27">
        <v>28.629911</v>
      </c>
      <c r="DL31" s="27">
        <v>20.413340000000002</v>
      </c>
      <c r="DM31" s="27">
        <v>32.065097999999999</v>
      </c>
      <c r="DN31" s="24">
        <v>15.549564999999999</v>
      </c>
      <c r="DO31" s="27">
        <v>23.016296000000001</v>
      </c>
      <c r="DP31" s="27">
        <v>29.283930000000002</v>
      </c>
      <c r="DQ31" s="27">
        <v>20.656528000000002</v>
      </c>
      <c r="DR31" s="27">
        <v>33.138607</v>
      </c>
      <c r="DS31" s="24">
        <v>15.549564999999999</v>
      </c>
      <c r="DT31" s="27">
        <v>23.389631000000001</v>
      </c>
      <c r="DU31" s="27">
        <v>29.970645999999999</v>
      </c>
      <c r="DV31" s="27">
        <v>20.911877</v>
      </c>
      <c r="DW31" s="27">
        <v>34.281894999999999</v>
      </c>
      <c r="DX31" s="24">
        <v>15.549564999999999</v>
      </c>
      <c r="DY31" s="27">
        <v>23.781635000000001</v>
      </c>
      <c r="DZ31" s="27">
        <v>30.691700000000001</v>
      </c>
      <c r="EA31" s="27">
        <v>21.179993</v>
      </c>
      <c r="EB31" s="27">
        <v>35.499493000000001</v>
      </c>
      <c r="EC31" s="24">
        <v>15.549564999999999</v>
      </c>
      <c r="ED31" s="27">
        <v>24.193238999999998</v>
      </c>
      <c r="EE31" s="27">
        <v>31.448809000000001</v>
      </c>
      <c r="EF31" s="27">
        <v>21.461514000000001</v>
      </c>
      <c r="EG31" s="27">
        <v>36.796241999999999</v>
      </c>
      <c r="EH31" s="24">
        <v>15.549564999999999</v>
      </c>
      <c r="EI31" s="27">
        <v>24.625423000000001</v>
      </c>
      <c r="EJ31" s="27">
        <v>32.482258000000002</v>
      </c>
      <c r="EK31" s="27">
        <v>21.757110999999998</v>
      </c>
      <c r="EL31" s="27">
        <v>38.177276999999997</v>
      </c>
      <c r="EM31" s="24">
        <v>15.549564999999999</v>
      </c>
      <c r="EN31" s="27">
        <v>25.079214</v>
      </c>
      <c r="EO31" s="27">
        <v>33.582886000000002</v>
      </c>
      <c r="EP31" s="27">
        <v>22.067488000000001</v>
      </c>
      <c r="EQ31" s="27">
        <v>39.648074999999999</v>
      </c>
      <c r="ER31" s="24">
        <v>15.549564999999999</v>
      </c>
      <c r="ES31" s="26">
        <v>1.7000000000000001E-2</v>
      </c>
      <c r="ET31" s="26">
        <v>2.7E-2</v>
      </c>
      <c r="EU31" s="26">
        <v>1.2E-2</v>
      </c>
      <c r="EV31" s="26">
        <v>3.3000000000000002E-2</v>
      </c>
      <c r="EW31" s="25">
        <v>0</v>
      </c>
    </row>
    <row r="32" spans="1:153" x14ac:dyDescent="0.25">
      <c r="A32" s="24" t="s">
        <v>189</v>
      </c>
      <c r="B32" s="24">
        <v>2.3839959999999998</v>
      </c>
      <c r="C32" s="24">
        <v>1.9754769999999999</v>
      </c>
      <c r="D32" s="27">
        <v>2.414142</v>
      </c>
      <c r="E32" s="27">
        <v>2.414142</v>
      </c>
      <c r="F32" s="27">
        <v>2.414142</v>
      </c>
      <c r="G32" s="27">
        <v>2.414142</v>
      </c>
      <c r="H32" s="24">
        <v>2.414142</v>
      </c>
      <c r="I32" s="27">
        <v>2.414142</v>
      </c>
      <c r="J32" s="27">
        <v>2.414142</v>
      </c>
      <c r="K32" s="27">
        <v>2.414142</v>
      </c>
      <c r="L32" s="27">
        <v>2.414142</v>
      </c>
      <c r="M32" s="24">
        <v>2.414142</v>
      </c>
      <c r="N32" s="27">
        <v>2.0846819999999999</v>
      </c>
      <c r="O32" s="27">
        <v>2.0846819999999999</v>
      </c>
      <c r="P32" s="27">
        <v>2.0846819999999999</v>
      </c>
      <c r="Q32" s="27">
        <v>2.0846819999999999</v>
      </c>
      <c r="R32" s="24">
        <v>2.0846819999999999</v>
      </c>
      <c r="S32" s="27">
        <v>2.0846819999999999</v>
      </c>
      <c r="T32" s="27">
        <v>2.0846819999999999</v>
      </c>
      <c r="U32" s="27">
        <v>2.0846819999999999</v>
      </c>
      <c r="V32" s="27">
        <v>2.0846819999999999</v>
      </c>
      <c r="W32" s="24">
        <v>2.0846819999999999</v>
      </c>
      <c r="X32" s="27">
        <v>2.0846819999999999</v>
      </c>
      <c r="Y32" s="27">
        <v>2.0846819999999999</v>
      </c>
      <c r="Z32" s="27">
        <v>2.0846819999999999</v>
      </c>
      <c r="AA32" s="27">
        <v>2.0846819999999999</v>
      </c>
      <c r="AB32" s="24">
        <v>2.0846819999999999</v>
      </c>
      <c r="AC32" s="27">
        <v>2.0846819999999999</v>
      </c>
      <c r="AD32" s="27">
        <v>2.0846819999999999</v>
      </c>
      <c r="AE32" s="27">
        <v>2.0846819999999999</v>
      </c>
      <c r="AF32" s="27">
        <v>2.0846819999999999</v>
      </c>
      <c r="AG32" s="24">
        <v>2.0847039999999999</v>
      </c>
      <c r="AH32" s="27">
        <v>2.0846819999999999</v>
      </c>
      <c r="AI32" s="27">
        <v>2.0846819999999999</v>
      </c>
      <c r="AJ32" s="27">
        <v>2.0846819999999999</v>
      </c>
      <c r="AK32" s="27">
        <v>2.0846819999999999</v>
      </c>
      <c r="AL32" s="24">
        <v>2.0847479999999998</v>
      </c>
      <c r="AM32" s="27">
        <v>2.0846819999999999</v>
      </c>
      <c r="AN32" s="27">
        <v>2.0846819999999999</v>
      </c>
      <c r="AO32" s="27">
        <v>2.0846819999999999</v>
      </c>
      <c r="AP32" s="27">
        <v>2.0846819999999999</v>
      </c>
      <c r="AQ32" s="24">
        <v>2.084835</v>
      </c>
      <c r="AR32" s="27">
        <v>2.0846819999999999</v>
      </c>
      <c r="AS32" s="27">
        <v>2.0846819999999999</v>
      </c>
      <c r="AT32" s="27">
        <v>2.0846819999999999</v>
      </c>
      <c r="AU32" s="27">
        <v>2.0846819999999999</v>
      </c>
      <c r="AV32" s="24">
        <v>2.0849229999999999</v>
      </c>
      <c r="AW32" s="27">
        <v>2.0846819999999999</v>
      </c>
      <c r="AX32" s="27">
        <v>2.0847259999999999</v>
      </c>
      <c r="AY32" s="27">
        <v>2.0846819999999999</v>
      </c>
      <c r="AZ32" s="27">
        <v>2.0846819999999999</v>
      </c>
      <c r="BA32" s="24">
        <v>2.0850749999999998</v>
      </c>
      <c r="BB32" s="27">
        <v>2.0846819999999999</v>
      </c>
      <c r="BC32" s="27">
        <v>2.0847699999999998</v>
      </c>
      <c r="BD32" s="27">
        <v>2.0846819999999999</v>
      </c>
      <c r="BE32" s="27">
        <v>2.0846819999999999</v>
      </c>
      <c r="BF32" s="24">
        <v>2.0852940000000002</v>
      </c>
      <c r="BG32" s="27">
        <v>2.0846819999999999</v>
      </c>
      <c r="BH32" s="27">
        <v>2.0848789999999999</v>
      </c>
      <c r="BI32" s="27">
        <v>2.0847039999999999</v>
      </c>
      <c r="BJ32" s="27">
        <v>2.0846819999999999</v>
      </c>
      <c r="BK32" s="24">
        <v>2.085534</v>
      </c>
      <c r="BL32" s="27">
        <v>2.084813</v>
      </c>
      <c r="BM32" s="27">
        <v>2.0850529999999998</v>
      </c>
      <c r="BN32" s="27">
        <v>2.0847920000000002</v>
      </c>
      <c r="BO32" s="27">
        <v>2.0846819999999999</v>
      </c>
      <c r="BP32" s="24">
        <v>2.085861</v>
      </c>
      <c r="BQ32" s="27">
        <v>2.0849229999999999</v>
      </c>
      <c r="BR32" s="27">
        <v>2.0852279999999999</v>
      </c>
      <c r="BS32" s="27">
        <v>2.0849440000000001</v>
      </c>
      <c r="BT32" s="27">
        <v>2.0846819999999999</v>
      </c>
      <c r="BU32" s="24">
        <v>2.086341</v>
      </c>
      <c r="BV32" s="27">
        <v>2.0850749999999998</v>
      </c>
      <c r="BW32" s="27">
        <v>2.0854029999999999</v>
      </c>
      <c r="BX32" s="27">
        <v>2.0850970000000002</v>
      </c>
      <c r="BY32" s="27">
        <v>2.0846819999999999</v>
      </c>
      <c r="BZ32" s="24">
        <v>2.0869520000000001</v>
      </c>
      <c r="CA32" s="27">
        <v>2.0852279999999999</v>
      </c>
      <c r="CB32" s="27">
        <v>2.0855769999999998</v>
      </c>
      <c r="CC32" s="27">
        <v>2.0852499999999998</v>
      </c>
      <c r="CD32" s="27">
        <v>2.0846819999999999</v>
      </c>
      <c r="CE32" s="24">
        <v>2.087672</v>
      </c>
      <c r="CF32" s="27">
        <v>2.0854240000000002</v>
      </c>
      <c r="CG32" s="27">
        <v>2.0857739999999998</v>
      </c>
      <c r="CH32" s="27">
        <v>2.0854029999999999</v>
      </c>
      <c r="CI32" s="27">
        <v>2.0846819999999999</v>
      </c>
      <c r="CJ32" s="24">
        <v>2.0886330000000002</v>
      </c>
      <c r="CK32" s="27">
        <v>2.0856650000000001</v>
      </c>
      <c r="CL32" s="27">
        <v>2.0860349999999999</v>
      </c>
      <c r="CM32" s="27">
        <v>2.0855769999999998</v>
      </c>
      <c r="CN32" s="27">
        <v>2.0846819999999999</v>
      </c>
      <c r="CO32" s="24">
        <v>2.0899209999999999</v>
      </c>
      <c r="CP32" s="27">
        <v>2.0859920000000001</v>
      </c>
      <c r="CQ32" s="27">
        <v>2.086516</v>
      </c>
      <c r="CR32" s="27">
        <v>2.085861</v>
      </c>
      <c r="CS32" s="27">
        <v>2.0847039999999999</v>
      </c>
      <c r="CT32" s="24">
        <v>2.0914480000000002</v>
      </c>
      <c r="CU32" s="27">
        <v>2.0859920000000001</v>
      </c>
      <c r="CV32" s="27">
        <v>2.086516</v>
      </c>
      <c r="CW32" s="27">
        <v>2.085861</v>
      </c>
      <c r="CX32" s="27">
        <v>2.0847039999999999</v>
      </c>
      <c r="CY32" s="24">
        <v>2.0917750000000002</v>
      </c>
      <c r="CZ32" s="27">
        <v>2.0859920000000001</v>
      </c>
      <c r="DA32" s="27">
        <v>2.086516</v>
      </c>
      <c r="DB32" s="27">
        <v>2.085861</v>
      </c>
      <c r="DC32" s="27">
        <v>2.0847039999999999</v>
      </c>
      <c r="DD32" s="24">
        <v>2.0917750000000002</v>
      </c>
      <c r="DE32" s="27">
        <v>2.0859920000000001</v>
      </c>
      <c r="DF32" s="27">
        <v>2.086516</v>
      </c>
      <c r="DG32" s="27">
        <v>2.085861</v>
      </c>
      <c r="DH32" s="27">
        <v>2.0847039999999999</v>
      </c>
      <c r="DI32" s="24">
        <v>2.0917750000000002</v>
      </c>
      <c r="DJ32" s="27">
        <v>2.0859920000000001</v>
      </c>
      <c r="DK32" s="27">
        <v>2.086516</v>
      </c>
      <c r="DL32" s="27">
        <v>2.085861</v>
      </c>
      <c r="DM32" s="27">
        <v>2.0847039999999999</v>
      </c>
      <c r="DN32" s="24">
        <v>2.0917750000000002</v>
      </c>
      <c r="DO32" s="27">
        <v>2.0859920000000001</v>
      </c>
      <c r="DP32" s="27">
        <v>2.086516</v>
      </c>
      <c r="DQ32" s="27">
        <v>2.085861</v>
      </c>
      <c r="DR32" s="27">
        <v>2.0847039999999999</v>
      </c>
      <c r="DS32" s="24">
        <v>2.0917750000000002</v>
      </c>
      <c r="DT32" s="27">
        <v>2.0859920000000001</v>
      </c>
      <c r="DU32" s="27">
        <v>2.086516</v>
      </c>
      <c r="DV32" s="27">
        <v>2.085861</v>
      </c>
      <c r="DW32" s="27">
        <v>2.0847039999999999</v>
      </c>
      <c r="DX32" s="24">
        <v>2.0917750000000002</v>
      </c>
      <c r="DY32" s="27">
        <v>2.0859920000000001</v>
      </c>
      <c r="DZ32" s="27">
        <v>2.086516</v>
      </c>
      <c r="EA32" s="27">
        <v>2.085861</v>
      </c>
      <c r="EB32" s="27">
        <v>2.0847039999999999</v>
      </c>
      <c r="EC32" s="24">
        <v>2.0917750000000002</v>
      </c>
      <c r="ED32" s="27">
        <v>2.0859920000000001</v>
      </c>
      <c r="EE32" s="27">
        <v>2.086516</v>
      </c>
      <c r="EF32" s="27">
        <v>2.085861</v>
      </c>
      <c r="EG32" s="27">
        <v>2.0847039999999999</v>
      </c>
      <c r="EH32" s="24">
        <v>2.0917750000000002</v>
      </c>
      <c r="EI32" s="27">
        <v>2.0859920000000001</v>
      </c>
      <c r="EJ32" s="27">
        <v>2.086516</v>
      </c>
      <c r="EK32" s="27">
        <v>2.085861</v>
      </c>
      <c r="EL32" s="27">
        <v>2.0847039999999999</v>
      </c>
      <c r="EM32" s="24">
        <v>2.0917750000000002</v>
      </c>
      <c r="EN32" s="27">
        <v>2.0859920000000001</v>
      </c>
      <c r="EO32" s="27">
        <v>2.086516</v>
      </c>
      <c r="EP32" s="27">
        <v>2.085861</v>
      </c>
      <c r="EQ32" s="27">
        <v>2.0847039999999999</v>
      </c>
      <c r="ER32" s="24">
        <v>2.0917750000000002</v>
      </c>
      <c r="ES32" s="26">
        <v>2E-3</v>
      </c>
      <c r="ET32" s="26">
        <v>2E-3</v>
      </c>
      <c r="EU32" s="26">
        <v>2E-3</v>
      </c>
      <c r="EV32" s="26">
        <v>2E-3</v>
      </c>
      <c r="EW32" s="25">
        <v>2E-3</v>
      </c>
    </row>
    <row r="33" spans="1:153" x14ac:dyDescent="0.25">
      <c r="A33" s="24" t="s">
        <v>188</v>
      </c>
      <c r="B33" s="24">
        <v>68.837242000000003</v>
      </c>
      <c r="C33" s="24">
        <v>70.422202999999996</v>
      </c>
      <c r="D33" s="27">
        <v>74.924599000000001</v>
      </c>
      <c r="E33" s="27">
        <v>75.160392999999999</v>
      </c>
      <c r="F33" s="27">
        <v>75.214493000000004</v>
      </c>
      <c r="G33" s="27">
        <v>75.089591999999996</v>
      </c>
      <c r="H33" s="24">
        <v>74.878128000000004</v>
      </c>
      <c r="I33" s="27">
        <v>77.719048000000001</v>
      </c>
      <c r="J33" s="27">
        <v>77.846457999999998</v>
      </c>
      <c r="K33" s="27">
        <v>78.230637000000002</v>
      </c>
      <c r="L33" s="27">
        <v>78.070510999999996</v>
      </c>
      <c r="M33" s="24">
        <v>77.61412</v>
      </c>
      <c r="N33" s="27">
        <v>93.081374999999994</v>
      </c>
      <c r="O33" s="27">
        <v>92.960341999999997</v>
      </c>
      <c r="P33" s="27">
        <v>93.617408999999995</v>
      </c>
      <c r="Q33" s="27">
        <v>93.828391999999994</v>
      </c>
      <c r="R33" s="24">
        <v>92.784790000000001</v>
      </c>
      <c r="S33" s="27">
        <v>95.162704000000005</v>
      </c>
      <c r="T33" s="27">
        <v>95.042434999999998</v>
      </c>
      <c r="U33" s="27">
        <v>95.686477999999994</v>
      </c>
      <c r="V33" s="27">
        <v>96.082451000000006</v>
      </c>
      <c r="W33" s="24">
        <v>94.788764999999998</v>
      </c>
      <c r="X33" s="27">
        <v>97.184173999999999</v>
      </c>
      <c r="Y33" s="27">
        <v>97.362166999999999</v>
      </c>
      <c r="Z33" s="27">
        <v>97.596778999999998</v>
      </c>
      <c r="AA33" s="27">
        <v>98.202315999999996</v>
      </c>
      <c r="AB33" s="24">
        <v>96.741332999999997</v>
      </c>
      <c r="AC33" s="27">
        <v>98.638496000000004</v>
      </c>
      <c r="AD33" s="27">
        <v>99.178794999999994</v>
      </c>
      <c r="AE33" s="27">
        <v>98.907013000000006</v>
      </c>
      <c r="AF33" s="27">
        <v>99.683639999999997</v>
      </c>
      <c r="AG33" s="24">
        <v>98.184273000000005</v>
      </c>
      <c r="AH33" s="27">
        <v>100.276276</v>
      </c>
      <c r="AI33" s="27">
        <v>101.285957</v>
      </c>
      <c r="AJ33" s="27">
        <v>100.329491</v>
      </c>
      <c r="AK33" s="27">
        <v>101.317162</v>
      </c>
      <c r="AL33" s="24">
        <v>99.865409999999997</v>
      </c>
      <c r="AM33" s="27">
        <v>102.129715</v>
      </c>
      <c r="AN33" s="27">
        <v>103.729034</v>
      </c>
      <c r="AO33" s="27">
        <v>101.873322</v>
      </c>
      <c r="AP33" s="27">
        <v>103.157295</v>
      </c>
      <c r="AQ33" s="24">
        <v>101.782867</v>
      </c>
      <c r="AR33" s="27">
        <v>104.209557</v>
      </c>
      <c r="AS33" s="27">
        <v>106.516167</v>
      </c>
      <c r="AT33" s="27">
        <v>103.573975</v>
      </c>
      <c r="AU33" s="27">
        <v>105.253288</v>
      </c>
      <c r="AV33" s="24">
        <v>103.97384599999999</v>
      </c>
      <c r="AW33" s="27">
        <v>106.61145</v>
      </c>
      <c r="AX33" s="27">
        <v>109.642296</v>
      </c>
      <c r="AY33" s="27">
        <v>105.445953</v>
      </c>
      <c r="AZ33" s="27">
        <v>107.647842</v>
      </c>
      <c r="BA33" s="24">
        <v>106.472595</v>
      </c>
      <c r="BB33" s="27">
        <v>109.295799</v>
      </c>
      <c r="BC33" s="27">
        <v>113.20066799999999</v>
      </c>
      <c r="BD33" s="27">
        <v>107.504929</v>
      </c>
      <c r="BE33" s="27">
        <v>110.35642199999999</v>
      </c>
      <c r="BF33" s="24">
        <v>109.301361</v>
      </c>
      <c r="BG33" s="27">
        <v>112.337997</v>
      </c>
      <c r="BH33" s="27">
        <v>117.239288</v>
      </c>
      <c r="BI33" s="27">
        <v>109.782516</v>
      </c>
      <c r="BJ33" s="27">
        <v>113.32914700000001</v>
      </c>
      <c r="BK33" s="24">
        <v>112.47377</v>
      </c>
      <c r="BL33" s="27">
        <v>115.76499200000001</v>
      </c>
      <c r="BM33" s="27">
        <v>121.82501999999999</v>
      </c>
      <c r="BN33" s="27">
        <v>112.278778</v>
      </c>
      <c r="BO33" s="27">
        <v>116.626755</v>
      </c>
      <c r="BP33" s="24">
        <v>116.01243599999999</v>
      </c>
      <c r="BQ33" s="27">
        <v>119.62432099999999</v>
      </c>
      <c r="BR33" s="27">
        <v>127.018158</v>
      </c>
      <c r="BS33" s="27">
        <v>115.034317</v>
      </c>
      <c r="BT33" s="27">
        <v>120.36599</v>
      </c>
      <c r="BU33" s="24">
        <v>120.02056899999999</v>
      </c>
      <c r="BV33" s="27">
        <v>123.948044</v>
      </c>
      <c r="BW33" s="27">
        <v>132.771286</v>
      </c>
      <c r="BX33" s="27">
        <v>118.02819100000001</v>
      </c>
      <c r="BY33" s="27">
        <v>124.501625</v>
      </c>
      <c r="BZ33" s="24">
        <v>124.48137699999999</v>
      </c>
      <c r="CA33" s="27">
        <v>128.895218</v>
      </c>
      <c r="CB33" s="27">
        <v>139.37080399999999</v>
      </c>
      <c r="CC33" s="27">
        <v>121.384209</v>
      </c>
      <c r="CD33" s="27">
        <v>129.08287000000001</v>
      </c>
      <c r="CE33" s="24">
        <v>129.51889</v>
      </c>
      <c r="CF33" s="27">
        <v>134.495834</v>
      </c>
      <c r="CG33" s="27">
        <v>146.81149300000001</v>
      </c>
      <c r="CH33" s="27">
        <v>125.102417</v>
      </c>
      <c r="CI33" s="27">
        <v>134.07135</v>
      </c>
      <c r="CJ33" s="24">
        <v>135.27050800000001</v>
      </c>
      <c r="CK33" s="27">
        <v>140.68940699999999</v>
      </c>
      <c r="CL33" s="27">
        <v>155.205658</v>
      </c>
      <c r="CM33" s="27">
        <v>129.25947600000001</v>
      </c>
      <c r="CN33" s="27">
        <v>139.61012299999999</v>
      </c>
      <c r="CO33" s="24">
        <v>141.680252</v>
      </c>
      <c r="CP33" s="27">
        <v>147.64930699999999</v>
      </c>
      <c r="CQ33" s="27">
        <v>164.66249099999999</v>
      </c>
      <c r="CR33" s="27">
        <v>133.93446399999999</v>
      </c>
      <c r="CS33" s="27">
        <v>145.74998500000001</v>
      </c>
      <c r="CT33" s="24">
        <v>148.98744199999999</v>
      </c>
      <c r="CU33" s="27">
        <v>154.873276</v>
      </c>
      <c r="CV33" s="27">
        <v>174.63819899999999</v>
      </c>
      <c r="CW33" s="27">
        <v>138.791031</v>
      </c>
      <c r="CX33" s="27">
        <v>152.11421200000001</v>
      </c>
      <c r="CY33" s="24">
        <v>156.670975</v>
      </c>
      <c r="CZ33" s="27">
        <v>162.38389599999999</v>
      </c>
      <c r="DA33" s="27">
        <v>185.13540599999999</v>
      </c>
      <c r="DB33" s="27">
        <v>143.856033</v>
      </c>
      <c r="DC33" s="27">
        <v>158.73666399999999</v>
      </c>
      <c r="DD33" s="24">
        <v>164.62745699999999</v>
      </c>
      <c r="DE33" s="27">
        <v>170.19364899999999</v>
      </c>
      <c r="DF33" s="27">
        <v>196.06843599999999</v>
      </c>
      <c r="DG33" s="27">
        <v>149.22508199999999</v>
      </c>
      <c r="DH33" s="27">
        <v>165.63130200000001</v>
      </c>
      <c r="DI33" s="24">
        <v>172.98202499999999</v>
      </c>
      <c r="DJ33" s="27">
        <v>178.31230199999999</v>
      </c>
      <c r="DK33" s="27">
        <v>207.60548399999999</v>
      </c>
      <c r="DL33" s="27">
        <v>154.81999200000001</v>
      </c>
      <c r="DM33" s="27">
        <v>172.98651100000001</v>
      </c>
      <c r="DN33" s="24">
        <v>181.648087</v>
      </c>
      <c r="DO33" s="27">
        <v>186.95864900000001</v>
      </c>
      <c r="DP33" s="27">
        <v>219.81599399999999</v>
      </c>
      <c r="DQ33" s="27">
        <v>160.81419399999999</v>
      </c>
      <c r="DR33" s="27">
        <v>180.85189800000001</v>
      </c>
      <c r="DS33" s="24">
        <v>190.853745</v>
      </c>
      <c r="DT33" s="27">
        <v>194.84603899999999</v>
      </c>
      <c r="DU33" s="27">
        <v>230.89489699999999</v>
      </c>
      <c r="DV33" s="27">
        <v>166.44555700000001</v>
      </c>
      <c r="DW33" s="27">
        <v>188.18472299999999</v>
      </c>
      <c r="DX33" s="24">
        <v>199.09213299999999</v>
      </c>
      <c r="DY33" s="27">
        <v>201.97221400000001</v>
      </c>
      <c r="DZ33" s="27">
        <v>241.15502900000001</v>
      </c>
      <c r="EA33" s="27">
        <v>171.65267900000001</v>
      </c>
      <c r="EB33" s="27">
        <v>195.08514400000001</v>
      </c>
      <c r="EC33" s="24">
        <v>206.517426</v>
      </c>
      <c r="ED33" s="27">
        <v>208.43841599999999</v>
      </c>
      <c r="EE33" s="27">
        <v>250.435913</v>
      </c>
      <c r="EF33" s="27">
        <v>176.59445199999999</v>
      </c>
      <c r="EG33" s="27">
        <v>201.43341100000001</v>
      </c>
      <c r="EH33" s="24">
        <v>213.219269</v>
      </c>
      <c r="EI33" s="27">
        <v>214.75959800000001</v>
      </c>
      <c r="EJ33" s="27">
        <v>257.86059599999999</v>
      </c>
      <c r="EK33" s="27">
        <v>181.45339999999999</v>
      </c>
      <c r="EL33" s="27">
        <v>207.55290199999999</v>
      </c>
      <c r="EM33" s="24">
        <v>219.50521900000001</v>
      </c>
      <c r="EN33" s="27">
        <v>220.891693</v>
      </c>
      <c r="EO33" s="27">
        <v>264.66467299999999</v>
      </c>
      <c r="EP33" s="27">
        <v>186.41360499999999</v>
      </c>
      <c r="EQ33" s="27">
        <v>213.58078</v>
      </c>
      <c r="ER33" s="24">
        <v>225.59150700000001</v>
      </c>
      <c r="ES33" s="26">
        <v>0.04</v>
      </c>
      <c r="ET33" s="26">
        <v>4.7E-2</v>
      </c>
      <c r="EU33" s="26">
        <v>3.4000000000000002E-2</v>
      </c>
      <c r="EV33" s="26">
        <v>3.9E-2</v>
      </c>
      <c r="EW33" s="25">
        <v>4.1000000000000002E-2</v>
      </c>
    </row>
    <row r="34" spans="1:153" x14ac:dyDescent="0.25">
      <c r="A34" s="24" t="s">
        <v>197</v>
      </c>
      <c r="B34" s="24">
        <v>10.263548999999999</v>
      </c>
      <c r="C34" s="24">
        <v>10.777761</v>
      </c>
      <c r="D34" s="27">
        <v>10.787063</v>
      </c>
      <c r="E34" s="27">
        <v>10.787063</v>
      </c>
      <c r="F34" s="27">
        <v>10.787063</v>
      </c>
      <c r="G34" s="27">
        <v>10.787063</v>
      </c>
      <c r="H34" s="24">
        <v>10.787063</v>
      </c>
      <c r="I34" s="27">
        <v>10.787063</v>
      </c>
      <c r="J34" s="27">
        <v>10.787063</v>
      </c>
      <c r="K34" s="27">
        <v>10.787063</v>
      </c>
      <c r="L34" s="27">
        <v>10.787063</v>
      </c>
      <c r="M34" s="24">
        <v>10.787063</v>
      </c>
      <c r="N34" s="27">
        <v>13.827128</v>
      </c>
      <c r="O34" s="27">
        <v>13.827128</v>
      </c>
      <c r="P34" s="27">
        <v>13.827128</v>
      </c>
      <c r="Q34" s="27">
        <v>13.827128</v>
      </c>
      <c r="R34" s="24">
        <v>13.827128</v>
      </c>
      <c r="S34" s="27">
        <v>13.827128</v>
      </c>
      <c r="T34" s="27">
        <v>13.827128</v>
      </c>
      <c r="U34" s="27">
        <v>13.827128</v>
      </c>
      <c r="V34" s="27">
        <v>13.827128</v>
      </c>
      <c r="W34" s="24">
        <v>13.827128</v>
      </c>
      <c r="X34" s="27">
        <v>13.827128</v>
      </c>
      <c r="Y34" s="27">
        <v>13.827128</v>
      </c>
      <c r="Z34" s="27">
        <v>13.827128</v>
      </c>
      <c r="AA34" s="27">
        <v>13.827128</v>
      </c>
      <c r="AB34" s="24">
        <v>13.827128</v>
      </c>
      <c r="AC34" s="27">
        <v>13.827128</v>
      </c>
      <c r="AD34" s="27">
        <v>13.827128</v>
      </c>
      <c r="AE34" s="27">
        <v>13.827128</v>
      </c>
      <c r="AF34" s="27">
        <v>13.827128</v>
      </c>
      <c r="AG34" s="24">
        <v>13.827128</v>
      </c>
      <c r="AH34" s="27">
        <v>13.827128</v>
      </c>
      <c r="AI34" s="27">
        <v>13.827128</v>
      </c>
      <c r="AJ34" s="27">
        <v>13.827128</v>
      </c>
      <c r="AK34" s="27">
        <v>13.827128</v>
      </c>
      <c r="AL34" s="24">
        <v>13.827128</v>
      </c>
      <c r="AM34" s="27">
        <v>13.827128</v>
      </c>
      <c r="AN34" s="27">
        <v>13.827128</v>
      </c>
      <c r="AO34" s="27">
        <v>13.827128</v>
      </c>
      <c r="AP34" s="27">
        <v>13.827128</v>
      </c>
      <c r="AQ34" s="24">
        <v>13.827128</v>
      </c>
      <c r="AR34" s="27">
        <v>13.827128</v>
      </c>
      <c r="AS34" s="27">
        <v>13.827128</v>
      </c>
      <c r="AT34" s="27">
        <v>13.827128</v>
      </c>
      <c r="AU34" s="27">
        <v>13.827128</v>
      </c>
      <c r="AV34" s="24">
        <v>13.827128</v>
      </c>
      <c r="AW34" s="27">
        <v>13.827127000000001</v>
      </c>
      <c r="AX34" s="27">
        <v>13.827128</v>
      </c>
      <c r="AY34" s="27">
        <v>13.827128</v>
      </c>
      <c r="AZ34" s="27">
        <v>13.827127000000001</v>
      </c>
      <c r="BA34" s="24">
        <v>13.827127000000001</v>
      </c>
      <c r="BB34" s="27">
        <v>13.827127000000001</v>
      </c>
      <c r="BC34" s="27">
        <v>13.827128</v>
      </c>
      <c r="BD34" s="27">
        <v>13.827128</v>
      </c>
      <c r="BE34" s="27">
        <v>13.827127000000001</v>
      </c>
      <c r="BF34" s="24">
        <v>13.827127000000001</v>
      </c>
      <c r="BG34" s="27">
        <v>13.827127000000001</v>
      </c>
      <c r="BH34" s="27">
        <v>13.827127000000001</v>
      </c>
      <c r="BI34" s="27">
        <v>13.827128</v>
      </c>
      <c r="BJ34" s="27">
        <v>13.827127000000001</v>
      </c>
      <c r="BK34" s="24">
        <v>13.827128</v>
      </c>
      <c r="BL34" s="27">
        <v>13.827127000000001</v>
      </c>
      <c r="BM34" s="27">
        <v>13.827127000000001</v>
      </c>
      <c r="BN34" s="27">
        <v>13.827128</v>
      </c>
      <c r="BO34" s="27">
        <v>13.827127000000001</v>
      </c>
      <c r="BP34" s="24">
        <v>13.827128</v>
      </c>
      <c r="BQ34" s="27">
        <v>13.827127000000001</v>
      </c>
      <c r="BR34" s="27">
        <v>13.827127000000001</v>
      </c>
      <c r="BS34" s="27">
        <v>13.827128</v>
      </c>
      <c r="BT34" s="27">
        <v>13.827127000000001</v>
      </c>
      <c r="BU34" s="24">
        <v>13.827127000000001</v>
      </c>
      <c r="BV34" s="27">
        <v>13.827128</v>
      </c>
      <c r="BW34" s="27">
        <v>13.827127000000001</v>
      </c>
      <c r="BX34" s="27">
        <v>13.827128</v>
      </c>
      <c r="BY34" s="27">
        <v>13.827127000000001</v>
      </c>
      <c r="BZ34" s="24">
        <v>13.827127000000001</v>
      </c>
      <c r="CA34" s="27">
        <v>13.827127000000001</v>
      </c>
      <c r="CB34" s="27">
        <v>13.827128</v>
      </c>
      <c r="CC34" s="27">
        <v>13.827128</v>
      </c>
      <c r="CD34" s="27">
        <v>13.827127000000001</v>
      </c>
      <c r="CE34" s="24">
        <v>13.827128</v>
      </c>
      <c r="CF34" s="27">
        <v>13.827128</v>
      </c>
      <c r="CG34" s="27">
        <v>13.827128</v>
      </c>
      <c r="CH34" s="27">
        <v>13.827128</v>
      </c>
      <c r="CI34" s="27">
        <v>13.827128</v>
      </c>
      <c r="CJ34" s="24">
        <v>13.827128</v>
      </c>
      <c r="CK34" s="27">
        <v>13.827128</v>
      </c>
      <c r="CL34" s="27">
        <v>13.827128</v>
      </c>
      <c r="CM34" s="27">
        <v>13.827128</v>
      </c>
      <c r="CN34" s="27">
        <v>13.827128</v>
      </c>
      <c r="CO34" s="24">
        <v>13.827128</v>
      </c>
      <c r="CP34" s="27">
        <v>13.827128</v>
      </c>
      <c r="CQ34" s="27">
        <v>13.827128</v>
      </c>
      <c r="CR34" s="27">
        <v>13.827128</v>
      </c>
      <c r="CS34" s="27">
        <v>13.827128</v>
      </c>
      <c r="CT34" s="24">
        <v>13.827128</v>
      </c>
      <c r="CU34" s="27">
        <v>13.827128</v>
      </c>
      <c r="CV34" s="27">
        <v>13.827128</v>
      </c>
      <c r="CW34" s="27">
        <v>13.827128</v>
      </c>
      <c r="CX34" s="27">
        <v>13.827128</v>
      </c>
      <c r="CY34" s="24">
        <v>13.827128</v>
      </c>
      <c r="CZ34" s="27">
        <v>13.827128</v>
      </c>
      <c r="DA34" s="27">
        <v>13.827128</v>
      </c>
      <c r="DB34" s="27">
        <v>13.827128</v>
      </c>
      <c r="DC34" s="27">
        <v>13.827128</v>
      </c>
      <c r="DD34" s="24">
        <v>13.827128</v>
      </c>
      <c r="DE34" s="27">
        <v>13.827128</v>
      </c>
      <c r="DF34" s="27">
        <v>13.827128</v>
      </c>
      <c r="DG34" s="27">
        <v>13.827128</v>
      </c>
      <c r="DH34" s="27">
        <v>13.827127000000001</v>
      </c>
      <c r="DI34" s="24">
        <v>13.827128</v>
      </c>
      <c r="DJ34" s="27">
        <v>13.827128</v>
      </c>
      <c r="DK34" s="27">
        <v>13.827128</v>
      </c>
      <c r="DL34" s="27">
        <v>13.827128</v>
      </c>
      <c r="DM34" s="27">
        <v>13.827127000000001</v>
      </c>
      <c r="DN34" s="24">
        <v>13.827128</v>
      </c>
      <c r="DO34" s="27">
        <v>13.827128</v>
      </c>
      <c r="DP34" s="27">
        <v>13.827128</v>
      </c>
      <c r="DQ34" s="27">
        <v>13.827128</v>
      </c>
      <c r="DR34" s="27">
        <v>13.827127000000001</v>
      </c>
      <c r="DS34" s="24">
        <v>13.827128</v>
      </c>
      <c r="DT34" s="27">
        <v>13.827128</v>
      </c>
      <c r="DU34" s="27">
        <v>13.827128</v>
      </c>
      <c r="DV34" s="27">
        <v>13.827127000000001</v>
      </c>
      <c r="DW34" s="27">
        <v>13.827127000000001</v>
      </c>
      <c r="DX34" s="24">
        <v>13.827128</v>
      </c>
      <c r="DY34" s="27">
        <v>13.827127000000001</v>
      </c>
      <c r="DZ34" s="27">
        <v>13.827128</v>
      </c>
      <c r="EA34" s="27">
        <v>13.827127000000001</v>
      </c>
      <c r="EB34" s="27">
        <v>13.827127000000001</v>
      </c>
      <c r="EC34" s="24">
        <v>13.827128</v>
      </c>
      <c r="ED34" s="27">
        <v>13.827127000000001</v>
      </c>
      <c r="EE34" s="27">
        <v>13.827128</v>
      </c>
      <c r="EF34" s="27">
        <v>13.827127000000001</v>
      </c>
      <c r="EG34" s="27">
        <v>13.827128</v>
      </c>
      <c r="EH34" s="24">
        <v>13.827127000000001</v>
      </c>
      <c r="EI34" s="27">
        <v>13.827127000000001</v>
      </c>
      <c r="EJ34" s="27">
        <v>13.827128</v>
      </c>
      <c r="EK34" s="27">
        <v>13.827127000000001</v>
      </c>
      <c r="EL34" s="27">
        <v>13.827128</v>
      </c>
      <c r="EM34" s="24">
        <v>13.827127000000001</v>
      </c>
      <c r="EN34" s="27">
        <v>13.827127000000001</v>
      </c>
      <c r="EO34" s="27">
        <v>13.827127000000001</v>
      </c>
      <c r="EP34" s="27">
        <v>13.827127000000001</v>
      </c>
      <c r="EQ34" s="27">
        <v>13.827128</v>
      </c>
      <c r="ER34" s="24">
        <v>13.827127000000001</v>
      </c>
      <c r="ES34" s="26">
        <v>8.9999999999999993E-3</v>
      </c>
      <c r="ET34" s="26">
        <v>8.9999999999999993E-3</v>
      </c>
      <c r="EU34" s="26">
        <v>8.9999999999999993E-3</v>
      </c>
      <c r="EV34" s="26">
        <v>8.9999999999999993E-3</v>
      </c>
      <c r="EW34" s="25">
        <v>8.9999999999999993E-3</v>
      </c>
    </row>
    <row r="35" spans="1:153" x14ac:dyDescent="0.25">
      <c r="A35" s="24" t="s">
        <v>196</v>
      </c>
      <c r="B35" s="24">
        <v>32.481124999999999</v>
      </c>
      <c r="C35" s="24">
        <v>35.676837999999996</v>
      </c>
      <c r="D35" s="27">
        <v>42.768135000000001</v>
      </c>
      <c r="E35" s="27">
        <v>42.767966999999999</v>
      </c>
      <c r="F35" s="27">
        <v>42.768371999999999</v>
      </c>
      <c r="G35" s="27">
        <v>42.768737999999999</v>
      </c>
      <c r="H35" s="24">
        <v>42.768718999999997</v>
      </c>
      <c r="I35" s="27">
        <v>48.004204000000001</v>
      </c>
      <c r="J35" s="27">
        <v>47.758980000000001</v>
      </c>
      <c r="K35" s="27">
        <v>47.914603999999997</v>
      </c>
      <c r="L35" s="27">
        <v>48.038055</v>
      </c>
      <c r="M35" s="24">
        <v>48.004513000000003</v>
      </c>
      <c r="N35" s="27">
        <v>52.269340999999997</v>
      </c>
      <c r="O35" s="27">
        <v>51.623192000000003</v>
      </c>
      <c r="P35" s="27">
        <v>51.680748000000001</v>
      </c>
      <c r="Q35" s="27">
        <v>51.618923000000002</v>
      </c>
      <c r="R35" s="24">
        <v>52.839325000000002</v>
      </c>
      <c r="S35" s="27">
        <v>57.995685999999999</v>
      </c>
      <c r="T35" s="27">
        <v>57.221733</v>
      </c>
      <c r="U35" s="27">
        <v>56.646126000000002</v>
      </c>
      <c r="V35" s="27">
        <v>56.803382999999997</v>
      </c>
      <c r="W35" s="24">
        <v>58.862938</v>
      </c>
      <c r="X35" s="27">
        <v>62.201965000000001</v>
      </c>
      <c r="Y35" s="27">
        <v>62.680061000000002</v>
      </c>
      <c r="Z35" s="27">
        <v>59.274773000000003</v>
      </c>
      <c r="AA35" s="27">
        <v>61.827019</v>
      </c>
      <c r="AB35" s="24">
        <v>63.024033000000003</v>
      </c>
      <c r="AC35" s="27">
        <v>64.388535000000005</v>
      </c>
      <c r="AD35" s="27">
        <v>65.495086999999998</v>
      </c>
      <c r="AE35" s="27">
        <v>60.834708999999997</v>
      </c>
      <c r="AF35" s="27">
        <v>64.411490999999998</v>
      </c>
      <c r="AG35" s="24">
        <v>65.353859</v>
      </c>
      <c r="AH35" s="27">
        <v>65.794349999999994</v>
      </c>
      <c r="AI35" s="27">
        <v>66.759499000000005</v>
      </c>
      <c r="AJ35" s="27">
        <v>61.782677</v>
      </c>
      <c r="AK35" s="27">
        <v>66.059532000000004</v>
      </c>
      <c r="AL35" s="24">
        <v>66.550094999999999</v>
      </c>
      <c r="AM35" s="27">
        <v>66.977965999999995</v>
      </c>
      <c r="AN35" s="27">
        <v>68.570876999999996</v>
      </c>
      <c r="AO35" s="27">
        <v>62.055171999999999</v>
      </c>
      <c r="AP35" s="27">
        <v>66.918350000000004</v>
      </c>
      <c r="AQ35" s="24">
        <v>67.545188999999993</v>
      </c>
      <c r="AR35" s="27">
        <v>68.086571000000006</v>
      </c>
      <c r="AS35" s="27">
        <v>69.944312999999994</v>
      </c>
      <c r="AT35" s="27">
        <v>62.634903000000001</v>
      </c>
      <c r="AU35" s="27">
        <v>67.864067000000006</v>
      </c>
      <c r="AV35" s="24">
        <v>68.843604999999997</v>
      </c>
      <c r="AW35" s="27">
        <v>69.336928999999998</v>
      </c>
      <c r="AX35" s="27">
        <v>71.372062999999997</v>
      </c>
      <c r="AY35" s="27">
        <v>63.276671999999998</v>
      </c>
      <c r="AZ35" s="27">
        <v>69.244797000000005</v>
      </c>
      <c r="BA35" s="24">
        <v>70.141174000000007</v>
      </c>
      <c r="BB35" s="27">
        <v>70.870864999999995</v>
      </c>
      <c r="BC35" s="27">
        <v>72.832474000000005</v>
      </c>
      <c r="BD35" s="27">
        <v>64.203186000000002</v>
      </c>
      <c r="BE35" s="27">
        <v>70.673462000000001</v>
      </c>
      <c r="BF35" s="24">
        <v>71.881027000000003</v>
      </c>
      <c r="BG35" s="27">
        <v>71.785767000000007</v>
      </c>
      <c r="BH35" s="27">
        <v>73.840941999999998</v>
      </c>
      <c r="BI35" s="27">
        <v>64.548812999999996</v>
      </c>
      <c r="BJ35" s="27">
        <v>71.423614999999998</v>
      </c>
      <c r="BK35" s="24">
        <v>72.932250999999994</v>
      </c>
      <c r="BL35" s="27">
        <v>73.333388999999997</v>
      </c>
      <c r="BM35" s="27">
        <v>76.110123000000002</v>
      </c>
      <c r="BN35" s="27">
        <v>65.534881999999996</v>
      </c>
      <c r="BO35" s="27">
        <v>72.653687000000005</v>
      </c>
      <c r="BP35" s="24">
        <v>74.550751000000005</v>
      </c>
      <c r="BQ35" s="27">
        <v>74.720817999999994</v>
      </c>
      <c r="BR35" s="27">
        <v>77.708495999999997</v>
      </c>
      <c r="BS35" s="27">
        <v>66.488510000000005</v>
      </c>
      <c r="BT35" s="27">
        <v>73.907875000000004</v>
      </c>
      <c r="BU35" s="24">
        <v>76.192154000000002</v>
      </c>
      <c r="BV35" s="27">
        <v>76.100739000000004</v>
      </c>
      <c r="BW35" s="27">
        <v>79.308982999999998</v>
      </c>
      <c r="BX35" s="27">
        <v>67.301659000000001</v>
      </c>
      <c r="BY35" s="27">
        <v>75.156700000000001</v>
      </c>
      <c r="BZ35" s="24">
        <v>77.796211</v>
      </c>
      <c r="CA35" s="27">
        <v>77.336196999999999</v>
      </c>
      <c r="CB35" s="27">
        <v>80.991630999999998</v>
      </c>
      <c r="CC35" s="27">
        <v>67.985557999999997</v>
      </c>
      <c r="CD35" s="27">
        <v>76.217765999999997</v>
      </c>
      <c r="CE35" s="24">
        <v>79.191695999999993</v>
      </c>
      <c r="CF35" s="27">
        <v>79.004409999999993</v>
      </c>
      <c r="CG35" s="27">
        <v>83.090637000000001</v>
      </c>
      <c r="CH35" s="27">
        <v>68.737671000000006</v>
      </c>
      <c r="CI35" s="27">
        <v>77.576576000000003</v>
      </c>
      <c r="CJ35" s="24">
        <v>80.923096000000001</v>
      </c>
      <c r="CK35" s="27">
        <v>80.696288999999993</v>
      </c>
      <c r="CL35" s="27">
        <v>85.282561999999999</v>
      </c>
      <c r="CM35" s="27">
        <v>69.841269999999994</v>
      </c>
      <c r="CN35" s="27">
        <v>79.252396000000005</v>
      </c>
      <c r="CO35" s="24">
        <v>82.679016000000004</v>
      </c>
      <c r="CP35" s="27">
        <v>82.326858999999999</v>
      </c>
      <c r="CQ35" s="27">
        <v>87.442870999999997</v>
      </c>
      <c r="CR35" s="27">
        <v>70.858222999999995</v>
      </c>
      <c r="CS35" s="27">
        <v>80.848763000000005</v>
      </c>
      <c r="CT35" s="24">
        <v>84.429160999999993</v>
      </c>
      <c r="CU35" s="27">
        <v>84.077072000000001</v>
      </c>
      <c r="CV35" s="27">
        <v>89.862358</v>
      </c>
      <c r="CW35" s="27">
        <v>71.848999000000006</v>
      </c>
      <c r="CX35" s="27">
        <v>82.635040000000004</v>
      </c>
      <c r="CY35" s="24">
        <v>86.307265999999998</v>
      </c>
      <c r="CZ35" s="27">
        <v>85.831985000000003</v>
      </c>
      <c r="DA35" s="27">
        <v>92.202315999999996</v>
      </c>
      <c r="DB35" s="27">
        <v>73.114525</v>
      </c>
      <c r="DC35" s="27">
        <v>84.548004000000006</v>
      </c>
      <c r="DD35" s="24">
        <v>88.122191999999998</v>
      </c>
      <c r="DE35" s="27">
        <v>87.675323000000006</v>
      </c>
      <c r="DF35" s="27">
        <v>94.739090000000004</v>
      </c>
      <c r="DG35" s="27">
        <v>74.602547000000001</v>
      </c>
      <c r="DH35" s="27">
        <v>86.480331000000007</v>
      </c>
      <c r="DI35" s="24">
        <v>90.106589999999997</v>
      </c>
      <c r="DJ35" s="27">
        <v>89.577454000000003</v>
      </c>
      <c r="DK35" s="27">
        <v>97.330505000000002</v>
      </c>
      <c r="DL35" s="27">
        <v>75.833541999999994</v>
      </c>
      <c r="DM35" s="27">
        <v>88.650299000000004</v>
      </c>
      <c r="DN35" s="24">
        <v>92.331253000000004</v>
      </c>
      <c r="DO35" s="27">
        <v>91.555481</v>
      </c>
      <c r="DP35" s="27">
        <v>100.01103999999999</v>
      </c>
      <c r="DQ35" s="27">
        <v>77.333343999999997</v>
      </c>
      <c r="DR35" s="27">
        <v>91.066879</v>
      </c>
      <c r="DS35" s="24">
        <v>94.417923000000002</v>
      </c>
      <c r="DT35" s="27">
        <v>93.650542999999999</v>
      </c>
      <c r="DU35" s="27">
        <v>102.88449900000001</v>
      </c>
      <c r="DV35" s="27">
        <v>79.041747999999998</v>
      </c>
      <c r="DW35" s="27">
        <v>93.618178999999998</v>
      </c>
      <c r="DX35" s="24">
        <v>96.565917999999996</v>
      </c>
      <c r="DY35" s="27">
        <v>96.156799000000007</v>
      </c>
      <c r="DZ35" s="27">
        <v>106.557877</v>
      </c>
      <c r="EA35" s="27">
        <v>80.848433999999997</v>
      </c>
      <c r="EB35" s="27">
        <v>96.713515999999998</v>
      </c>
      <c r="EC35" s="24">
        <v>99.106200999999999</v>
      </c>
      <c r="ED35" s="27">
        <v>98.720291000000003</v>
      </c>
      <c r="EE35" s="27">
        <v>109.89376799999999</v>
      </c>
      <c r="EF35" s="27">
        <v>82.533173000000005</v>
      </c>
      <c r="EG35" s="27">
        <v>99.832061999999993</v>
      </c>
      <c r="EH35" s="24">
        <v>101.58004800000001</v>
      </c>
      <c r="EI35" s="27">
        <v>101.282112</v>
      </c>
      <c r="EJ35" s="27">
        <v>112.88024900000001</v>
      </c>
      <c r="EK35" s="27">
        <v>84.258956999999995</v>
      </c>
      <c r="EL35" s="27">
        <v>102.991646</v>
      </c>
      <c r="EM35" s="24">
        <v>104.06746699999999</v>
      </c>
      <c r="EN35" s="27">
        <v>103.736603</v>
      </c>
      <c r="EO35" s="27">
        <v>115.904808</v>
      </c>
      <c r="EP35" s="27">
        <v>86.158707000000007</v>
      </c>
      <c r="EQ35" s="27">
        <v>105.542145</v>
      </c>
      <c r="ER35" s="24">
        <v>106.614082</v>
      </c>
      <c r="ES35" s="26">
        <v>3.6999999999999998E-2</v>
      </c>
      <c r="ET35" s="26">
        <v>4.1000000000000002E-2</v>
      </c>
      <c r="EU35" s="26">
        <v>3.1E-2</v>
      </c>
      <c r="EV35" s="26">
        <v>3.7999999999999999E-2</v>
      </c>
      <c r="EW35" s="25">
        <v>3.7999999999999999E-2</v>
      </c>
    </row>
    <row r="36" spans="1:153" x14ac:dyDescent="0.25">
      <c r="A36" s="24" t="s">
        <v>195</v>
      </c>
      <c r="B36" s="24">
        <v>4.2981780000000001</v>
      </c>
      <c r="C36" s="24">
        <v>4.4548750000000004</v>
      </c>
      <c r="D36" s="27">
        <v>3.5930399999999998</v>
      </c>
      <c r="E36" s="27">
        <v>3.5930399999999998</v>
      </c>
      <c r="F36" s="27">
        <v>3.5930399999999998</v>
      </c>
      <c r="G36" s="27">
        <v>3.5930399999999998</v>
      </c>
      <c r="H36" s="24">
        <v>3.5930399999999998</v>
      </c>
      <c r="I36" s="27">
        <v>3.6297470000000001</v>
      </c>
      <c r="J36" s="27">
        <v>3.6297470000000001</v>
      </c>
      <c r="K36" s="27">
        <v>3.6297470000000001</v>
      </c>
      <c r="L36" s="27">
        <v>3.6297470000000001</v>
      </c>
      <c r="M36" s="24">
        <v>3.6297470000000001</v>
      </c>
      <c r="N36" s="27">
        <v>4.138528</v>
      </c>
      <c r="O36" s="27">
        <v>4.138528</v>
      </c>
      <c r="P36" s="27">
        <v>4.138528</v>
      </c>
      <c r="Q36" s="27">
        <v>4.138528</v>
      </c>
      <c r="R36" s="24">
        <v>4.138528</v>
      </c>
      <c r="S36" s="27">
        <v>4.138528</v>
      </c>
      <c r="T36" s="27">
        <v>4.138528</v>
      </c>
      <c r="U36" s="27">
        <v>4.138528</v>
      </c>
      <c r="V36" s="27">
        <v>4.138528</v>
      </c>
      <c r="W36" s="24">
        <v>4.138528</v>
      </c>
      <c r="X36" s="27">
        <v>4.138528</v>
      </c>
      <c r="Y36" s="27">
        <v>4.138528</v>
      </c>
      <c r="Z36" s="27">
        <v>4.138528</v>
      </c>
      <c r="AA36" s="27">
        <v>4.138528</v>
      </c>
      <c r="AB36" s="24">
        <v>4.138528</v>
      </c>
      <c r="AC36" s="27">
        <v>4.138528</v>
      </c>
      <c r="AD36" s="27">
        <v>4.138528</v>
      </c>
      <c r="AE36" s="27">
        <v>4.138528</v>
      </c>
      <c r="AF36" s="27">
        <v>4.138528</v>
      </c>
      <c r="AG36" s="24">
        <v>4.138528</v>
      </c>
      <c r="AH36" s="27">
        <v>4.138528</v>
      </c>
      <c r="AI36" s="27">
        <v>4.138528</v>
      </c>
      <c r="AJ36" s="27">
        <v>4.138528</v>
      </c>
      <c r="AK36" s="27">
        <v>4.138528</v>
      </c>
      <c r="AL36" s="24">
        <v>4.138528</v>
      </c>
      <c r="AM36" s="27">
        <v>4.138528</v>
      </c>
      <c r="AN36" s="27">
        <v>4.138528</v>
      </c>
      <c r="AO36" s="27">
        <v>4.138528</v>
      </c>
      <c r="AP36" s="27">
        <v>4.138528</v>
      </c>
      <c r="AQ36" s="24">
        <v>4.138528</v>
      </c>
      <c r="AR36" s="27">
        <v>4.138528</v>
      </c>
      <c r="AS36" s="27">
        <v>4.138528</v>
      </c>
      <c r="AT36" s="27">
        <v>4.138528</v>
      </c>
      <c r="AU36" s="27">
        <v>4.138528</v>
      </c>
      <c r="AV36" s="24">
        <v>4.138528</v>
      </c>
      <c r="AW36" s="27">
        <v>4.138528</v>
      </c>
      <c r="AX36" s="27">
        <v>4.138528</v>
      </c>
      <c r="AY36" s="27">
        <v>4.138528</v>
      </c>
      <c r="AZ36" s="27">
        <v>4.138528</v>
      </c>
      <c r="BA36" s="24">
        <v>4.138528</v>
      </c>
      <c r="BB36" s="27">
        <v>4.138528</v>
      </c>
      <c r="BC36" s="27">
        <v>4.138528</v>
      </c>
      <c r="BD36" s="27">
        <v>4.138528</v>
      </c>
      <c r="BE36" s="27">
        <v>4.138528</v>
      </c>
      <c r="BF36" s="24">
        <v>4.138528</v>
      </c>
      <c r="BG36" s="27">
        <v>4.138528</v>
      </c>
      <c r="BH36" s="27">
        <v>4.138528</v>
      </c>
      <c r="BI36" s="27">
        <v>4.138528</v>
      </c>
      <c r="BJ36" s="27">
        <v>4.138528</v>
      </c>
      <c r="BK36" s="24">
        <v>4.138528</v>
      </c>
      <c r="BL36" s="27">
        <v>4.138528</v>
      </c>
      <c r="BM36" s="27">
        <v>4.138528</v>
      </c>
      <c r="BN36" s="27">
        <v>4.138528</v>
      </c>
      <c r="BO36" s="27">
        <v>4.138528</v>
      </c>
      <c r="BP36" s="24">
        <v>4.138528</v>
      </c>
      <c r="BQ36" s="27">
        <v>4.138528</v>
      </c>
      <c r="BR36" s="27">
        <v>4.138528</v>
      </c>
      <c r="BS36" s="27">
        <v>4.138528</v>
      </c>
      <c r="BT36" s="27">
        <v>4.138528</v>
      </c>
      <c r="BU36" s="24">
        <v>4.138528</v>
      </c>
      <c r="BV36" s="27">
        <v>4.138528</v>
      </c>
      <c r="BW36" s="27">
        <v>4.138528</v>
      </c>
      <c r="BX36" s="27">
        <v>4.138528</v>
      </c>
      <c r="BY36" s="27">
        <v>4.138528</v>
      </c>
      <c r="BZ36" s="24">
        <v>4.138528</v>
      </c>
      <c r="CA36" s="27">
        <v>4.138528</v>
      </c>
      <c r="CB36" s="27">
        <v>4.138528</v>
      </c>
      <c r="CC36" s="27">
        <v>4.138528</v>
      </c>
      <c r="CD36" s="27">
        <v>4.138528</v>
      </c>
      <c r="CE36" s="24">
        <v>4.138528</v>
      </c>
      <c r="CF36" s="27">
        <v>4.138528</v>
      </c>
      <c r="CG36" s="27">
        <v>4.138528</v>
      </c>
      <c r="CH36" s="27">
        <v>4.138528</v>
      </c>
      <c r="CI36" s="27">
        <v>4.138528</v>
      </c>
      <c r="CJ36" s="24">
        <v>4.138528</v>
      </c>
      <c r="CK36" s="27">
        <v>4.138528</v>
      </c>
      <c r="CL36" s="27">
        <v>4.138528</v>
      </c>
      <c r="CM36" s="27">
        <v>4.138528</v>
      </c>
      <c r="CN36" s="27">
        <v>4.138528</v>
      </c>
      <c r="CO36" s="24">
        <v>4.138528</v>
      </c>
      <c r="CP36" s="27">
        <v>4.138528</v>
      </c>
      <c r="CQ36" s="27">
        <v>4.138528</v>
      </c>
      <c r="CR36" s="27">
        <v>4.138528</v>
      </c>
      <c r="CS36" s="27">
        <v>4.138528</v>
      </c>
      <c r="CT36" s="24">
        <v>4.138528</v>
      </c>
      <c r="CU36" s="27">
        <v>4.138528</v>
      </c>
      <c r="CV36" s="27">
        <v>4.138528</v>
      </c>
      <c r="CW36" s="27">
        <v>4.138528</v>
      </c>
      <c r="CX36" s="27">
        <v>4.138528</v>
      </c>
      <c r="CY36" s="24">
        <v>4.138528</v>
      </c>
      <c r="CZ36" s="27">
        <v>4.138528</v>
      </c>
      <c r="DA36" s="27">
        <v>4.138528</v>
      </c>
      <c r="DB36" s="27">
        <v>4.138528</v>
      </c>
      <c r="DC36" s="27">
        <v>4.138528</v>
      </c>
      <c r="DD36" s="24">
        <v>4.138528</v>
      </c>
      <c r="DE36" s="27">
        <v>4.138528</v>
      </c>
      <c r="DF36" s="27">
        <v>4.138528</v>
      </c>
      <c r="DG36" s="27">
        <v>4.138528</v>
      </c>
      <c r="DH36" s="27">
        <v>4.138528</v>
      </c>
      <c r="DI36" s="24">
        <v>4.138528</v>
      </c>
      <c r="DJ36" s="27">
        <v>4.138528</v>
      </c>
      <c r="DK36" s="27">
        <v>4.138528</v>
      </c>
      <c r="DL36" s="27">
        <v>4.138528</v>
      </c>
      <c r="DM36" s="27">
        <v>4.138528</v>
      </c>
      <c r="DN36" s="24">
        <v>4.138528</v>
      </c>
      <c r="DO36" s="27">
        <v>4.138528</v>
      </c>
      <c r="DP36" s="27">
        <v>4.138528</v>
      </c>
      <c r="DQ36" s="27">
        <v>4.138528</v>
      </c>
      <c r="DR36" s="27">
        <v>4.138528</v>
      </c>
      <c r="DS36" s="24">
        <v>4.138528</v>
      </c>
      <c r="DT36" s="27">
        <v>4.138528</v>
      </c>
      <c r="DU36" s="27">
        <v>4.138528</v>
      </c>
      <c r="DV36" s="27">
        <v>4.138528</v>
      </c>
      <c r="DW36" s="27">
        <v>4.138528</v>
      </c>
      <c r="DX36" s="24">
        <v>4.138528</v>
      </c>
      <c r="DY36" s="27">
        <v>4.138528</v>
      </c>
      <c r="DZ36" s="27">
        <v>4.138528</v>
      </c>
      <c r="EA36" s="27">
        <v>4.138528</v>
      </c>
      <c r="EB36" s="27">
        <v>4.138528</v>
      </c>
      <c r="EC36" s="24">
        <v>4.138528</v>
      </c>
      <c r="ED36" s="27">
        <v>4.138528</v>
      </c>
      <c r="EE36" s="27">
        <v>4.138528</v>
      </c>
      <c r="EF36" s="27">
        <v>4.138528</v>
      </c>
      <c r="EG36" s="27">
        <v>4.138528</v>
      </c>
      <c r="EH36" s="24">
        <v>4.138528</v>
      </c>
      <c r="EI36" s="27">
        <v>4.138528</v>
      </c>
      <c r="EJ36" s="27">
        <v>4.138528</v>
      </c>
      <c r="EK36" s="27">
        <v>4.138528</v>
      </c>
      <c r="EL36" s="27">
        <v>4.138528</v>
      </c>
      <c r="EM36" s="24">
        <v>4.138528</v>
      </c>
      <c r="EN36" s="27">
        <v>4.138528</v>
      </c>
      <c r="EO36" s="27">
        <v>4.138528</v>
      </c>
      <c r="EP36" s="27">
        <v>4.138528</v>
      </c>
      <c r="EQ36" s="27">
        <v>4.138528</v>
      </c>
      <c r="ER36" s="24">
        <v>4.138528</v>
      </c>
      <c r="ES36" s="26">
        <v>-3.0000000000000001E-3</v>
      </c>
      <c r="ET36" s="26">
        <v>-3.0000000000000001E-3</v>
      </c>
      <c r="EU36" s="26">
        <v>-3.0000000000000001E-3</v>
      </c>
      <c r="EV36" s="26">
        <v>-3.0000000000000001E-3</v>
      </c>
      <c r="EW36" s="25">
        <v>-3.0000000000000001E-3</v>
      </c>
    </row>
    <row r="37" spans="1:153" x14ac:dyDescent="0.25">
      <c r="A37" s="28" t="s">
        <v>194</v>
      </c>
      <c r="B37" s="28">
        <v>137.81681800000001</v>
      </c>
      <c r="C37" s="28">
        <v>138.796753</v>
      </c>
      <c r="D37" s="31">
        <v>150.03653</v>
      </c>
      <c r="E37" s="31">
        <v>150.272156</v>
      </c>
      <c r="F37" s="31">
        <v>150.32667499999999</v>
      </c>
      <c r="G37" s="31">
        <v>150.202133</v>
      </c>
      <c r="H37" s="28">
        <v>149.99066199999999</v>
      </c>
      <c r="I37" s="31">
        <v>158.10377500000001</v>
      </c>
      <c r="J37" s="31">
        <v>157.985962</v>
      </c>
      <c r="K37" s="31">
        <v>158.525757</v>
      </c>
      <c r="L37" s="31">
        <v>158.48907500000001</v>
      </c>
      <c r="M37" s="28">
        <v>157.999146</v>
      </c>
      <c r="N37" s="31">
        <v>180.95062300000001</v>
      </c>
      <c r="O37" s="31">
        <v>180.18344099999999</v>
      </c>
      <c r="P37" s="31">
        <v>180.89807099999999</v>
      </c>
      <c r="Q37" s="31">
        <v>181.04722599999999</v>
      </c>
      <c r="R37" s="28">
        <v>181.22403</v>
      </c>
      <c r="S37" s="31">
        <v>188.75830099999999</v>
      </c>
      <c r="T37" s="31">
        <v>187.86407500000001</v>
      </c>
      <c r="U37" s="31">
        <v>187.93251000000001</v>
      </c>
      <c r="V37" s="31">
        <v>188.48573300000001</v>
      </c>
      <c r="W37" s="28">
        <v>189.25161700000001</v>
      </c>
      <c r="X37" s="31">
        <v>194.986053</v>
      </c>
      <c r="Y37" s="31">
        <v>195.64215100000001</v>
      </c>
      <c r="Z37" s="31">
        <v>192.47146599999999</v>
      </c>
      <c r="AA37" s="31">
        <v>195.629257</v>
      </c>
      <c r="AB37" s="28">
        <v>195.36528000000001</v>
      </c>
      <c r="AC37" s="31">
        <v>198.626938</v>
      </c>
      <c r="AD37" s="31">
        <v>200.273788</v>
      </c>
      <c r="AE37" s="31">
        <v>195.34162900000001</v>
      </c>
      <c r="AF37" s="31">
        <v>199.695053</v>
      </c>
      <c r="AG37" s="28">
        <v>199.13806199999999</v>
      </c>
      <c r="AH37" s="31">
        <v>201.67053200000001</v>
      </c>
      <c r="AI37" s="31">
        <v>203.645355</v>
      </c>
      <c r="AJ37" s="31">
        <v>197.71208200000001</v>
      </c>
      <c r="AK37" s="31">
        <v>209.26847799999999</v>
      </c>
      <c r="AL37" s="28">
        <v>202.01547199999999</v>
      </c>
      <c r="AM37" s="31">
        <v>204.707596</v>
      </c>
      <c r="AN37" s="31">
        <v>214.19169600000001</v>
      </c>
      <c r="AO37" s="31">
        <v>199.52839700000001</v>
      </c>
      <c r="AP37" s="31">
        <v>212.282028</v>
      </c>
      <c r="AQ37" s="28">
        <v>204.92813100000001</v>
      </c>
      <c r="AR37" s="31">
        <v>207.89604199999999</v>
      </c>
      <c r="AS37" s="31">
        <v>218.666855</v>
      </c>
      <c r="AT37" s="31">
        <v>201.80879200000001</v>
      </c>
      <c r="AU37" s="31">
        <v>215.654053</v>
      </c>
      <c r="AV37" s="28">
        <v>208.417618</v>
      </c>
      <c r="AW37" s="31">
        <v>211.548294</v>
      </c>
      <c r="AX37" s="31">
        <v>223.551117</v>
      </c>
      <c r="AY37" s="31">
        <v>204.32252500000001</v>
      </c>
      <c r="AZ37" s="31">
        <v>219.776184</v>
      </c>
      <c r="BA37" s="28">
        <v>212.21408099999999</v>
      </c>
      <c r="BB37" s="31">
        <v>215.766571</v>
      </c>
      <c r="BC37" s="31">
        <v>228.916763</v>
      </c>
      <c r="BD37" s="31">
        <v>207.308029</v>
      </c>
      <c r="BE37" s="31">
        <v>224.38685599999999</v>
      </c>
      <c r="BF37" s="28">
        <v>216.78291300000001</v>
      </c>
      <c r="BG37" s="31">
        <v>223.881439</v>
      </c>
      <c r="BH37" s="31">
        <v>234.32815600000001</v>
      </c>
      <c r="BI37" s="31">
        <v>209.93125900000001</v>
      </c>
      <c r="BJ37" s="31">
        <v>228.61395300000001</v>
      </c>
      <c r="BK37" s="28">
        <v>221.00679</v>
      </c>
      <c r="BL37" s="31">
        <v>229.064087</v>
      </c>
      <c r="BM37" s="31">
        <v>241.565628</v>
      </c>
      <c r="BN37" s="31">
        <v>213.413681</v>
      </c>
      <c r="BO37" s="31">
        <v>233.67860400000001</v>
      </c>
      <c r="BP37" s="28">
        <v>226.164276</v>
      </c>
      <c r="BQ37" s="31">
        <v>234.52922100000001</v>
      </c>
      <c r="BR37" s="31">
        <v>248.75881999999999</v>
      </c>
      <c r="BS37" s="31">
        <v>217.122986</v>
      </c>
      <c r="BT37" s="31">
        <v>239.24392700000001</v>
      </c>
      <c r="BU37" s="28">
        <v>231.814301</v>
      </c>
      <c r="BV37" s="31">
        <v>240.462219</v>
      </c>
      <c r="BW37" s="31">
        <v>256.53420999999997</v>
      </c>
      <c r="BX37" s="31">
        <v>220.93019100000001</v>
      </c>
      <c r="BY37" s="31">
        <v>245.237427</v>
      </c>
      <c r="BZ37" s="28">
        <v>237.879761</v>
      </c>
      <c r="CA37" s="31">
        <v>246.885651</v>
      </c>
      <c r="CB37" s="31">
        <v>265.25921599999998</v>
      </c>
      <c r="CC37" s="31">
        <v>224.97026099999999</v>
      </c>
      <c r="CD37" s="31">
        <v>251.528412</v>
      </c>
      <c r="CE37" s="28">
        <v>244.31350699999999</v>
      </c>
      <c r="CF37" s="31">
        <v>254.407364</v>
      </c>
      <c r="CG37" s="31">
        <v>275.26388500000002</v>
      </c>
      <c r="CH37" s="31">
        <v>229.44072</v>
      </c>
      <c r="CI37" s="31">
        <v>258.56649800000002</v>
      </c>
      <c r="CJ37" s="28">
        <v>251.79745500000001</v>
      </c>
      <c r="CK37" s="31">
        <v>262.55838</v>
      </c>
      <c r="CL37" s="31">
        <v>286.33828699999998</v>
      </c>
      <c r="CM37" s="31">
        <v>234.70156900000001</v>
      </c>
      <c r="CN37" s="31">
        <v>266.51678500000003</v>
      </c>
      <c r="CO37" s="28">
        <v>259.96441700000003</v>
      </c>
      <c r="CP37" s="31">
        <v>271.42776500000002</v>
      </c>
      <c r="CQ37" s="31">
        <v>298.468323</v>
      </c>
      <c r="CR37" s="31">
        <v>240.39378400000001</v>
      </c>
      <c r="CS37" s="31">
        <v>275.03659099999999</v>
      </c>
      <c r="CT37" s="28">
        <v>269.02328499999999</v>
      </c>
      <c r="CU37" s="31">
        <v>280.69448899999998</v>
      </c>
      <c r="CV37" s="31">
        <v>311.40158100000002</v>
      </c>
      <c r="CW37" s="31">
        <v>246.241119</v>
      </c>
      <c r="CX37" s="31">
        <v>284.021545</v>
      </c>
      <c r="CY37" s="28">
        <v>278.58526599999999</v>
      </c>
      <c r="CZ37" s="31">
        <v>290.26715100000001</v>
      </c>
      <c r="DA37" s="31">
        <v>324.80371100000002</v>
      </c>
      <c r="DB37" s="31">
        <v>252.57165499999999</v>
      </c>
      <c r="DC37" s="31">
        <v>293.44567899999998</v>
      </c>
      <c r="DD37" s="28">
        <v>288.35665899999998</v>
      </c>
      <c r="DE37" s="31">
        <v>300.24273699999998</v>
      </c>
      <c r="DF37" s="31">
        <v>338.86673000000002</v>
      </c>
      <c r="DG37" s="31">
        <v>259.42871100000002</v>
      </c>
      <c r="DH37" s="31">
        <v>303.21911599999999</v>
      </c>
      <c r="DI37" s="28">
        <v>298.69561800000002</v>
      </c>
      <c r="DJ37" s="31">
        <v>310.60211199999998</v>
      </c>
      <c r="DK37" s="31">
        <v>353.61807299999998</v>
      </c>
      <c r="DL37" s="31">
        <v>271.11840799999999</v>
      </c>
      <c r="DM37" s="31">
        <v>313.75228900000002</v>
      </c>
      <c r="DN37" s="28">
        <v>309.58633400000002</v>
      </c>
      <c r="DO37" s="31">
        <v>321.58209199999999</v>
      </c>
      <c r="DP37" s="31">
        <v>369.163116</v>
      </c>
      <c r="DQ37" s="31">
        <v>278.855591</v>
      </c>
      <c r="DR37" s="31">
        <v>325.10772700000001</v>
      </c>
      <c r="DS37" s="28">
        <v>320.87866200000002</v>
      </c>
      <c r="DT37" s="31">
        <v>331.937836</v>
      </c>
      <c r="DU37" s="31">
        <v>383.80218500000001</v>
      </c>
      <c r="DV37" s="31">
        <v>286.450714</v>
      </c>
      <c r="DW37" s="31">
        <v>336.13516199999998</v>
      </c>
      <c r="DX37" s="28">
        <v>331.26501500000001</v>
      </c>
      <c r="DY37" s="31">
        <v>341.962311</v>
      </c>
      <c r="DZ37" s="31">
        <v>398.45678700000002</v>
      </c>
      <c r="EA37" s="31">
        <v>293.73263500000002</v>
      </c>
      <c r="EB37" s="31">
        <v>347.34851099999997</v>
      </c>
      <c r="EC37" s="28">
        <v>341.23062099999999</v>
      </c>
      <c r="ED37" s="31">
        <v>351.403595</v>
      </c>
      <c r="EE37" s="31">
        <v>411.83065800000003</v>
      </c>
      <c r="EF37" s="31">
        <v>300.64065599999998</v>
      </c>
      <c r="EG37" s="31">
        <v>358.11206099999998</v>
      </c>
      <c r="EH37" s="28">
        <v>350.40631100000002</v>
      </c>
      <c r="EI37" s="31">
        <v>360.71878099999998</v>
      </c>
      <c r="EJ37" s="31">
        <v>423.27526899999998</v>
      </c>
      <c r="EK37" s="31">
        <v>307.52096599999999</v>
      </c>
      <c r="EL37" s="31">
        <v>368.772156</v>
      </c>
      <c r="EM37" s="28">
        <v>359.179688</v>
      </c>
      <c r="EN37" s="31">
        <v>369.75915500000002</v>
      </c>
      <c r="EO37" s="31">
        <v>434.20452899999998</v>
      </c>
      <c r="EP37" s="31">
        <v>314.69131499999997</v>
      </c>
      <c r="EQ37" s="31">
        <v>378.82135</v>
      </c>
      <c r="ER37" s="28">
        <v>367.81256100000002</v>
      </c>
      <c r="ES37" s="30">
        <v>3.4000000000000002E-2</v>
      </c>
      <c r="ET37" s="30">
        <v>0.04</v>
      </c>
      <c r="EU37" s="30">
        <v>2.9000000000000001E-2</v>
      </c>
      <c r="EV37" s="30">
        <v>3.5000000000000003E-2</v>
      </c>
      <c r="EW37" s="29">
        <v>3.4000000000000002E-2</v>
      </c>
    </row>
    <row r="38" spans="1:153" x14ac:dyDescent="0.25">
      <c r="A38" s="24" t="s">
        <v>193</v>
      </c>
      <c r="B38" s="24">
        <v>99.197051999999999</v>
      </c>
      <c r="C38" s="24">
        <v>101.782394</v>
      </c>
      <c r="D38" s="27">
        <v>112.15329699999999</v>
      </c>
      <c r="E38" s="27">
        <v>112.354721</v>
      </c>
      <c r="F38" s="27">
        <v>112.400047</v>
      </c>
      <c r="G38" s="27">
        <v>112.293633</v>
      </c>
      <c r="H38" s="24">
        <v>112.116089</v>
      </c>
      <c r="I38" s="27">
        <v>119.830681</v>
      </c>
      <c r="J38" s="27">
        <v>119.697884</v>
      </c>
      <c r="K38" s="27">
        <v>120.176987</v>
      </c>
      <c r="L38" s="27">
        <v>120.161255</v>
      </c>
      <c r="M38" s="24">
        <v>119.744865</v>
      </c>
      <c r="N38" s="27">
        <v>143.719559</v>
      </c>
      <c r="O38" s="27">
        <v>143.00405900000001</v>
      </c>
      <c r="P38" s="27">
        <v>143.600876</v>
      </c>
      <c r="Q38" s="27">
        <v>143.764084</v>
      </c>
      <c r="R38" s="24">
        <v>143.99014299999999</v>
      </c>
      <c r="S38" s="27">
        <v>151.02494799999999</v>
      </c>
      <c r="T38" s="27">
        <v>150.19155900000001</v>
      </c>
      <c r="U38" s="27">
        <v>150.12635800000001</v>
      </c>
      <c r="V38" s="27">
        <v>150.726135</v>
      </c>
      <c r="W38" s="24">
        <v>151.49946600000001</v>
      </c>
      <c r="X38" s="27">
        <v>156.94519</v>
      </c>
      <c r="Y38" s="27">
        <v>157.547775</v>
      </c>
      <c r="Z38" s="27">
        <v>154.434113</v>
      </c>
      <c r="AA38" s="27">
        <v>157.475403</v>
      </c>
      <c r="AB38" s="24">
        <v>157.33290099999999</v>
      </c>
      <c r="AC38" s="27">
        <v>160.27015700000001</v>
      </c>
      <c r="AD38" s="27">
        <v>161.75607299999999</v>
      </c>
      <c r="AE38" s="27">
        <v>157.08029199999999</v>
      </c>
      <c r="AF38" s="27">
        <v>161.187241</v>
      </c>
      <c r="AG38" s="24">
        <v>160.777985</v>
      </c>
      <c r="AH38" s="27">
        <v>163.05577099999999</v>
      </c>
      <c r="AI38" s="27">
        <v>164.81890899999999</v>
      </c>
      <c r="AJ38" s="27">
        <v>159.279526</v>
      </c>
      <c r="AK38" s="27">
        <v>168.249832</v>
      </c>
      <c r="AL38" s="24">
        <v>163.409515</v>
      </c>
      <c r="AM38" s="27">
        <v>165.83818099999999</v>
      </c>
      <c r="AN38" s="27">
        <v>172.73608400000001</v>
      </c>
      <c r="AO38" s="27">
        <v>160.98291</v>
      </c>
      <c r="AP38" s="27">
        <v>170.931747</v>
      </c>
      <c r="AQ38" s="24">
        <v>166.07429500000001</v>
      </c>
      <c r="AR38" s="27">
        <v>168.76011700000001</v>
      </c>
      <c r="AS38" s="27">
        <v>176.70997600000001</v>
      </c>
      <c r="AT38" s="27">
        <v>163.10751300000001</v>
      </c>
      <c r="AU38" s="27">
        <v>173.93739299999999</v>
      </c>
      <c r="AV38" s="24">
        <v>169.26338200000001</v>
      </c>
      <c r="AW38" s="27">
        <v>171.91439800000001</v>
      </c>
      <c r="AX38" s="27">
        <v>181.04336499999999</v>
      </c>
      <c r="AY38" s="27">
        <v>165.44534300000001</v>
      </c>
      <c r="AZ38" s="27">
        <v>177.429993</v>
      </c>
      <c r="BA38" s="24">
        <v>172.538071</v>
      </c>
      <c r="BB38" s="27">
        <v>175.76165800000001</v>
      </c>
      <c r="BC38" s="27">
        <v>185.79896500000001</v>
      </c>
      <c r="BD38" s="27">
        <v>168.20408599999999</v>
      </c>
      <c r="BE38" s="27">
        <v>181.513733</v>
      </c>
      <c r="BF38" s="24">
        <v>176.69238300000001</v>
      </c>
      <c r="BG38" s="27">
        <v>182.046997</v>
      </c>
      <c r="BH38" s="27">
        <v>190.39151000000001</v>
      </c>
      <c r="BI38" s="27">
        <v>170.63118</v>
      </c>
      <c r="BJ38" s="27">
        <v>185.23597699999999</v>
      </c>
      <c r="BK38" s="24">
        <v>180.712738</v>
      </c>
      <c r="BL38" s="27">
        <v>186.69723500000001</v>
      </c>
      <c r="BM38" s="27">
        <v>196.80345199999999</v>
      </c>
      <c r="BN38" s="27">
        <v>173.833191</v>
      </c>
      <c r="BO38" s="27">
        <v>189.69804400000001</v>
      </c>
      <c r="BP38" s="24">
        <v>185.38009600000001</v>
      </c>
      <c r="BQ38" s="27">
        <v>191.589279</v>
      </c>
      <c r="BR38" s="27">
        <v>203.157364</v>
      </c>
      <c r="BS38" s="27">
        <v>177.237335</v>
      </c>
      <c r="BT38" s="27">
        <v>194.60240200000001</v>
      </c>
      <c r="BU38" s="24">
        <v>190.296448</v>
      </c>
      <c r="BV38" s="27">
        <v>192.69366500000001</v>
      </c>
      <c r="BW38" s="27">
        <v>210.00264000000001</v>
      </c>
      <c r="BX38" s="27">
        <v>180.71868900000001</v>
      </c>
      <c r="BY38" s="27">
        <v>199.87434400000001</v>
      </c>
      <c r="BZ38" s="24">
        <v>195.76095599999999</v>
      </c>
      <c r="CA38" s="27">
        <v>202.60569799999999</v>
      </c>
      <c r="CB38" s="27">
        <v>217.875381</v>
      </c>
      <c r="CC38" s="27">
        <v>184.40566999999999</v>
      </c>
      <c r="CD38" s="27">
        <v>205.39485199999999</v>
      </c>
      <c r="CE38" s="24">
        <v>201.727859</v>
      </c>
      <c r="CF38" s="27">
        <v>209.490128</v>
      </c>
      <c r="CG38" s="27">
        <v>226.67926</v>
      </c>
      <c r="CH38" s="27">
        <v>188.464111</v>
      </c>
      <c r="CI38" s="27">
        <v>211.751892</v>
      </c>
      <c r="CJ38" s="24">
        <v>208.42967200000001</v>
      </c>
      <c r="CK38" s="27">
        <v>216.72590600000001</v>
      </c>
      <c r="CL38" s="27">
        <v>236.410797</v>
      </c>
      <c r="CM38" s="27">
        <v>193.225922</v>
      </c>
      <c r="CN38" s="27">
        <v>218.69368</v>
      </c>
      <c r="CO38" s="24">
        <v>215.720901</v>
      </c>
      <c r="CP38" s="27">
        <v>224.579971</v>
      </c>
      <c r="CQ38" s="27">
        <v>247.06359900000001</v>
      </c>
      <c r="CR38" s="27">
        <v>198.35434000000001</v>
      </c>
      <c r="CS38" s="27">
        <v>226.116119</v>
      </c>
      <c r="CT38" s="24">
        <v>223.79125999999999</v>
      </c>
      <c r="CU38" s="27">
        <v>232.78324900000001</v>
      </c>
      <c r="CV38" s="27">
        <v>258.42752100000001</v>
      </c>
      <c r="CW38" s="27">
        <v>203.61106899999999</v>
      </c>
      <c r="CX38" s="27">
        <v>233.937378</v>
      </c>
      <c r="CY38" s="24">
        <v>232.30561800000001</v>
      </c>
      <c r="CZ38" s="27">
        <v>241.247299</v>
      </c>
      <c r="DA38" s="27">
        <v>270.194458</v>
      </c>
      <c r="DB38" s="27">
        <v>209.29077100000001</v>
      </c>
      <c r="DC38" s="27">
        <v>242.116364</v>
      </c>
      <c r="DD38" s="24">
        <v>240.993561</v>
      </c>
      <c r="DE38" s="27">
        <v>250.05448899999999</v>
      </c>
      <c r="DF38" s="27">
        <v>282.53274499999998</v>
      </c>
      <c r="DG38" s="27">
        <v>215.43215900000001</v>
      </c>
      <c r="DH38" s="27">
        <v>250.37872300000001</v>
      </c>
      <c r="DI38" s="24">
        <v>250.177414</v>
      </c>
      <c r="DJ38" s="27">
        <v>259.17236300000002</v>
      </c>
      <c r="DK38" s="27">
        <v>295.455963</v>
      </c>
      <c r="DL38" s="27">
        <v>224.65205399999999</v>
      </c>
      <c r="DM38" s="27">
        <v>259.46670499999999</v>
      </c>
      <c r="DN38" s="24">
        <v>259.83120700000001</v>
      </c>
      <c r="DO38" s="27">
        <v>268.80874599999999</v>
      </c>
      <c r="DP38" s="27">
        <v>309.04864500000002</v>
      </c>
      <c r="DQ38" s="27">
        <v>231.45368999999999</v>
      </c>
      <c r="DR38" s="27">
        <v>269.23086499999999</v>
      </c>
      <c r="DS38" s="24">
        <v>269.80355800000001</v>
      </c>
      <c r="DT38" s="27">
        <v>277.85794099999998</v>
      </c>
      <c r="DU38" s="27">
        <v>321.80926499999998</v>
      </c>
      <c r="DV38" s="27">
        <v>237.90110799999999</v>
      </c>
      <c r="DW38" s="27">
        <v>278.64150999999998</v>
      </c>
      <c r="DX38" s="24">
        <v>278.93902600000001</v>
      </c>
      <c r="DY38" s="27">
        <v>286.369415</v>
      </c>
      <c r="DZ38" s="27">
        <v>334.54538000000002</v>
      </c>
      <c r="EA38" s="27">
        <v>244.191879</v>
      </c>
      <c r="EB38" s="27">
        <v>288.14025900000001</v>
      </c>
      <c r="EC38" s="24">
        <v>287.65875199999999</v>
      </c>
      <c r="ED38" s="27">
        <v>294.466095</v>
      </c>
      <c r="EE38" s="27">
        <v>346.054688</v>
      </c>
      <c r="EF38" s="27">
        <v>250.04655500000001</v>
      </c>
      <c r="EG38" s="27">
        <v>296.745026</v>
      </c>
      <c r="EH38" s="24">
        <v>295.40978999999999</v>
      </c>
      <c r="EI38" s="27">
        <v>302.32714800000002</v>
      </c>
      <c r="EJ38" s="27">
        <v>355.63708500000001</v>
      </c>
      <c r="EK38" s="27">
        <v>255.73825099999999</v>
      </c>
      <c r="EL38" s="27">
        <v>305.45074499999998</v>
      </c>
      <c r="EM38" s="24">
        <v>302.86425800000001</v>
      </c>
      <c r="EN38" s="27">
        <v>309.74761999999998</v>
      </c>
      <c r="EO38" s="27">
        <v>360.37429800000001</v>
      </c>
      <c r="EP38" s="27">
        <v>261.51303100000001</v>
      </c>
      <c r="EQ38" s="27">
        <v>313.53771999999998</v>
      </c>
      <c r="ER38" s="24">
        <v>310.01062000000002</v>
      </c>
      <c r="ES38" s="26">
        <v>3.9E-2</v>
      </c>
      <c r="ET38" s="26">
        <v>4.4999999999999998E-2</v>
      </c>
      <c r="EU38" s="26">
        <v>3.3000000000000002E-2</v>
      </c>
      <c r="EV38" s="26">
        <v>0.04</v>
      </c>
      <c r="EW38" s="25">
        <v>3.9E-2</v>
      </c>
    </row>
    <row r="39" spans="1:153" x14ac:dyDescent="0.25">
      <c r="A39" s="28" t="s">
        <v>192</v>
      </c>
      <c r="B39" s="28">
        <v>38.619770000000003</v>
      </c>
      <c r="C39" s="28">
        <v>37.014347000000001</v>
      </c>
      <c r="D39" s="31">
        <v>37.883246999999997</v>
      </c>
      <c r="E39" s="31">
        <v>37.917450000000002</v>
      </c>
      <c r="F39" s="31">
        <v>37.926647000000003</v>
      </c>
      <c r="G39" s="31">
        <v>37.908526999999999</v>
      </c>
      <c r="H39" s="28">
        <v>37.874577000000002</v>
      </c>
      <c r="I39" s="31">
        <v>38.273113000000002</v>
      </c>
      <c r="J39" s="31">
        <v>38.288066999999998</v>
      </c>
      <c r="K39" s="31">
        <v>38.348778000000003</v>
      </c>
      <c r="L39" s="31">
        <v>38.327857999999999</v>
      </c>
      <c r="M39" s="28">
        <v>38.254299000000003</v>
      </c>
      <c r="N39" s="31">
        <v>37.231051999999998</v>
      </c>
      <c r="O39" s="31">
        <v>37.179363000000002</v>
      </c>
      <c r="P39" s="31">
        <v>37.297168999999997</v>
      </c>
      <c r="Q39" s="31">
        <v>37.283130999999997</v>
      </c>
      <c r="R39" s="28">
        <v>37.233871000000001</v>
      </c>
      <c r="S39" s="31">
        <v>37.733330000000002</v>
      </c>
      <c r="T39" s="31">
        <v>37.672482000000002</v>
      </c>
      <c r="U39" s="31">
        <v>37.806145000000001</v>
      </c>
      <c r="V39" s="31">
        <v>37.759602000000001</v>
      </c>
      <c r="W39" s="28">
        <v>37.752110000000002</v>
      </c>
      <c r="X39" s="31">
        <v>38.040829000000002</v>
      </c>
      <c r="Y39" s="31">
        <v>38.094337000000003</v>
      </c>
      <c r="Z39" s="31">
        <v>38.037303999999999</v>
      </c>
      <c r="AA39" s="31">
        <v>38.153809000000003</v>
      </c>
      <c r="AB39" s="28">
        <v>38.032344999999999</v>
      </c>
      <c r="AC39" s="31">
        <v>38.356746999999999</v>
      </c>
      <c r="AD39" s="31">
        <v>38.517693000000001</v>
      </c>
      <c r="AE39" s="31">
        <v>38.261307000000002</v>
      </c>
      <c r="AF39" s="31">
        <v>38.507773999999998</v>
      </c>
      <c r="AG39" s="28">
        <v>38.360064999999999</v>
      </c>
      <c r="AH39" s="31">
        <v>38.614753999999998</v>
      </c>
      <c r="AI39" s="31">
        <v>38.826442999999998</v>
      </c>
      <c r="AJ39" s="31">
        <v>38.432529000000002</v>
      </c>
      <c r="AK39" s="31">
        <v>41.018622999999998</v>
      </c>
      <c r="AL39" s="28">
        <v>38.605967999999997</v>
      </c>
      <c r="AM39" s="31">
        <v>38.869391999999998</v>
      </c>
      <c r="AN39" s="31">
        <v>41.455612000000002</v>
      </c>
      <c r="AO39" s="31">
        <v>38.545464000000003</v>
      </c>
      <c r="AP39" s="31">
        <v>41.350287999999999</v>
      </c>
      <c r="AQ39" s="28">
        <v>38.853831999999997</v>
      </c>
      <c r="AR39" s="31">
        <v>39.135928999999997</v>
      </c>
      <c r="AS39" s="31">
        <v>41.956901999999999</v>
      </c>
      <c r="AT39" s="31">
        <v>38.701248</v>
      </c>
      <c r="AU39" s="31">
        <v>41.716628999999998</v>
      </c>
      <c r="AV39" s="28">
        <v>39.154221</v>
      </c>
      <c r="AW39" s="31">
        <v>39.633873000000001</v>
      </c>
      <c r="AX39" s="31">
        <v>42.507717</v>
      </c>
      <c r="AY39" s="31">
        <v>38.877200999999999</v>
      </c>
      <c r="AZ39" s="31">
        <v>42.346156999999998</v>
      </c>
      <c r="BA39" s="28">
        <v>39.676017999999999</v>
      </c>
      <c r="BB39" s="31">
        <v>40.004921000000003</v>
      </c>
      <c r="BC39" s="31">
        <v>43.117809000000001</v>
      </c>
      <c r="BD39" s="31">
        <v>39.103920000000002</v>
      </c>
      <c r="BE39" s="31">
        <v>42.873123</v>
      </c>
      <c r="BF39" s="28">
        <v>40.090553</v>
      </c>
      <c r="BG39" s="31">
        <v>41.834423000000001</v>
      </c>
      <c r="BH39" s="31">
        <v>43.936638000000002</v>
      </c>
      <c r="BI39" s="31">
        <v>39.300068000000003</v>
      </c>
      <c r="BJ39" s="31">
        <v>43.377955999999998</v>
      </c>
      <c r="BK39" s="28">
        <v>40.294021999999998</v>
      </c>
      <c r="BL39" s="31">
        <v>42.366805999999997</v>
      </c>
      <c r="BM39" s="31">
        <v>44.762157000000002</v>
      </c>
      <c r="BN39" s="31">
        <v>39.580460000000002</v>
      </c>
      <c r="BO39" s="31">
        <v>43.980522000000001</v>
      </c>
      <c r="BP39" s="28">
        <v>40.784160999999997</v>
      </c>
      <c r="BQ39" s="31">
        <v>42.939957</v>
      </c>
      <c r="BR39" s="31">
        <v>45.601447999999998</v>
      </c>
      <c r="BS39" s="31">
        <v>39.885674000000002</v>
      </c>
      <c r="BT39" s="31">
        <v>44.641506</v>
      </c>
      <c r="BU39" s="28">
        <v>41.517834000000001</v>
      </c>
      <c r="BV39" s="31">
        <v>47.768538999999997</v>
      </c>
      <c r="BW39" s="31">
        <v>46.531562999999998</v>
      </c>
      <c r="BX39" s="31">
        <v>40.211452000000001</v>
      </c>
      <c r="BY39" s="31">
        <v>45.363083000000003</v>
      </c>
      <c r="BZ39" s="28">
        <v>42.118800999999998</v>
      </c>
      <c r="CA39" s="31">
        <v>44.279921999999999</v>
      </c>
      <c r="CB39" s="31">
        <v>47.383811999999999</v>
      </c>
      <c r="CC39" s="31">
        <v>40.564602000000001</v>
      </c>
      <c r="CD39" s="31">
        <v>46.133513999999998</v>
      </c>
      <c r="CE39" s="28">
        <v>42.585636000000001</v>
      </c>
      <c r="CF39" s="31">
        <v>44.917225000000002</v>
      </c>
      <c r="CG39" s="31">
        <v>48.584609999999998</v>
      </c>
      <c r="CH39" s="31">
        <v>40.976616</v>
      </c>
      <c r="CI39" s="31">
        <v>46.814597999999997</v>
      </c>
      <c r="CJ39" s="28">
        <v>43.367775000000002</v>
      </c>
      <c r="CK39" s="31">
        <v>45.832481000000001</v>
      </c>
      <c r="CL39" s="31">
        <v>49.927486000000002</v>
      </c>
      <c r="CM39" s="31">
        <v>41.475642999999998</v>
      </c>
      <c r="CN39" s="31">
        <v>47.823093</v>
      </c>
      <c r="CO39" s="28">
        <v>44.243515000000002</v>
      </c>
      <c r="CP39" s="31">
        <v>46.847794</v>
      </c>
      <c r="CQ39" s="31">
        <v>51.404716000000001</v>
      </c>
      <c r="CR39" s="31">
        <v>42.039417</v>
      </c>
      <c r="CS39" s="31">
        <v>48.920475000000003</v>
      </c>
      <c r="CT39" s="28">
        <v>45.232002000000001</v>
      </c>
      <c r="CU39" s="31">
        <v>47.911200999999998</v>
      </c>
      <c r="CV39" s="31">
        <v>52.974068000000003</v>
      </c>
      <c r="CW39" s="31">
        <v>42.630054000000001</v>
      </c>
      <c r="CX39" s="31">
        <v>50.084164000000001</v>
      </c>
      <c r="CY39" s="28">
        <v>46.279617000000002</v>
      </c>
      <c r="CZ39" s="31">
        <v>49.019863000000001</v>
      </c>
      <c r="DA39" s="31">
        <v>54.609234000000001</v>
      </c>
      <c r="DB39" s="31">
        <v>43.280864999999999</v>
      </c>
      <c r="DC39" s="31">
        <v>51.329315000000001</v>
      </c>
      <c r="DD39" s="28">
        <v>47.363109999999999</v>
      </c>
      <c r="DE39" s="31">
        <v>50.188217000000002</v>
      </c>
      <c r="DF39" s="31">
        <v>56.334029999999998</v>
      </c>
      <c r="DG39" s="31">
        <v>43.996547999999997</v>
      </c>
      <c r="DH39" s="31">
        <v>52.840358999999999</v>
      </c>
      <c r="DI39" s="28">
        <v>48.518180999999998</v>
      </c>
      <c r="DJ39" s="31">
        <v>51.429760000000002</v>
      </c>
      <c r="DK39" s="31">
        <v>58.162151000000001</v>
      </c>
      <c r="DL39" s="31">
        <v>46.466327999999997</v>
      </c>
      <c r="DM39" s="31">
        <v>54.285538000000003</v>
      </c>
      <c r="DN39" s="28">
        <v>49.755127000000002</v>
      </c>
      <c r="DO39" s="31">
        <v>52.773338000000003</v>
      </c>
      <c r="DP39" s="31">
        <v>60.114525</v>
      </c>
      <c r="DQ39" s="31">
        <v>47.401901000000002</v>
      </c>
      <c r="DR39" s="31">
        <v>55.876880999999997</v>
      </c>
      <c r="DS39" s="28">
        <v>51.075066</v>
      </c>
      <c r="DT39" s="31">
        <v>54.079856999999997</v>
      </c>
      <c r="DU39" s="31">
        <v>61.993011000000003</v>
      </c>
      <c r="DV39" s="31">
        <v>48.549594999999997</v>
      </c>
      <c r="DW39" s="31">
        <v>57.493637</v>
      </c>
      <c r="DX39" s="28">
        <v>52.326014999999998</v>
      </c>
      <c r="DY39" s="31">
        <v>55.592914999999998</v>
      </c>
      <c r="DZ39" s="31">
        <v>63.911434</v>
      </c>
      <c r="EA39" s="31">
        <v>49.540709999999997</v>
      </c>
      <c r="EB39" s="31">
        <v>59.208302000000003</v>
      </c>
      <c r="EC39" s="28">
        <v>53.571835</v>
      </c>
      <c r="ED39" s="31">
        <v>56.937522999999999</v>
      </c>
      <c r="EE39" s="31">
        <v>65.775986000000003</v>
      </c>
      <c r="EF39" s="31">
        <v>50.594124000000001</v>
      </c>
      <c r="EG39" s="31">
        <v>61.367088000000003</v>
      </c>
      <c r="EH39" s="28">
        <v>54.996552000000001</v>
      </c>
      <c r="EI39" s="31">
        <v>58.391666000000001</v>
      </c>
      <c r="EJ39" s="31">
        <v>67.638244999999998</v>
      </c>
      <c r="EK39" s="31">
        <v>51.782722</v>
      </c>
      <c r="EL39" s="31">
        <v>63.321429999999999</v>
      </c>
      <c r="EM39" s="28">
        <v>56.315437000000003</v>
      </c>
      <c r="EN39" s="31">
        <v>60.011558999999998</v>
      </c>
      <c r="EO39" s="31">
        <v>73.830253999999996</v>
      </c>
      <c r="EP39" s="31">
        <v>53.178252999999998</v>
      </c>
      <c r="EQ39" s="31">
        <v>65.283660999999995</v>
      </c>
      <c r="ER39" s="28">
        <v>57.801991000000001</v>
      </c>
      <c r="ES39" s="30">
        <v>1.7000000000000001E-2</v>
      </c>
      <c r="ET39" s="30">
        <v>2.4E-2</v>
      </c>
      <c r="EU39" s="30">
        <v>1.2999999999999999E-2</v>
      </c>
      <c r="EV39" s="30">
        <v>0.02</v>
      </c>
      <c r="EW39" s="29">
        <v>1.4999999999999999E-2</v>
      </c>
    </row>
    <row r="40" spans="1:153" x14ac:dyDescent="0.25">
      <c r="A40" s="24"/>
      <c r="B40" s="24"/>
      <c r="C40" s="24"/>
      <c r="D40" s="194"/>
      <c r="E40" s="189"/>
      <c r="F40" s="189"/>
      <c r="G40" s="189"/>
      <c r="H40" s="195"/>
      <c r="I40" s="194"/>
      <c r="J40" s="189"/>
      <c r="K40" s="189"/>
      <c r="L40" s="189"/>
      <c r="M40" s="195"/>
      <c r="N40" s="194"/>
      <c r="O40" s="189"/>
      <c r="P40" s="189"/>
      <c r="Q40" s="189"/>
      <c r="R40" s="195"/>
      <c r="S40" s="194"/>
      <c r="T40" s="189"/>
      <c r="U40" s="189"/>
      <c r="V40" s="189"/>
      <c r="W40" s="195"/>
      <c r="X40" s="194"/>
      <c r="Y40" s="189"/>
      <c r="Z40" s="189"/>
      <c r="AA40" s="189"/>
      <c r="AB40" s="195"/>
      <c r="AC40" s="194"/>
      <c r="AD40" s="189"/>
      <c r="AE40" s="189"/>
      <c r="AF40" s="189"/>
      <c r="AG40" s="195"/>
      <c r="AH40" s="194"/>
      <c r="AI40" s="189"/>
      <c r="AJ40" s="189"/>
      <c r="AK40" s="189"/>
      <c r="AL40" s="195"/>
      <c r="AM40" s="194"/>
      <c r="AN40" s="189"/>
      <c r="AO40" s="189"/>
      <c r="AP40" s="189"/>
      <c r="AQ40" s="195"/>
      <c r="AR40" s="194"/>
      <c r="AS40" s="189"/>
      <c r="AT40" s="189"/>
      <c r="AU40" s="189"/>
      <c r="AV40" s="195"/>
      <c r="AW40" s="194"/>
      <c r="AX40" s="189"/>
      <c r="AY40" s="189"/>
      <c r="AZ40" s="189"/>
      <c r="BA40" s="195"/>
      <c r="BB40" s="194"/>
      <c r="BC40" s="189"/>
      <c r="BD40" s="189"/>
      <c r="BE40" s="189"/>
      <c r="BF40" s="195"/>
      <c r="BG40" s="194"/>
      <c r="BH40" s="189"/>
      <c r="BI40" s="189"/>
      <c r="BJ40" s="189"/>
      <c r="BK40" s="195"/>
      <c r="BL40" s="194"/>
      <c r="BM40" s="189"/>
      <c r="BN40" s="189"/>
      <c r="BO40" s="189"/>
      <c r="BP40" s="195"/>
      <c r="BQ40" s="194"/>
      <c r="BR40" s="189"/>
      <c r="BS40" s="189"/>
      <c r="BT40" s="189"/>
      <c r="BU40" s="195"/>
      <c r="BV40" s="194"/>
      <c r="BW40" s="189"/>
      <c r="BX40" s="189"/>
      <c r="BY40" s="189"/>
      <c r="BZ40" s="195"/>
      <c r="CA40" s="194"/>
      <c r="CB40" s="189"/>
      <c r="CC40" s="189"/>
      <c r="CD40" s="189"/>
      <c r="CE40" s="195"/>
      <c r="CF40" s="194"/>
      <c r="CG40" s="189"/>
      <c r="CH40" s="189"/>
      <c r="CI40" s="189"/>
      <c r="CJ40" s="195"/>
      <c r="CK40" s="194"/>
      <c r="CL40" s="189"/>
      <c r="CM40" s="189"/>
      <c r="CN40" s="189"/>
      <c r="CO40" s="195"/>
      <c r="CP40" s="194"/>
      <c r="CQ40" s="189"/>
      <c r="CR40" s="189"/>
      <c r="CS40" s="189"/>
      <c r="CT40" s="195"/>
      <c r="CU40" s="194"/>
      <c r="CV40" s="189"/>
      <c r="CW40" s="189"/>
      <c r="CX40" s="189"/>
      <c r="CY40" s="195"/>
      <c r="CZ40" s="194"/>
      <c r="DA40" s="189"/>
      <c r="DB40" s="189"/>
      <c r="DC40" s="189"/>
      <c r="DD40" s="195"/>
      <c r="DE40" s="194"/>
      <c r="DF40" s="189"/>
      <c r="DG40" s="189"/>
      <c r="DH40" s="189"/>
      <c r="DI40" s="195"/>
      <c r="DJ40" s="194"/>
      <c r="DK40" s="189"/>
      <c r="DL40" s="189"/>
      <c r="DM40" s="189"/>
      <c r="DN40" s="195"/>
      <c r="DO40" s="194"/>
      <c r="DP40" s="189"/>
      <c r="DQ40" s="189"/>
      <c r="DR40" s="189"/>
      <c r="DS40" s="195"/>
      <c r="DT40" s="194"/>
      <c r="DU40" s="189"/>
      <c r="DV40" s="189"/>
      <c r="DW40" s="189"/>
      <c r="DX40" s="195"/>
      <c r="DY40" s="194"/>
      <c r="DZ40" s="189"/>
      <c r="EA40" s="189"/>
      <c r="EB40" s="189"/>
      <c r="EC40" s="195"/>
      <c r="ED40" s="194"/>
      <c r="EE40" s="189"/>
      <c r="EF40" s="189"/>
      <c r="EG40" s="189"/>
      <c r="EH40" s="195"/>
      <c r="EI40" s="194"/>
      <c r="EJ40" s="189"/>
      <c r="EK40" s="189"/>
      <c r="EL40" s="189"/>
      <c r="EM40" s="195"/>
      <c r="EN40" s="194"/>
      <c r="EO40" s="189"/>
      <c r="EP40" s="189"/>
      <c r="EQ40" s="189"/>
      <c r="ER40" s="195"/>
      <c r="ES40" s="194"/>
      <c r="ET40" s="189"/>
      <c r="EU40" s="189"/>
      <c r="EV40" s="189"/>
      <c r="EW40" s="195"/>
    </row>
    <row r="41" spans="1:153" x14ac:dyDescent="0.25">
      <c r="A41" s="28" t="s">
        <v>191</v>
      </c>
      <c r="B41" s="24"/>
      <c r="C41" s="24"/>
      <c r="D41" s="194"/>
      <c r="E41" s="189"/>
      <c r="F41" s="189"/>
      <c r="G41" s="189"/>
      <c r="H41" s="195"/>
      <c r="I41" s="194"/>
      <c r="J41" s="189"/>
      <c r="K41" s="189"/>
      <c r="L41" s="189"/>
      <c r="M41" s="195"/>
      <c r="N41" s="194"/>
      <c r="O41" s="189"/>
      <c r="P41" s="189"/>
      <c r="Q41" s="189"/>
      <c r="R41" s="195"/>
      <c r="S41" s="194"/>
      <c r="T41" s="189"/>
      <c r="U41" s="189"/>
      <c r="V41" s="189"/>
      <c r="W41" s="195"/>
      <c r="X41" s="194"/>
      <c r="Y41" s="189"/>
      <c r="Z41" s="189"/>
      <c r="AA41" s="189"/>
      <c r="AB41" s="195"/>
      <c r="AC41" s="194"/>
      <c r="AD41" s="189"/>
      <c r="AE41" s="189"/>
      <c r="AF41" s="189"/>
      <c r="AG41" s="195"/>
      <c r="AH41" s="194"/>
      <c r="AI41" s="189"/>
      <c r="AJ41" s="189"/>
      <c r="AK41" s="189"/>
      <c r="AL41" s="195"/>
      <c r="AM41" s="194"/>
      <c r="AN41" s="189"/>
      <c r="AO41" s="189"/>
      <c r="AP41" s="189"/>
      <c r="AQ41" s="195"/>
      <c r="AR41" s="194"/>
      <c r="AS41" s="189"/>
      <c r="AT41" s="189"/>
      <c r="AU41" s="189"/>
      <c r="AV41" s="195"/>
      <c r="AW41" s="194"/>
      <c r="AX41" s="189"/>
      <c r="AY41" s="189"/>
      <c r="AZ41" s="189"/>
      <c r="BA41" s="195"/>
      <c r="BB41" s="194"/>
      <c r="BC41" s="189"/>
      <c r="BD41" s="189"/>
      <c r="BE41" s="189"/>
      <c r="BF41" s="195"/>
      <c r="BG41" s="194"/>
      <c r="BH41" s="189"/>
      <c r="BI41" s="189"/>
      <c r="BJ41" s="189"/>
      <c r="BK41" s="195"/>
      <c r="BL41" s="194"/>
      <c r="BM41" s="189"/>
      <c r="BN41" s="189"/>
      <c r="BO41" s="189"/>
      <c r="BP41" s="195"/>
      <c r="BQ41" s="194"/>
      <c r="BR41" s="189"/>
      <c r="BS41" s="189"/>
      <c r="BT41" s="189"/>
      <c r="BU41" s="195"/>
      <c r="BV41" s="194"/>
      <c r="BW41" s="189"/>
      <c r="BX41" s="189"/>
      <c r="BY41" s="189"/>
      <c r="BZ41" s="195"/>
      <c r="CA41" s="194"/>
      <c r="CB41" s="189"/>
      <c r="CC41" s="189"/>
      <c r="CD41" s="189"/>
      <c r="CE41" s="195"/>
      <c r="CF41" s="194"/>
      <c r="CG41" s="189"/>
      <c r="CH41" s="189"/>
      <c r="CI41" s="189"/>
      <c r="CJ41" s="195"/>
      <c r="CK41" s="194"/>
      <c r="CL41" s="189"/>
      <c r="CM41" s="189"/>
      <c r="CN41" s="189"/>
      <c r="CO41" s="195"/>
      <c r="CP41" s="194"/>
      <c r="CQ41" s="189"/>
      <c r="CR41" s="189"/>
      <c r="CS41" s="189"/>
      <c r="CT41" s="195"/>
      <c r="CU41" s="194"/>
      <c r="CV41" s="189"/>
      <c r="CW41" s="189"/>
      <c r="CX41" s="189"/>
      <c r="CY41" s="195"/>
      <c r="CZ41" s="194"/>
      <c r="DA41" s="189"/>
      <c r="DB41" s="189"/>
      <c r="DC41" s="189"/>
      <c r="DD41" s="195"/>
      <c r="DE41" s="194"/>
      <c r="DF41" s="189"/>
      <c r="DG41" s="189"/>
      <c r="DH41" s="189"/>
      <c r="DI41" s="195"/>
      <c r="DJ41" s="194"/>
      <c r="DK41" s="189"/>
      <c r="DL41" s="189"/>
      <c r="DM41" s="189"/>
      <c r="DN41" s="195"/>
      <c r="DO41" s="194"/>
      <c r="DP41" s="189"/>
      <c r="DQ41" s="189"/>
      <c r="DR41" s="189"/>
      <c r="DS41" s="195"/>
      <c r="DT41" s="194"/>
      <c r="DU41" s="189"/>
      <c r="DV41" s="189"/>
      <c r="DW41" s="189"/>
      <c r="DX41" s="195"/>
      <c r="DY41" s="194"/>
      <c r="DZ41" s="189"/>
      <c r="EA41" s="189"/>
      <c r="EB41" s="189"/>
      <c r="EC41" s="195"/>
      <c r="ED41" s="194"/>
      <c r="EE41" s="189"/>
      <c r="EF41" s="189"/>
      <c r="EG41" s="189"/>
      <c r="EH41" s="195"/>
      <c r="EI41" s="194"/>
      <c r="EJ41" s="189"/>
      <c r="EK41" s="189"/>
      <c r="EL41" s="189"/>
      <c r="EM41" s="195"/>
      <c r="EN41" s="194"/>
      <c r="EO41" s="189"/>
      <c r="EP41" s="189"/>
      <c r="EQ41" s="189"/>
      <c r="ER41" s="195"/>
      <c r="ES41" s="194"/>
      <c r="ET41" s="189"/>
      <c r="EU41" s="189"/>
      <c r="EV41" s="189"/>
      <c r="EW41" s="195"/>
    </row>
    <row r="42" spans="1:153" x14ac:dyDescent="0.25">
      <c r="A42" s="24" t="s">
        <v>190</v>
      </c>
      <c r="B42" s="24">
        <v>1847.2895510000001</v>
      </c>
      <c r="C42" s="24">
        <v>1730.275513</v>
      </c>
      <c r="D42" s="27">
        <v>1546.682251</v>
      </c>
      <c r="E42" s="27">
        <v>1546.612061</v>
      </c>
      <c r="F42" s="27">
        <v>1546.5776370000001</v>
      </c>
      <c r="G42" s="27">
        <v>1548.2189940000001</v>
      </c>
      <c r="H42" s="24">
        <v>1549.5631100000001</v>
      </c>
      <c r="I42" s="27">
        <v>1609.9323730000001</v>
      </c>
      <c r="J42" s="27">
        <v>1585.368408</v>
      </c>
      <c r="K42" s="27">
        <v>1595.1605219999999</v>
      </c>
      <c r="L42" s="27">
        <v>1616.5283199999999</v>
      </c>
      <c r="M42" s="24">
        <v>1618.3013920000001</v>
      </c>
      <c r="N42" s="27">
        <v>1616.01062</v>
      </c>
      <c r="O42" s="27">
        <v>1590.7883300000001</v>
      </c>
      <c r="P42" s="27">
        <v>1578.681519</v>
      </c>
      <c r="Q42" s="27">
        <v>1592.1987300000001</v>
      </c>
      <c r="R42" s="24">
        <v>1622.7851559999999</v>
      </c>
      <c r="S42" s="27">
        <v>1613.646606</v>
      </c>
      <c r="T42" s="27">
        <v>1596.484009</v>
      </c>
      <c r="U42" s="27">
        <v>1549.9117429999999</v>
      </c>
      <c r="V42" s="27">
        <v>1562.997192</v>
      </c>
      <c r="W42" s="24">
        <v>1645.258423</v>
      </c>
      <c r="X42" s="27">
        <v>1520.187134</v>
      </c>
      <c r="Y42" s="27">
        <v>1542.9516599999999</v>
      </c>
      <c r="Z42" s="27">
        <v>1442.325928</v>
      </c>
      <c r="AA42" s="27">
        <v>1474.0421140000001</v>
      </c>
      <c r="AB42" s="24">
        <v>1562.817871</v>
      </c>
      <c r="AC42" s="27">
        <v>1566.5581050000001</v>
      </c>
      <c r="AD42" s="27">
        <v>1618.2070309999999</v>
      </c>
      <c r="AE42" s="27">
        <v>1469.41626</v>
      </c>
      <c r="AF42" s="27">
        <v>1525.2226559999999</v>
      </c>
      <c r="AG42" s="24">
        <v>1615.1754149999999</v>
      </c>
      <c r="AH42" s="27">
        <v>1599.5798339999999</v>
      </c>
      <c r="AI42" s="27">
        <v>1667.6015620000001</v>
      </c>
      <c r="AJ42" s="27">
        <v>1491.9194339999999</v>
      </c>
      <c r="AK42" s="27">
        <v>1578.6164550000001</v>
      </c>
      <c r="AL42" s="24">
        <v>1640.1547849999999</v>
      </c>
      <c r="AM42" s="27">
        <v>1635.644409</v>
      </c>
      <c r="AN42" s="27">
        <v>1723.1400149999999</v>
      </c>
      <c r="AO42" s="27">
        <v>1513.2436520000001</v>
      </c>
      <c r="AP42" s="27">
        <v>1618.8332519999999</v>
      </c>
      <c r="AQ42" s="24">
        <v>1671.593018</v>
      </c>
      <c r="AR42" s="27">
        <v>1655.619019</v>
      </c>
      <c r="AS42" s="27">
        <v>1749.317139</v>
      </c>
      <c r="AT42" s="27">
        <v>1528.5720209999999</v>
      </c>
      <c r="AU42" s="27">
        <v>1645.0092770000001</v>
      </c>
      <c r="AV42" s="24">
        <v>1687.104126</v>
      </c>
      <c r="AW42" s="27">
        <v>1663.0145259999999</v>
      </c>
      <c r="AX42" s="27">
        <v>1767.5410159999999</v>
      </c>
      <c r="AY42" s="27">
        <v>1528.3310550000001</v>
      </c>
      <c r="AZ42" s="27">
        <v>1660.0014650000001</v>
      </c>
      <c r="BA42" s="24">
        <v>1687.2835689999999</v>
      </c>
      <c r="BB42" s="27">
        <v>1692.119385</v>
      </c>
      <c r="BC42" s="27">
        <v>1788.8000489999999</v>
      </c>
      <c r="BD42" s="27">
        <v>1548.3198239999999</v>
      </c>
      <c r="BE42" s="27">
        <v>1691.2045900000001</v>
      </c>
      <c r="BF42" s="24">
        <v>1700.1586910000001</v>
      </c>
      <c r="BG42" s="27">
        <v>1711.786621</v>
      </c>
      <c r="BH42" s="27">
        <v>1812.152466</v>
      </c>
      <c r="BI42" s="27">
        <v>1567.5744629999999</v>
      </c>
      <c r="BJ42" s="27">
        <v>1708.475342</v>
      </c>
      <c r="BK42" s="24">
        <v>1706.696899</v>
      </c>
      <c r="BL42" s="27">
        <v>1720.3057859999999</v>
      </c>
      <c r="BM42" s="27">
        <v>1822.755005</v>
      </c>
      <c r="BN42" s="27">
        <v>1573.1910399999999</v>
      </c>
      <c r="BO42" s="27">
        <v>1715.446533</v>
      </c>
      <c r="BP42" s="24">
        <v>1709.602905</v>
      </c>
      <c r="BQ42" s="27">
        <v>1726.716064</v>
      </c>
      <c r="BR42" s="27">
        <v>1827.8519289999999</v>
      </c>
      <c r="BS42" s="27">
        <v>1581.254639</v>
      </c>
      <c r="BT42" s="27">
        <v>1731.4959719999999</v>
      </c>
      <c r="BU42" s="24">
        <v>1724.151611</v>
      </c>
      <c r="BV42" s="27">
        <v>1737.4135739999999</v>
      </c>
      <c r="BW42" s="27">
        <v>1833.6016850000001</v>
      </c>
      <c r="BX42" s="27">
        <v>1590.431519</v>
      </c>
      <c r="BY42" s="27">
        <v>1742.3885499999999</v>
      </c>
      <c r="BZ42" s="24">
        <v>1730.6026609999999</v>
      </c>
      <c r="CA42" s="27">
        <v>1741.298828</v>
      </c>
      <c r="CB42" s="27">
        <v>1835.7745359999999</v>
      </c>
      <c r="CC42" s="27">
        <v>1592.5014650000001</v>
      </c>
      <c r="CD42" s="27">
        <v>1741.349976</v>
      </c>
      <c r="CE42" s="24">
        <v>1731.2885739999999</v>
      </c>
      <c r="CF42" s="27">
        <v>1745.0852050000001</v>
      </c>
      <c r="CG42" s="27">
        <v>1840.03125</v>
      </c>
      <c r="CH42" s="27">
        <v>1615.4311520000001</v>
      </c>
      <c r="CI42" s="27">
        <v>1760.648682</v>
      </c>
      <c r="CJ42" s="24">
        <v>1736.3192140000001</v>
      </c>
      <c r="CK42" s="27">
        <v>1755.9782709999999</v>
      </c>
      <c r="CL42" s="27">
        <v>1846.929932</v>
      </c>
      <c r="CM42" s="27">
        <v>1621.285889</v>
      </c>
      <c r="CN42" s="27">
        <v>1773.236206</v>
      </c>
      <c r="CO42" s="24">
        <v>1744.0798339999999</v>
      </c>
      <c r="CP42" s="27">
        <v>1766.482178</v>
      </c>
      <c r="CQ42" s="27">
        <v>1861.3861079999999</v>
      </c>
      <c r="CR42" s="27">
        <v>1631.9377440000001</v>
      </c>
      <c r="CS42" s="27">
        <v>1786.6970209999999</v>
      </c>
      <c r="CT42" s="24">
        <v>1755.1000979999999</v>
      </c>
      <c r="CU42" s="27">
        <v>1772.891357</v>
      </c>
      <c r="CV42" s="27">
        <v>1864.806274</v>
      </c>
      <c r="CW42" s="27">
        <v>1642.5913089999999</v>
      </c>
      <c r="CX42" s="27">
        <v>1795.3176269999999</v>
      </c>
      <c r="CY42" s="24">
        <v>1762.2845460000001</v>
      </c>
      <c r="CZ42" s="27">
        <v>1778.3142089999999</v>
      </c>
      <c r="DA42" s="27">
        <v>1869.945068</v>
      </c>
      <c r="DB42" s="27">
        <v>1642.511475</v>
      </c>
      <c r="DC42" s="27">
        <v>1807.6014399999999</v>
      </c>
      <c r="DD42" s="24">
        <v>1765.271606</v>
      </c>
      <c r="DE42" s="27">
        <v>1784.894043</v>
      </c>
      <c r="DF42" s="27">
        <v>1879.3984379999999</v>
      </c>
      <c r="DG42" s="27">
        <v>1644.9676509999999</v>
      </c>
      <c r="DH42" s="27">
        <v>1820.7464600000001</v>
      </c>
      <c r="DI42" s="24">
        <v>1779.7799070000001</v>
      </c>
      <c r="DJ42" s="27">
        <v>1796.6964109999999</v>
      </c>
      <c r="DK42" s="27">
        <v>1890.8634030000001</v>
      </c>
      <c r="DL42" s="27">
        <v>1661.359009</v>
      </c>
      <c r="DM42" s="27">
        <v>1827.6922609999999</v>
      </c>
      <c r="DN42" s="24">
        <v>1793.1843260000001</v>
      </c>
      <c r="DO42" s="27">
        <v>1806.7973629999999</v>
      </c>
      <c r="DP42" s="27">
        <v>1905.3466800000001</v>
      </c>
      <c r="DQ42" s="27">
        <v>1670.8378909999999</v>
      </c>
      <c r="DR42" s="27">
        <v>1831.7821039999999</v>
      </c>
      <c r="DS42" s="24">
        <v>1806.571533</v>
      </c>
      <c r="DT42" s="27">
        <v>1816.7761230000001</v>
      </c>
      <c r="DU42" s="27">
        <v>1919.712524</v>
      </c>
      <c r="DV42" s="27">
        <v>1676.9029539999999</v>
      </c>
      <c r="DW42" s="27">
        <v>1842.177856</v>
      </c>
      <c r="DX42" s="24">
        <v>1815.050659</v>
      </c>
      <c r="DY42" s="27">
        <v>1819.255737</v>
      </c>
      <c r="DZ42" s="27">
        <v>1929.5391850000001</v>
      </c>
      <c r="EA42" s="27">
        <v>1684.7441409999999</v>
      </c>
      <c r="EB42" s="27">
        <v>1849.658936</v>
      </c>
      <c r="EC42" s="24">
        <v>1820.4182129999999</v>
      </c>
      <c r="ED42" s="27">
        <v>1824.2642820000001</v>
      </c>
      <c r="EE42" s="27">
        <v>1940.52124</v>
      </c>
      <c r="EF42" s="27">
        <v>1688.8946530000001</v>
      </c>
      <c r="EG42" s="27">
        <v>1853.8203120000001</v>
      </c>
      <c r="EH42" s="24">
        <v>1824.2969969999999</v>
      </c>
      <c r="EI42" s="27">
        <v>1824.9510499999999</v>
      </c>
      <c r="EJ42" s="27">
        <v>1949.769043</v>
      </c>
      <c r="EK42" s="27">
        <v>1689.5399170000001</v>
      </c>
      <c r="EL42" s="27">
        <v>1855.364624</v>
      </c>
      <c r="EM42" s="24">
        <v>1826.2274170000001</v>
      </c>
      <c r="EN42" s="27">
        <v>1829.354736</v>
      </c>
      <c r="EO42" s="27">
        <v>1958.806519</v>
      </c>
      <c r="EP42" s="27">
        <v>1689.530518</v>
      </c>
      <c r="EQ42" s="27">
        <v>1856.5673830000001</v>
      </c>
      <c r="ER42" s="24">
        <v>1831.1358640000001</v>
      </c>
      <c r="ES42" s="26">
        <v>2E-3</v>
      </c>
      <c r="ET42" s="26">
        <v>4.0000000000000001E-3</v>
      </c>
      <c r="EU42" s="26">
        <v>-1E-3</v>
      </c>
      <c r="EV42" s="26">
        <v>2E-3</v>
      </c>
      <c r="EW42" s="25">
        <v>2E-3</v>
      </c>
    </row>
    <row r="43" spans="1:153" x14ac:dyDescent="0.25">
      <c r="A43" s="24" t="s">
        <v>189</v>
      </c>
      <c r="B43" s="24">
        <v>37.062919999999998</v>
      </c>
      <c r="C43" s="24">
        <v>28.197987000000001</v>
      </c>
      <c r="D43" s="27">
        <v>20.380016000000001</v>
      </c>
      <c r="E43" s="27">
        <v>20.379286</v>
      </c>
      <c r="F43" s="27">
        <v>20.375316999999999</v>
      </c>
      <c r="G43" s="27">
        <v>20.384045</v>
      </c>
      <c r="H43" s="24">
        <v>20.389953999999999</v>
      </c>
      <c r="I43" s="27">
        <v>20.272631000000001</v>
      </c>
      <c r="J43" s="27">
        <v>20.146137</v>
      </c>
      <c r="K43" s="27">
        <v>20.171918999999999</v>
      </c>
      <c r="L43" s="27">
        <v>20.299547</v>
      </c>
      <c r="M43" s="24">
        <v>20.262195999999999</v>
      </c>
      <c r="N43" s="27">
        <v>20.052382999999999</v>
      </c>
      <c r="O43" s="27">
        <v>19.913305000000001</v>
      </c>
      <c r="P43" s="27">
        <v>19.851509</v>
      </c>
      <c r="Q43" s="27">
        <v>19.90785</v>
      </c>
      <c r="R43" s="24">
        <v>20.080185</v>
      </c>
      <c r="S43" s="27">
        <v>20.137829</v>
      </c>
      <c r="T43" s="27">
        <v>20.048200999999999</v>
      </c>
      <c r="U43" s="27">
        <v>19.803314</v>
      </c>
      <c r="V43" s="27">
        <v>19.859570999999999</v>
      </c>
      <c r="W43" s="24">
        <v>20.27195</v>
      </c>
      <c r="X43" s="27">
        <v>19.267963000000002</v>
      </c>
      <c r="Y43" s="27">
        <v>19.311942999999999</v>
      </c>
      <c r="Z43" s="27">
        <v>18.933743</v>
      </c>
      <c r="AA43" s="27">
        <v>18.986948000000002</v>
      </c>
      <c r="AB43" s="24">
        <v>19.39395</v>
      </c>
      <c r="AC43" s="27">
        <v>17.161895999999999</v>
      </c>
      <c r="AD43" s="27">
        <v>17.308218</v>
      </c>
      <c r="AE43" s="27">
        <v>16.718430000000001</v>
      </c>
      <c r="AF43" s="27">
        <v>16.859324999999998</v>
      </c>
      <c r="AG43" s="24">
        <v>17.304918000000001</v>
      </c>
      <c r="AH43" s="27">
        <v>17.362736000000002</v>
      </c>
      <c r="AI43" s="27">
        <v>17.602603999999999</v>
      </c>
      <c r="AJ43" s="27">
        <v>16.880759999999999</v>
      </c>
      <c r="AK43" s="27">
        <v>17.140526000000001</v>
      </c>
      <c r="AL43" s="24">
        <v>17.492647000000002</v>
      </c>
      <c r="AM43" s="27">
        <v>17.246404999999999</v>
      </c>
      <c r="AN43" s="27">
        <v>17.528995999999999</v>
      </c>
      <c r="AO43" s="27">
        <v>16.694576000000001</v>
      </c>
      <c r="AP43" s="27">
        <v>17.01268</v>
      </c>
      <c r="AQ43" s="24">
        <v>17.353024999999999</v>
      </c>
      <c r="AR43" s="27">
        <v>17.382517</v>
      </c>
      <c r="AS43" s="27">
        <v>17.707674000000001</v>
      </c>
      <c r="AT43" s="27">
        <v>16.820004000000001</v>
      </c>
      <c r="AU43" s="27">
        <v>17.168379000000002</v>
      </c>
      <c r="AV43" s="24">
        <v>17.459105999999998</v>
      </c>
      <c r="AW43" s="27">
        <v>17.469626999999999</v>
      </c>
      <c r="AX43" s="27">
        <v>17.829785999999999</v>
      </c>
      <c r="AY43" s="27">
        <v>16.902208000000002</v>
      </c>
      <c r="AZ43" s="27">
        <v>17.289639000000001</v>
      </c>
      <c r="BA43" s="24">
        <v>17.526866999999999</v>
      </c>
      <c r="BB43" s="27">
        <v>17.593563</v>
      </c>
      <c r="BC43" s="27">
        <v>17.936743</v>
      </c>
      <c r="BD43" s="27">
        <v>17.027239000000002</v>
      </c>
      <c r="BE43" s="27">
        <v>17.428077999999999</v>
      </c>
      <c r="BF43" s="24">
        <v>17.626863</v>
      </c>
      <c r="BG43" s="27">
        <v>17.691704000000001</v>
      </c>
      <c r="BH43" s="27">
        <v>18.027517</v>
      </c>
      <c r="BI43" s="27">
        <v>17.117193</v>
      </c>
      <c r="BJ43" s="27">
        <v>17.519638</v>
      </c>
      <c r="BK43" s="24">
        <v>17.702078</v>
      </c>
      <c r="BL43" s="27">
        <v>17.786346000000002</v>
      </c>
      <c r="BM43" s="27">
        <v>18.126024000000001</v>
      </c>
      <c r="BN43" s="27">
        <v>17.18572</v>
      </c>
      <c r="BO43" s="27">
        <v>17.589506</v>
      </c>
      <c r="BP43" s="24">
        <v>17.775600000000001</v>
      </c>
      <c r="BQ43" s="27">
        <v>17.687334</v>
      </c>
      <c r="BR43" s="27">
        <v>18.033304000000001</v>
      </c>
      <c r="BS43" s="27">
        <v>17.081285000000001</v>
      </c>
      <c r="BT43" s="27">
        <v>17.511028</v>
      </c>
      <c r="BU43" s="24">
        <v>17.723573999999999</v>
      </c>
      <c r="BV43" s="27">
        <v>17.704201000000001</v>
      </c>
      <c r="BW43" s="27">
        <v>17.984221000000002</v>
      </c>
      <c r="BX43" s="27">
        <v>17.058111</v>
      </c>
      <c r="BY43" s="27">
        <v>17.444327999999999</v>
      </c>
      <c r="BZ43" s="24">
        <v>17.650085000000001</v>
      </c>
      <c r="CA43" s="27">
        <v>17.666954</v>
      </c>
      <c r="CB43" s="27">
        <v>18.046762000000001</v>
      </c>
      <c r="CC43" s="27">
        <v>17.072565000000001</v>
      </c>
      <c r="CD43" s="27">
        <v>17.462326000000001</v>
      </c>
      <c r="CE43" s="24">
        <v>17.699902000000002</v>
      </c>
      <c r="CF43" s="27">
        <v>17.655370999999999</v>
      </c>
      <c r="CG43" s="27">
        <v>18.05303</v>
      </c>
      <c r="CH43" s="27">
        <v>17.103798000000001</v>
      </c>
      <c r="CI43" s="27">
        <v>17.460588000000001</v>
      </c>
      <c r="CJ43" s="24">
        <v>17.698912</v>
      </c>
      <c r="CK43" s="27">
        <v>17.713715000000001</v>
      </c>
      <c r="CL43" s="27">
        <v>18.13081</v>
      </c>
      <c r="CM43" s="27">
        <v>17.132082</v>
      </c>
      <c r="CN43" s="27">
        <v>17.516705000000002</v>
      </c>
      <c r="CO43" s="24">
        <v>17.764250000000001</v>
      </c>
      <c r="CP43" s="27">
        <v>17.774108999999999</v>
      </c>
      <c r="CQ43" s="27">
        <v>18.215689000000001</v>
      </c>
      <c r="CR43" s="27">
        <v>17.201682999999999</v>
      </c>
      <c r="CS43" s="27">
        <v>17.584447999999998</v>
      </c>
      <c r="CT43" s="24">
        <v>17.821114000000001</v>
      </c>
      <c r="CU43" s="27">
        <v>17.735658999999998</v>
      </c>
      <c r="CV43" s="27">
        <v>18.201923000000001</v>
      </c>
      <c r="CW43" s="27">
        <v>17.163128</v>
      </c>
      <c r="CX43" s="27">
        <v>17.540094</v>
      </c>
      <c r="CY43" s="24">
        <v>17.777363000000001</v>
      </c>
      <c r="CZ43" s="27">
        <v>17.787914000000001</v>
      </c>
      <c r="DA43" s="27">
        <v>18.281509</v>
      </c>
      <c r="DB43" s="27">
        <v>17.190853000000001</v>
      </c>
      <c r="DC43" s="27">
        <v>17.585878000000001</v>
      </c>
      <c r="DD43" s="24">
        <v>17.827524</v>
      </c>
      <c r="DE43" s="27">
        <v>17.843399000000002</v>
      </c>
      <c r="DF43" s="27">
        <v>18.372662999999999</v>
      </c>
      <c r="DG43" s="27">
        <v>17.229154999999999</v>
      </c>
      <c r="DH43" s="27">
        <v>17.63644</v>
      </c>
      <c r="DI43" s="24">
        <v>17.874442999999999</v>
      </c>
      <c r="DJ43" s="27">
        <v>17.919270000000001</v>
      </c>
      <c r="DK43" s="27">
        <v>18.489070999999999</v>
      </c>
      <c r="DL43" s="27">
        <v>17.311351999999999</v>
      </c>
      <c r="DM43" s="27">
        <v>17.711812999999999</v>
      </c>
      <c r="DN43" s="24">
        <v>17.949159999999999</v>
      </c>
      <c r="DO43" s="27">
        <v>17.996490000000001</v>
      </c>
      <c r="DP43" s="27">
        <v>18.607887000000002</v>
      </c>
      <c r="DQ43" s="27">
        <v>17.394527</v>
      </c>
      <c r="DR43" s="27">
        <v>17.797228</v>
      </c>
      <c r="DS43" s="24">
        <v>18.023886000000001</v>
      </c>
      <c r="DT43" s="27">
        <v>18.083883</v>
      </c>
      <c r="DU43" s="27">
        <v>18.721857</v>
      </c>
      <c r="DV43" s="27">
        <v>17.478966</v>
      </c>
      <c r="DW43" s="27">
        <v>17.882006000000001</v>
      </c>
      <c r="DX43" s="24">
        <v>18.117640999999999</v>
      </c>
      <c r="DY43" s="27">
        <v>18.168330999999998</v>
      </c>
      <c r="DZ43" s="27">
        <v>18.830096999999999</v>
      </c>
      <c r="EA43" s="27">
        <v>17.538720999999999</v>
      </c>
      <c r="EB43" s="27">
        <v>17.972158</v>
      </c>
      <c r="EC43" s="24">
        <v>18.203329</v>
      </c>
      <c r="ED43" s="27">
        <v>18.250644999999999</v>
      </c>
      <c r="EE43" s="27">
        <v>18.950527000000001</v>
      </c>
      <c r="EF43" s="27">
        <v>17.601033999999999</v>
      </c>
      <c r="EG43" s="27">
        <v>18.066986</v>
      </c>
      <c r="EH43" s="24">
        <v>18.300159000000001</v>
      </c>
      <c r="EI43" s="27">
        <v>18.327594999999999</v>
      </c>
      <c r="EJ43" s="27">
        <v>19.067655999999999</v>
      </c>
      <c r="EK43" s="27">
        <v>17.670197000000002</v>
      </c>
      <c r="EL43" s="27">
        <v>18.151543</v>
      </c>
      <c r="EM43" s="24">
        <v>18.383082999999999</v>
      </c>
      <c r="EN43" s="27">
        <v>18.409835999999999</v>
      </c>
      <c r="EO43" s="27">
        <v>19.246604999999999</v>
      </c>
      <c r="EP43" s="27">
        <v>17.731314000000001</v>
      </c>
      <c r="EQ43" s="27">
        <v>18.300502999999999</v>
      </c>
      <c r="ER43" s="24">
        <v>18.473147999999998</v>
      </c>
      <c r="ES43" s="26">
        <v>-1.4999999999999999E-2</v>
      </c>
      <c r="ET43" s="26">
        <v>-1.2999999999999999E-2</v>
      </c>
      <c r="EU43" s="26">
        <v>-1.6E-2</v>
      </c>
      <c r="EV43" s="26">
        <v>-1.4999999999999999E-2</v>
      </c>
      <c r="EW43" s="25">
        <v>-1.4E-2</v>
      </c>
    </row>
    <row r="44" spans="1:153" x14ac:dyDescent="0.25">
      <c r="A44" s="24" t="s">
        <v>188</v>
      </c>
      <c r="B44" s="24">
        <v>970.22692900000004</v>
      </c>
      <c r="C44" s="24">
        <v>1000.404419</v>
      </c>
      <c r="D44" s="27">
        <v>1217.744385</v>
      </c>
      <c r="E44" s="27">
        <v>1218.0083010000001</v>
      </c>
      <c r="F44" s="27">
        <v>1218.064331</v>
      </c>
      <c r="G44" s="27">
        <v>1216.3532709999999</v>
      </c>
      <c r="H44" s="24">
        <v>1214.777832</v>
      </c>
      <c r="I44" s="27">
        <v>1094.077393</v>
      </c>
      <c r="J44" s="27">
        <v>1119.0935059999999</v>
      </c>
      <c r="K44" s="27">
        <v>1095.1008300000001</v>
      </c>
      <c r="L44" s="27">
        <v>1088.7451169999999</v>
      </c>
      <c r="M44" s="24">
        <v>1085.3973390000001</v>
      </c>
      <c r="N44" s="27">
        <v>1113.034058</v>
      </c>
      <c r="O44" s="27">
        <v>1122.2418210000001</v>
      </c>
      <c r="P44" s="27">
        <v>1111.4998780000001</v>
      </c>
      <c r="Q44" s="27">
        <v>1115.796509</v>
      </c>
      <c r="R44" s="24">
        <v>1110.057129</v>
      </c>
      <c r="S44" s="27">
        <v>1131.8291019999999</v>
      </c>
      <c r="T44" s="27">
        <v>1129.3798830000001</v>
      </c>
      <c r="U44" s="27">
        <v>1135.871948</v>
      </c>
      <c r="V44" s="27">
        <v>1138.5445560000001</v>
      </c>
      <c r="W44" s="24">
        <v>1111.9197999999999</v>
      </c>
      <c r="X44" s="27">
        <v>1226.2348629999999</v>
      </c>
      <c r="Y44" s="27">
        <v>1219.728149</v>
      </c>
      <c r="Z44" s="27">
        <v>1218.690918</v>
      </c>
      <c r="AA44" s="27">
        <v>1225.3400879999999</v>
      </c>
      <c r="AB44" s="24">
        <v>1203.131592</v>
      </c>
      <c r="AC44" s="27">
        <v>1201.8920900000001</v>
      </c>
      <c r="AD44" s="27">
        <v>1200.423706</v>
      </c>
      <c r="AE44" s="27">
        <v>1190.074707</v>
      </c>
      <c r="AF44" s="27">
        <v>1198.485107</v>
      </c>
      <c r="AG44" s="24">
        <v>1176.0979</v>
      </c>
      <c r="AH44" s="27">
        <v>1187.595581</v>
      </c>
      <c r="AI44" s="27">
        <v>1193.4398189999999</v>
      </c>
      <c r="AJ44" s="27">
        <v>1179.9099120000001</v>
      </c>
      <c r="AK44" s="27">
        <v>1176.635376</v>
      </c>
      <c r="AL44" s="24">
        <v>1172.67688</v>
      </c>
      <c r="AM44" s="27">
        <v>1186.7495120000001</v>
      </c>
      <c r="AN44" s="27">
        <v>1202.436768</v>
      </c>
      <c r="AO44" s="27">
        <v>1176.5020750000001</v>
      </c>
      <c r="AP44" s="27">
        <v>1178.141846</v>
      </c>
      <c r="AQ44" s="24">
        <v>1178.144043</v>
      </c>
      <c r="AR44" s="27">
        <v>1184.4991460000001</v>
      </c>
      <c r="AS44" s="27">
        <v>1218.1873780000001</v>
      </c>
      <c r="AT44" s="27">
        <v>1168.6000979999999</v>
      </c>
      <c r="AU44" s="27">
        <v>1172.487427</v>
      </c>
      <c r="AV44" s="24">
        <v>1184.7045900000001</v>
      </c>
      <c r="AW44" s="27">
        <v>1188.8510739999999</v>
      </c>
      <c r="AX44" s="27">
        <v>1236.374634</v>
      </c>
      <c r="AY44" s="27">
        <v>1169.764893</v>
      </c>
      <c r="AZ44" s="27">
        <v>1170.8398440000001</v>
      </c>
      <c r="BA44" s="24">
        <v>1196.9094239999999</v>
      </c>
      <c r="BB44" s="27">
        <v>1195.2308350000001</v>
      </c>
      <c r="BC44" s="27">
        <v>1260.034302</v>
      </c>
      <c r="BD44" s="27">
        <v>1168.934448</v>
      </c>
      <c r="BE44" s="27">
        <v>1172.0736079999999</v>
      </c>
      <c r="BF44" s="24">
        <v>1216.4696039999999</v>
      </c>
      <c r="BG44" s="27">
        <v>1209.5758060000001</v>
      </c>
      <c r="BH44" s="27">
        <v>1283.0820309999999</v>
      </c>
      <c r="BI44" s="27">
        <v>1164.8400879999999</v>
      </c>
      <c r="BJ44" s="27">
        <v>1187.236572</v>
      </c>
      <c r="BK44" s="24">
        <v>1242.966797</v>
      </c>
      <c r="BL44" s="27">
        <v>1230.880371</v>
      </c>
      <c r="BM44" s="27">
        <v>1321.0169679999999</v>
      </c>
      <c r="BN44" s="27">
        <v>1174.190186</v>
      </c>
      <c r="BO44" s="27">
        <v>1211.8304439999999</v>
      </c>
      <c r="BP44" s="24">
        <v>1269.0341800000001</v>
      </c>
      <c r="BQ44" s="27">
        <v>1252.4902340000001</v>
      </c>
      <c r="BR44" s="27">
        <v>1357.517212</v>
      </c>
      <c r="BS44" s="27">
        <v>1183.1979980000001</v>
      </c>
      <c r="BT44" s="27">
        <v>1222.2791749999999</v>
      </c>
      <c r="BU44" s="24">
        <v>1285.58374</v>
      </c>
      <c r="BV44" s="27">
        <v>1274.2416989999999</v>
      </c>
      <c r="BW44" s="27">
        <v>1395.3266599999999</v>
      </c>
      <c r="BX44" s="27">
        <v>1196.4914550000001</v>
      </c>
      <c r="BY44" s="27">
        <v>1241.0289310000001</v>
      </c>
      <c r="BZ44" s="24">
        <v>1314.812134</v>
      </c>
      <c r="CA44" s="27">
        <v>1306.12085</v>
      </c>
      <c r="CB44" s="27">
        <v>1434.8443600000001</v>
      </c>
      <c r="CC44" s="27">
        <v>1217.893311</v>
      </c>
      <c r="CD44" s="27">
        <v>1275.3923339999999</v>
      </c>
      <c r="CE44" s="24">
        <v>1351.5622559999999</v>
      </c>
      <c r="CF44" s="27">
        <v>1329.3881839999999</v>
      </c>
      <c r="CG44" s="27">
        <v>1463.4770510000001</v>
      </c>
      <c r="CH44" s="27">
        <v>1212.451172</v>
      </c>
      <c r="CI44" s="27">
        <v>1283.505615</v>
      </c>
      <c r="CJ44" s="24">
        <v>1380.525024</v>
      </c>
      <c r="CK44" s="27">
        <v>1352.494019</v>
      </c>
      <c r="CL44" s="27">
        <v>1490.794189</v>
      </c>
      <c r="CM44" s="27">
        <v>1223.7971190000001</v>
      </c>
      <c r="CN44" s="27">
        <v>1298.5566409999999</v>
      </c>
      <c r="CO44" s="24">
        <v>1408.035034</v>
      </c>
      <c r="CP44" s="27">
        <v>1379.3865969999999</v>
      </c>
      <c r="CQ44" s="27">
        <v>1518.6051030000001</v>
      </c>
      <c r="CR44" s="27">
        <v>1238.494263</v>
      </c>
      <c r="CS44" s="27">
        <v>1311.0460210000001</v>
      </c>
      <c r="CT44" s="24">
        <v>1435.159058</v>
      </c>
      <c r="CU44" s="27">
        <v>1412.8192140000001</v>
      </c>
      <c r="CV44" s="27">
        <v>1556.497437</v>
      </c>
      <c r="CW44" s="27">
        <v>1250.6839600000001</v>
      </c>
      <c r="CX44" s="27">
        <v>1327.832275</v>
      </c>
      <c r="CY44" s="24">
        <v>1464.8328859999999</v>
      </c>
      <c r="CZ44" s="27">
        <v>1444.1920170000001</v>
      </c>
      <c r="DA44" s="27">
        <v>1589.054077</v>
      </c>
      <c r="DB44" s="27">
        <v>1281.0273440000001</v>
      </c>
      <c r="DC44" s="27">
        <v>1344.4643550000001</v>
      </c>
      <c r="DD44" s="24">
        <v>1498.6732179999999</v>
      </c>
      <c r="DE44" s="27">
        <v>1472.3176269999999</v>
      </c>
      <c r="DF44" s="27">
        <v>1605.7402340000001</v>
      </c>
      <c r="DG44" s="27">
        <v>1312.8845209999999</v>
      </c>
      <c r="DH44" s="27">
        <v>1351.67688</v>
      </c>
      <c r="DI44" s="24">
        <v>1525.525024</v>
      </c>
      <c r="DJ44" s="27">
        <v>1496.168823</v>
      </c>
      <c r="DK44" s="27">
        <v>1618.0738530000001</v>
      </c>
      <c r="DL44" s="27">
        <v>1336.22876</v>
      </c>
      <c r="DM44" s="27">
        <v>1360.501221</v>
      </c>
      <c r="DN44" s="24">
        <v>1554.5722659999999</v>
      </c>
      <c r="DO44" s="27">
        <v>1519.303345</v>
      </c>
      <c r="DP44" s="27">
        <v>1619.883789</v>
      </c>
      <c r="DQ44" s="27">
        <v>1363.701538</v>
      </c>
      <c r="DR44" s="27">
        <v>1368.338501</v>
      </c>
      <c r="DS44" s="24">
        <v>1576.1064449999999</v>
      </c>
      <c r="DT44" s="27">
        <v>1539.0076899999999</v>
      </c>
      <c r="DU44" s="27">
        <v>1624.7303469999999</v>
      </c>
      <c r="DV44" s="27">
        <v>1393.522217</v>
      </c>
      <c r="DW44" s="27">
        <v>1371.149048</v>
      </c>
      <c r="DX44" s="24">
        <v>1607.2170410000001</v>
      </c>
      <c r="DY44" s="27">
        <v>1551.945068</v>
      </c>
      <c r="DZ44" s="27">
        <v>1622.6248780000001</v>
      </c>
      <c r="EA44" s="27">
        <v>1413.8865969999999</v>
      </c>
      <c r="EB44" s="27">
        <v>1369.5283199999999</v>
      </c>
      <c r="EC44" s="24">
        <v>1635.7178960000001</v>
      </c>
      <c r="ED44" s="27">
        <v>1567.8835449999999</v>
      </c>
      <c r="EE44" s="27">
        <v>1619.5820309999999</v>
      </c>
      <c r="EF44" s="27">
        <v>1432.67749</v>
      </c>
      <c r="EG44" s="27">
        <v>1367.421875</v>
      </c>
      <c r="EH44" s="24">
        <v>1657.553345</v>
      </c>
      <c r="EI44" s="27">
        <v>1579.6839600000001</v>
      </c>
      <c r="EJ44" s="27">
        <v>1605.0032960000001</v>
      </c>
      <c r="EK44" s="27">
        <v>1451.5155030000001</v>
      </c>
      <c r="EL44" s="27">
        <v>1359.2346190000001</v>
      </c>
      <c r="EM44" s="24">
        <v>1681.771851</v>
      </c>
      <c r="EN44" s="27">
        <v>1582.4313959999999</v>
      </c>
      <c r="EO44" s="27">
        <v>1582.7436520000001</v>
      </c>
      <c r="EP44" s="27">
        <v>1472.3752440000001</v>
      </c>
      <c r="EQ44" s="27">
        <v>1348.783936</v>
      </c>
      <c r="ER44" s="24">
        <v>1695.072754</v>
      </c>
      <c r="ES44" s="26">
        <v>1.6E-2</v>
      </c>
      <c r="ET44" s="26">
        <v>1.6E-2</v>
      </c>
      <c r="EU44" s="26">
        <v>1.2999999999999999E-2</v>
      </c>
      <c r="EV44" s="26">
        <v>0.01</v>
      </c>
      <c r="EW44" s="25">
        <v>1.7999999999999999E-2</v>
      </c>
    </row>
    <row r="45" spans="1:153" x14ac:dyDescent="0.25">
      <c r="A45" s="24" t="s">
        <v>187</v>
      </c>
      <c r="B45" s="24">
        <v>806.96899399999995</v>
      </c>
      <c r="C45" s="24">
        <v>790.22497599999997</v>
      </c>
      <c r="D45" s="27">
        <v>769.99694799999997</v>
      </c>
      <c r="E45" s="27">
        <v>769.99694799999997</v>
      </c>
      <c r="F45" s="27">
        <v>769.99694799999997</v>
      </c>
      <c r="G45" s="27">
        <v>769.99694799999997</v>
      </c>
      <c r="H45" s="24">
        <v>769.99694799999997</v>
      </c>
      <c r="I45" s="27">
        <v>775.18158000000005</v>
      </c>
      <c r="J45" s="27">
        <v>775.18151899999998</v>
      </c>
      <c r="K45" s="27">
        <v>775.18158000000005</v>
      </c>
      <c r="L45" s="27">
        <v>775.18158000000005</v>
      </c>
      <c r="M45" s="24">
        <v>775.18164100000001</v>
      </c>
      <c r="N45" s="27">
        <v>788.70910600000002</v>
      </c>
      <c r="O45" s="27">
        <v>788.70916699999998</v>
      </c>
      <c r="P45" s="27">
        <v>788.70916699999998</v>
      </c>
      <c r="Q45" s="27">
        <v>788.70916699999998</v>
      </c>
      <c r="R45" s="24">
        <v>788.70916699999998</v>
      </c>
      <c r="S45" s="27">
        <v>819.96679700000004</v>
      </c>
      <c r="T45" s="27">
        <v>819.96679700000004</v>
      </c>
      <c r="U45" s="27">
        <v>819.96679700000004</v>
      </c>
      <c r="V45" s="27">
        <v>819.96679700000004</v>
      </c>
      <c r="W45" s="24">
        <v>819.96679700000004</v>
      </c>
      <c r="X45" s="27">
        <v>839.92553699999996</v>
      </c>
      <c r="Y45" s="27">
        <v>839.92553699999996</v>
      </c>
      <c r="Z45" s="27">
        <v>839.92553699999996</v>
      </c>
      <c r="AA45" s="27">
        <v>839.92553699999996</v>
      </c>
      <c r="AB45" s="24">
        <v>839.92553699999996</v>
      </c>
      <c r="AC45" s="27">
        <v>859.28381300000001</v>
      </c>
      <c r="AD45" s="27">
        <v>859.28381300000001</v>
      </c>
      <c r="AE45" s="27">
        <v>859.28381300000001</v>
      </c>
      <c r="AF45" s="27">
        <v>859.28381300000001</v>
      </c>
      <c r="AG45" s="24">
        <v>859.28381300000001</v>
      </c>
      <c r="AH45" s="27">
        <v>875.85815400000001</v>
      </c>
      <c r="AI45" s="27">
        <v>875.85815400000001</v>
      </c>
      <c r="AJ45" s="27">
        <v>867.59729000000004</v>
      </c>
      <c r="AK45" s="27">
        <v>875.85815400000001</v>
      </c>
      <c r="AL45" s="24">
        <v>875.85815400000001</v>
      </c>
      <c r="AM45" s="27">
        <v>885.08886700000005</v>
      </c>
      <c r="AN45" s="27">
        <v>885.08886700000005</v>
      </c>
      <c r="AO45" s="27">
        <v>876.82800299999997</v>
      </c>
      <c r="AP45" s="27">
        <v>885.08886700000005</v>
      </c>
      <c r="AQ45" s="24">
        <v>885.08886700000005</v>
      </c>
      <c r="AR45" s="27">
        <v>884.80163600000003</v>
      </c>
      <c r="AS45" s="27">
        <v>884.80163600000003</v>
      </c>
      <c r="AT45" s="27">
        <v>876.54070999999999</v>
      </c>
      <c r="AU45" s="27">
        <v>884.80163600000003</v>
      </c>
      <c r="AV45" s="24">
        <v>884.80163600000003</v>
      </c>
      <c r="AW45" s="27">
        <v>888.73974599999997</v>
      </c>
      <c r="AX45" s="27">
        <v>888.73974599999997</v>
      </c>
      <c r="AY45" s="27">
        <v>880.47882100000004</v>
      </c>
      <c r="AZ45" s="27">
        <v>888.73974599999997</v>
      </c>
      <c r="BA45" s="24">
        <v>888.73974599999997</v>
      </c>
      <c r="BB45" s="27">
        <v>894.64660600000002</v>
      </c>
      <c r="BC45" s="27">
        <v>894.64660600000002</v>
      </c>
      <c r="BD45" s="27">
        <v>886.38574200000005</v>
      </c>
      <c r="BE45" s="27">
        <v>894.64660600000002</v>
      </c>
      <c r="BF45" s="24">
        <v>894.64660600000002</v>
      </c>
      <c r="BG45" s="27">
        <v>900.55346699999996</v>
      </c>
      <c r="BH45" s="27">
        <v>900.55346699999996</v>
      </c>
      <c r="BI45" s="27">
        <v>892.29260299999999</v>
      </c>
      <c r="BJ45" s="27">
        <v>900.55346699999996</v>
      </c>
      <c r="BK45" s="24">
        <v>900.55346699999996</v>
      </c>
      <c r="BL45" s="27">
        <v>906.45996100000002</v>
      </c>
      <c r="BM45" s="27">
        <v>906.45996100000002</v>
      </c>
      <c r="BN45" s="27">
        <v>898.19897500000002</v>
      </c>
      <c r="BO45" s="27">
        <v>906.45996100000002</v>
      </c>
      <c r="BP45" s="24">
        <v>906.45996100000002</v>
      </c>
      <c r="BQ45" s="27">
        <v>912.36779799999999</v>
      </c>
      <c r="BR45" s="27">
        <v>912.36779799999999</v>
      </c>
      <c r="BS45" s="27">
        <v>904.10693400000002</v>
      </c>
      <c r="BT45" s="27">
        <v>912.36779799999999</v>
      </c>
      <c r="BU45" s="24">
        <v>912.36779799999999</v>
      </c>
      <c r="BV45" s="27">
        <v>912.36730999999997</v>
      </c>
      <c r="BW45" s="27">
        <v>912.36730999999997</v>
      </c>
      <c r="BX45" s="27">
        <v>904.10644500000001</v>
      </c>
      <c r="BY45" s="27">
        <v>912.36730999999997</v>
      </c>
      <c r="BZ45" s="24">
        <v>912.36730999999997</v>
      </c>
      <c r="CA45" s="27">
        <v>912.36682099999996</v>
      </c>
      <c r="CB45" s="27">
        <v>913.32873500000005</v>
      </c>
      <c r="CC45" s="27">
        <v>904.10595699999999</v>
      </c>
      <c r="CD45" s="27">
        <v>912.36682099999996</v>
      </c>
      <c r="CE45" s="24">
        <v>912.36682099999996</v>
      </c>
      <c r="CF45" s="27">
        <v>912.36682099999996</v>
      </c>
      <c r="CG45" s="27">
        <v>915.09313999999995</v>
      </c>
      <c r="CH45" s="27">
        <v>904.10595699999999</v>
      </c>
      <c r="CI45" s="27">
        <v>912.36682099999996</v>
      </c>
      <c r="CJ45" s="24">
        <v>912.36682099999996</v>
      </c>
      <c r="CK45" s="27">
        <v>912.36682099999996</v>
      </c>
      <c r="CL45" s="27">
        <v>919.77002000000005</v>
      </c>
      <c r="CM45" s="27">
        <v>904.10595699999999</v>
      </c>
      <c r="CN45" s="27">
        <v>913.19415300000003</v>
      </c>
      <c r="CO45" s="24">
        <v>912.36682099999996</v>
      </c>
      <c r="CP45" s="27">
        <v>908.42919900000004</v>
      </c>
      <c r="CQ45" s="27">
        <v>918.90393100000006</v>
      </c>
      <c r="CR45" s="27">
        <v>900.16833499999996</v>
      </c>
      <c r="CS45" s="27">
        <v>912.04357900000002</v>
      </c>
      <c r="CT45" s="24">
        <v>908.42919900000004</v>
      </c>
      <c r="CU45" s="27">
        <v>900.55358899999999</v>
      </c>
      <c r="CV45" s="27">
        <v>915.91162099999997</v>
      </c>
      <c r="CW45" s="27">
        <v>892.29260299999999</v>
      </c>
      <c r="CX45" s="27">
        <v>906.26464799999997</v>
      </c>
      <c r="CY45" s="24">
        <v>900.55358899999999</v>
      </c>
      <c r="CZ45" s="27">
        <v>893.67926</v>
      </c>
      <c r="DA45" s="27">
        <v>915.81219499999997</v>
      </c>
      <c r="DB45" s="27">
        <v>884.417419</v>
      </c>
      <c r="DC45" s="27">
        <v>899.49108899999999</v>
      </c>
      <c r="DD45" s="24">
        <v>892.67834500000004</v>
      </c>
      <c r="DE45" s="27">
        <v>887.04571499999997</v>
      </c>
      <c r="DF45" s="27">
        <v>922.493652</v>
      </c>
      <c r="DG45" s="27">
        <v>876.54077099999995</v>
      </c>
      <c r="DH45" s="27">
        <v>896.76672399999995</v>
      </c>
      <c r="DI45" s="24">
        <v>884.80169699999999</v>
      </c>
      <c r="DJ45" s="27">
        <v>880.71423300000004</v>
      </c>
      <c r="DK45" s="27">
        <v>932.47711200000003</v>
      </c>
      <c r="DL45" s="27">
        <v>868.66455099999996</v>
      </c>
      <c r="DM45" s="27">
        <v>896.76599099999999</v>
      </c>
      <c r="DN45" s="24">
        <v>877.91735800000004</v>
      </c>
      <c r="DO45" s="27">
        <v>874.86511199999995</v>
      </c>
      <c r="DP45" s="27">
        <v>945.160889</v>
      </c>
      <c r="DQ45" s="27">
        <v>860.78790300000003</v>
      </c>
      <c r="DR45" s="27">
        <v>903.55737299999998</v>
      </c>
      <c r="DS45" s="24">
        <v>871.41284199999996</v>
      </c>
      <c r="DT45" s="27">
        <v>868.29809599999999</v>
      </c>
      <c r="DU45" s="27">
        <v>960.95251499999995</v>
      </c>
      <c r="DV45" s="27">
        <v>852.91076699999996</v>
      </c>
      <c r="DW45" s="27">
        <v>913.57702600000005</v>
      </c>
      <c r="DX45" s="24">
        <v>864.76611300000002</v>
      </c>
      <c r="DY45" s="27">
        <v>871.71868900000004</v>
      </c>
      <c r="DZ45" s="27">
        <v>988.19909700000005</v>
      </c>
      <c r="EA45" s="27">
        <v>852.910706</v>
      </c>
      <c r="EB45" s="27">
        <v>934.17858899999999</v>
      </c>
      <c r="EC45" s="24">
        <v>866.07629399999996</v>
      </c>
      <c r="ED45" s="27">
        <v>876.38305700000001</v>
      </c>
      <c r="EE45" s="27">
        <v>1019.563232</v>
      </c>
      <c r="EF45" s="27">
        <v>852.91076699999996</v>
      </c>
      <c r="EG45" s="27">
        <v>957.89672900000005</v>
      </c>
      <c r="EH45" s="24">
        <v>867.43444799999997</v>
      </c>
      <c r="EI45" s="27">
        <v>887.45422399999995</v>
      </c>
      <c r="EJ45" s="27">
        <v>1055.6762699999999</v>
      </c>
      <c r="EK45" s="27">
        <v>852.91076699999996</v>
      </c>
      <c r="EL45" s="27">
        <v>985.20043899999996</v>
      </c>
      <c r="EM45" s="24">
        <v>868.55847200000005</v>
      </c>
      <c r="EN45" s="27">
        <v>902.864014</v>
      </c>
      <c r="EO45" s="27">
        <v>1097.2384030000001</v>
      </c>
      <c r="EP45" s="27">
        <v>852.910706</v>
      </c>
      <c r="EQ45" s="27">
        <v>1016.629761</v>
      </c>
      <c r="ER45" s="24">
        <v>874.93719499999997</v>
      </c>
      <c r="ES45" s="26">
        <v>5.0000000000000001E-3</v>
      </c>
      <c r="ET45" s="26">
        <v>1.0999999999999999E-2</v>
      </c>
      <c r="EU45" s="26">
        <v>3.0000000000000001E-3</v>
      </c>
      <c r="EV45" s="26">
        <v>8.9999999999999993E-3</v>
      </c>
      <c r="EW45" s="25">
        <v>4.0000000000000001E-3</v>
      </c>
    </row>
    <row r="46" spans="1:153" x14ac:dyDescent="0.25">
      <c r="A46" s="24" t="s">
        <v>186</v>
      </c>
      <c r="B46" s="24">
        <v>429.41570999999999</v>
      </c>
      <c r="C46" s="24">
        <v>524.24371299999996</v>
      </c>
      <c r="D46" s="27">
        <v>502.33663899999999</v>
      </c>
      <c r="E46" s="27">
        <v>502.33807400000001</v>
      </c>
      <c r="F46" s="27">
        <v>502.33358800000002</v>
      </c>
      <c r="G46" s="27">
        <v>502.33651700000001</v>
      </c>
      <c r="H46" s="24">
        <v>502.34182700000002</v>
      </c>
      <c r="I46" s="27">
        <v>528.02239999999995</v>
      </c>
      <c r="J46" s="27">
        <v>527.65832499999999</v>
      </c>
      <c r="K46" s="27">
        <v>527.87567100000001</v>
      </c>
      <c r="L46" s="27">
        <v>528.00128199999995</v>
      </c>
      <c r="M46" s="24">
        <v>527.96740699999998</v>
      </c>
      <c r="N46" s="27">
        <v>543.85613999999998</v>
      </c>
      <c r="O46" s="27">
        <v>564.065247</v>
      </c>
      <c r="P46" s="27">
        <v>547.03442399999994</v>
      </c>
      <c r="Q46" s="27">
        <v>543.45989999999995</v>
      </c>
      <c r="R46" s="24">
        <v>547.75372300000004</v>
      </c>
      <c r="S46" s="27">
        <v>558.89825399999995</v>
      </c>
      <c r="T46" s="27">
        <v>589.37304700000004</v>
      </c>
      <c r="U46" s="27">
        <v>562.94415300000003</v>
      </c>
      <c r="V46" s="27">
        <v>559.37957800000004</v>
      </c>
      <c r="W46" s="24">
        <v>564.90667699999995</v>
      </c>
      <c r="X46" s="27">
        <v>579.563354</v>
      </c>
      <c r="Y46" s="27">
        <v>605.26593000000003</v>
      </c>
      <c r="Z46" s="27">
        <v>578.40875200000005</v>
      </c>
      <c r="AA46" s="27">
        <v>579.70660399999997</v>
      </c>
      <c r="AB46" s="24">
        <v>582.74481200000002</v>
      </c>
      <c r="AC46" s="27">
        <v>589.94091800000001</v>
      </c>
      <c r="AD46" s="27">
        <v>615.99255400000004</v>
      </c>
      <c r="AE46" s="27">
        <v>585.98431400000004</v>
      </c>
      <c r="AF46" s="27">
        <v>590.81848100000002</v>
      </c>
      <c r="AG46" s="24">
        <v>592.77435300000002</v>
      </c>
      <c r="AH46" s="27">
        <v>599.30932600000006</v>
      </c>
      <c r="AI46" s="27">
        <v>626.92779499999995</v>
      </c>
      <c r="AJ46" s="27">
        <v>591.71923800000002</v>
      </c>
      <c r="AK46" s="27">
        <v>599.77447500000005</v>
      </c>
      <c r="AL46" s="24">
        <v>602.98089600000003</v>
      </c>
      <c r="AM46" s="27">
        <v>611.89556900000002</v>
      </c>
      <c r="AN46" s="27">
        <v>638.925659</v>
      </c>
      <c r="AO46" s="27">
        <v>600.70519999999999</v>
      </c>
      <c r="AP46" s="27">
        <v>608.48071300000004</v>
      </c>
      <c r="AQ46" s="24">
        <v>611.97491500000001</v>
      </c>
      <c r="AR46" s="27">
        <v>626.66540499999996</v>
      </c>
      <c r="AS46" s="27">
        <v>652.13830600000006</v>
      </c>
      <c r="AT46" s="27">
        <v>611.93335000000002</v>
      </c>
      <c r="AU46" s="27">
        <v>622.31451400000003</v>
      </c>
      <c r="AV46" s="24">
        <v>622.93218999999999</v>
      </c>
      <c r="AW46" s="27">
        <v>641.45074499999998</v>
      </c>
      <c r="AX46" s="27">
        <v>661.29797399999995</v>
      </c>
      <c r="AY46" s="27">
        <v>624.07122800000002</v>
      </c>
      <c r="AZ46" s="27">
        <v>639.34179700000004</v>
      </c>
      <c r="BA46" s="24">
        <v>637.04699700000003</v>
      </c>
      <c r="BB46" s="27">
        <v>644.31054700000004</v>
      </c>
      <c r="BC46" s="27">
        <v>667.56878700000004</v>
      </c>
      <c r="BD46" s="27">
        <v>630.55426</v>
      </c>
      <c r="BE46" s="27">
        <v>647.60943599999996</v>
      </c>
      <c r="BF46" s="24">
        <v>644.50128199999995</v>
      </c>
      <c r="BG46" s="27">
        <v>648.93048099999999</v>
      </c>
      <c r="BH46" s="27">
        <v>669.72357199999999</v>
      </c>
      <c r="BI46" s="27">
        <v>634.32818599999996</v>
      </c>
      <c r="BJ46" s="27">
        <v>652.36352499999998</v>
      </c>
      <c r="BK46" s="24">
        <v>650.431152</v>
      </c>
      <c r="BL46" s="27">
        <v>652.81841999999995</v>
      </c>
      <c r="BM46" s="27">
        <v>674.19244400000002</v>
      </c>
      <c r="BN46" s="27">
        <v>637.759277</v>
      </c>
      <c r="BO46" s="27">
        <v>655.39044200000001</v>
      </c>
      <c r="BP46" s="24">
        <v>655.86584500000004</v>
      </c>
      <c r="BQ46" s="27">
        <v>660.78985599999999</v>
      </c>
      <c r="BR46" s="27">
        <v>683.55828899999995</v>
      </c>
      <c r="BS46" s="27">
        <v>642.01055899999994</v>
      </c>
      <c r="BT46" s="27">
        <v>661.75201400000003</v>
      </c>
      <c r="BU46" s="24">
        <v>662.26422100000002</v>
      </c>
      <c r="BV46" s="27">
        <v>664.78857400000004</v>
      </c>
      <c r="BW46" s="27">
        <v>691.13946499999997</v>
      </c>
      <c r="BX46" s="27">
        <v>645.55285600000002</v>
      </c>
      <c r="BY46" s="27">
        <v>665.942993</v>
      </c>
      <c r="BZ46" s="24">
        <v>666.01983600000005</v>
      </c>
      <c r="CA46" s="27">
        <v>668.22143600000004</v>
      </c>
      <c r="CB46" s="27">
        <v>701.11144999999999</v>
      </c>
      <c r="CC46" s="27">
        <v>648.05853300000001</v>
      </c>
      <c r="CD46" s="27">
        <v>669.36785899999995</v>
      </c>
      <c r="CE46" s="24">
        <v>670.46832300000005</v>
      </c>
      <c r="CF46" s="27">
        <v>674.79070999999999</v>
      </c>
      <c r="CG46" s="27">
        <v>718.37432899999999</v>
      </c>
      <c r="CH46" s="27">
        <v>650.35961899999995</v>
      </c>
      <c r="CI46" s="27">
        <v>673.74230999999997</v>
      </c>
      <c r="CJ46" s="24">
        <v>672.29010000000005</v>
      </c>
      <c r="CK46" s="27">
        <v>678.95770300000004</v>
      </c>
      <c r="CL46" s="27">
        <v>734.58019999999999</v>
      </c>
      <c r="CM46" s="27">
        <v>653.57580600000006</v>
      </c>
      <c r="CN46" s="27">
        <v>679.70996100000002</v>
      </c>
      <c r="CO46" s="24">
        <v>675.16863999999998</v>
      </c>
      <c r="CP46" s="27">
        <v>684.720642</v>
      </c>
      <c r="CQ46" s="27">
        <v>751.62213099999997</v>
      </c>
      <c r="CR46" s="27">
        <v>656.89379899999994</v>
      </c>
      <c r="CS46" s="27">
        <v>689.06170699999996</v>
      </c>
      <c r="CT46" s="24">
        <v>679.29504399999996</v>
      </c>
      <c r="CU46" s="27">
        <v>690.18609600000002</v>
      </c>
      <c r="CV46" s="27">
        <v>770.95550500000002</v>
      </c>
      <c r="CW46" s="27">
        <v>661.08789100000001</v>
      </c>
      <c r="CX46" s="27">
        <v>701.96704099999999</v>
      </c>
      <c r="CY46" s="24">
        <v>684.81317100000001</v>
      </c>
      <c r="CZ46" s="27">
        <v>698.39306599999998</v>
      </c>
      <c r="DA46" s="27">
        <v>792.50878899999998</v>
      </c>
      <c r="DB46" s="27">
        <v>665.35107400000004</v>
      </c>
      <c r="DC46" s="27">
        <v>714.11267099999998</v>
      </c>
      <c r="DD46" s="24">
        <v>692.61090100000001</v>
      </c>
      <c r="DE46" s="27">
        <v>710.97363299999995</v>
      </c>
      <c r="DF46" s="27">
        <v>819.62475600000005</v>
      </c>
      <c r="DG46" s="27">
        <v>668.65667699999995</v>
      </c>
      <c r="DH46" s="27">
        <v>730.17767300000003</v>
      </c>
      <c r="DI46" s="24">
        <v>698.82763699999998</v>
      </c>
      <c r="DJ46" s="27">
        <v>724.81591800000001</v>
      </c>
      <c r="DK46" s="27">
        <v>845.94567900000004</v>
      </c>
      <c r="DL46" s="27">
        <v>671.85485800000004</v>
      </c>
      <c r="DM46" s="27">
        <v>748.03442399999994</v>
      </c>
      <c r="DN46" s="24">
        <v>709.46020499999997</v>
      </c>
      <c r="DO46" s="27">
        <v>739.77941899999996</v>
      </c>
      <c r="DP46" s="27">
        <v>877.43023700000003</v>
      </c>
      <c r="DQ46" s="27">
        <v>675.04797399999995</v>
      </c>
      <c r="DR46" s="27">
        <v>765.98693800000001</v>
      </c>
      <c r="DS46" s="24">
        <v>725.11645499999997</v>
      </c>
      <c r="DT46" s="27">
        <v>758.81201199999998</v>
      </c>
      <c r="DU46" s="27">
        <v>909.37988299999995</v>
      </c>
      <c r="DV46" s="27">
        <v>681.05480999999997</v>
      </c>
      <c r="DW46" s="27">
        <v>786.47692900000004</v>
      </c>
      <c r="DX46" s="24">
        <v>741.66436799999997</v>
      </c>
      <c r="DY46" s="27">
        <v>781.45111099999997</v>
      </c>
      <c r="DZ46" s="27">
        <v>950.57232699999997</v>
      </c>
      <c r="EA46" s="27">
        <v>687.02954099999999</v>
      </c>
      <c r="EB46" s="27">
        <v>810.07635500000004</v>
      </c>
      <c r="EC46" s="24">
        <v>758.83618200000001</v>
      </c>
      <c r="ED46" s="27">
        <v>803.54486099999997</v>
      </c>
      <c r="EE46" s="27">
        <v>988.87805200000003</v>
      </c>
      <c r="EF46" s="27">
        <v>695.394409</v>
      </c>
      <c r="EG46" s="27">
        <v>836.70886199999995</v>
      </c>
      <c r="EH46" s="24">
        <v>782.28564500000005</v>
      </c>
      <c r="EI46" s="27">
        <v>829.67175299999997</v>
      </c>
      <c r="EJ46" s="27">
        <v>1031.917725</v>
      </c>
      <c r="EK46" s="27">
        <v>709.10278300000004</v>
      </c>
      <c r="EL46" s="27">
        <v>864.97143600000004</v>
      </c>
      <c r="EM46" s="24">
        <v>804.92938200000003</v>
      </c>
      <c r="EN46" s="27">
        <v>858.22827099999995</v>
      </c>
      <c r="EO46" s="27">
        <v>1084.9267580000001</v>
      </c>
      <c r="EP46" s="27">
        <v>723.60034199999996</v>
      </c>
      <c r="EQ46" s="27">
        <v>895.14819299999999</v>
      </c>
      <c r="ER46" s="24">
        <v>830.59771699999999</v>
      </c>
      <c r="ES46" s="26">
        <v>1.7000000000000001E-2</v>
      </c>
      <c r="ET46" s="26">
        <v>2.5000000000000001E-2</v>
      </c>
      <c r="EU46" s="26">
        <v>1.0999999999999999E-2</v>
      </c>
      <c r="EV46" s="26">
        <v>1.9E-2</v>
      </c>
      <c r="EW46" s="25">
        <v>1.6E-2</v>
      </c>
    </row>
    <row r="47" spans="1:153" x14ac:dyDescent="0.25">
      <c r="A47" s="24" t="s">
        <v>185</v>
      </c>
      <c r="B47" s="24">
        <v>19.227409000000002</v>
      </c>
      <c r="C47" s="24">
        <v>19.692271999999999</v>
      </c>
      <c r="D47" s="27">
        <v>16.856241000000001</v>
      </c>
      <c r="E47" s="27">
        <v>16.856241000000001</v>
      </c>
      <c r="F47" s="27">
        <v>16.856241000000001</v>
      </c>
      <c r="G47" s="27">
        <v>16.856241000000001</v>
      </c>
      <c r="H47" s="24">
        <v>16.856241000000001</v>
      </c>
      <c r="I47" s="27">
        <v>16.884594</v>
      </c>
      <c r="J47" s="27">
        <v>16.889503000000001</v>
      </c>
      <c r="K47" s="27">
        <v>16.885076999999999</v>
      </c>
      <c r="L47" s="27">
        <v>16.884551999999999</v>
      </c>
      <c r="M47" s="24">
        <v>16.884504</v>
      </c>
      <c r="N47" s="27">
        <v>20.439751000000001</v>
      </c>
      <c r="O47" s="27">
        <v>20.440752</v>
      </c>
      <c r="P47" s="27">
        <v>20.440027000000001</v>
      </c>
      <c r="Q47" s="27">
        <v>20.439475999999999</v>
      </c>
      <c r="R47" s="24">
        <v>20.439658999999999</v>
      </c>
      <c r="S47" s="27">
        <v>20.441130000000001</v>
      </c>
      <c r="T47" s="27">
        <v>20.441088000000001</v>
      </c>
      <c r="U47" s="27">
        <v>20.441597000000002</v>
      </c>
      <c r="V47" s="27">
        <v>20.440546000000001</v>
      </c>
      <c r="W47" s="24">
        <v>20.44211</v>
      </c>
      <c r="X47" s="27">
        <v>20.443949</v>
      </c>
      <c r="Y47" s="27">
        <v>20.442453</v>
      </c>
      <c r="Z47" s="27">
        <v>20.442896000000001</v>
      </c>
      <c r="AA47" s="27">
        <v>20.442415</v>
      </c>
      <c r="AB47" s="24">
        <v>20.443726999999999</v>
      </c>
      <c r="AC47" s="27">
        <v>20.444651</v>
      </c>
      <c r="AD47" s="27">
        <v>20.442485999999999</v>
      </c>
      <c r="AE47" s="27">
        <v>20.443342000000001</v>
      </c>
      <c r="AF47" s="27">
        <v>20.443290999999999</v>
      </c>
      <c r="AG47" s="24">
        <v>20.444497999999999</v>
      </c>
      <c r="AH47" s="27">
        <v>20.444651</v>
      </c>
      <c r="AI47" s="27">
        <v>20.442739</v>
      </c>
      <c r="AJ47" s="27">
        <v>20.444410000000001</v>
      </c>
      <c r="AK47" s="27">
        <v>20.443290999999999</v>
      </c>
      <c r="AL47" s="24">
        <v>20.444497999999999</v>
      </c>
      <c r="AM47" s="27">
        <v>20.445146999999999</v>
      </c>
      <c r="AN47" s="27">
        <v>20.442739</v>
      </c>
      <c r="AO47" s="27">
        <v>20.445072</v>
      </c>
      <c r="AP47" s="27">
        <v>20.443982999999999</v>
      </c>
      <c r="AQ47" s="24">
        <v>20.44454</v>
      </c>
      <c r="AR47" s="27">
        <v>20.445145</v>
      </c>
      <c r="AS47" s="27">
        <v>20.442739</v>
      </c>
      <c r="AT47" s="27">
        <v>20.445072</v>
      </c>
      <c r="AU47" s="27">
        <v>20.443995000000001</v>
      </c>
      <c r="AV47" s="24">
        <v>20.444497999999999</v>
      </c>
      <c r="AW47" s="27">
        <v>20.445639</v>
      </c>
      <c r="AX47" s="27">
        <v>20.445571999999999</v>
      </c>
      <c r="AY47" s="27">
        <v>20.445530000000002</v>
      </c>
      <c r="AZ47" s="27">
        <v>20.445646</v>
      </c>
      <c r="BA47" s="24">
        <v>20.445087000000001</v>
      </c>
      <c r="BB47" s="27">
        <v>20.447208</v>
      </c>
      <c r="BC47" s="27">
        <v>20.445654000000001</v>
      </c>
      <c r="BD47" s="27">
        <v>20.445564000000001</v>
      </c>
      <c r="BE47" s="27">
        <v>20.448433000000001</v>
      </c>
      <c r="BF47" s="24">
        <v>20.445336999999999</v>
      </c>
      <c r="BG47" s="27">
        <v>20.448606000000002</v>
      </c>
      <c r="BH47" s="27">
        <v>20.445726000000001</v>
      </c>
      <c r="BI47" s="27">
        <v>20.446522000000002</v>
      </c>
      <c r="BJ47" s="27">
        <v>20.451006</v>
      </c>
      <c r="BK47" s="24">
        <v>20.445366</v>
      </c>
      <c r="BL47" s="27">
        <v>20.450113000000002</v>
      </c>
      <c r="BM47" s="27">
        <v>20.447486999999999</v>
      </c>
      <c r="BN47" s="27">
        <v>20.449256999999999</v>
      </c>
      <c r="BO47" s="27">
        <v>20.452366000000001</v>
      </c>
      <c r="BP47" s="24">
        <v>20.449539000000001</v>
      </c>
      <c r="BQ47" s="27">
        <v>20.451581999999998</v>
      </c>
      <c r="BR47" s="27">
        <v>20.449615000000001</v>
      </c>
      <c r="BS47" s="27">
        <v>20.455508999999999</v>
      </c>
      <c r="BT47" s="27">
        <v>20.45327</v>
      </c>
      <c r="BU47" s="24">
        <v>20.450716</v>
      </c>
      <c r="BV47" s="27">
        <v>20.455458</v>
      </c>
      <c r="BW47" s="27">
        <v>20.455921</v>
      </c>
      <c r="BX47" s="27">
        <v>20.459976000000001</v>
      </c>
      <c r="BY47" s="27">
        <v>20.45542</v>
      </c>
      <c r="BZ47" s="24">
        <v>20.454809000000001</v>
      </c>
      <c r="CA47" s="27">
        <v>20.459616</v>
      </c>
      <c r="CB47" s="27">
        <v>20.46349</v>
      </c>
      <c r="CC47" s="27">
        <v>20.464124999999999</v>
      </c>
      <c r="CD47" s="27">
        <v>20.461739000000001</v>
      </c>
      <c r="CE47" s="24">
        <v>20.460540999999999</v>
      </c>
      <c r="CF47" s="27">
        <v>20.46649</v>
      </c>
      <c r="CG47" s="27">
        <v>20.472572</v>
      </c>
      <c r="CH47" s="27">
        <v>20.471394</v>
      </c>
      <c r="CI47" s="27">
        <v>20.470186000000002</v>
      </c>
      <c r="CJ47" s="24">
        <v>20.468502000000001</v>
      </c>
      <c r="CK47" s="27">
        <v>20.474060000000001</v>
      </c>
      <c r="CL47" s="27">
        <v>20.483471000000002</v>
      </c>
      <c r="CM47" s="27">
        <v>20.476547</v>
      </c>
      <c r="CN47" s="27">
        <v>20.479268999999999</v>
      </c>
      <c r="CO47" s="24">
        <v>20.477926</v>
      </c>
      <c r="CP47" s="27">
        <v>20.483142999999998</v>
      </c>
      <c r="CQ47" s="27">
        <v>20.496552000000001</v>
      </c>
      <c r="CR47" s="27">
        <v>20.484226</v>
      </c>
      <c r="CS47" s="27">
        <v>20.490168000000001</v>
      </c>
      <c r="CT47" s="24">
        <v>20.488764</v>
      </c>
      <c r="CU47" s="27">
        <v>20.494040999999999</v>
      </c>
      <c r="CV47" s="27">
        <v>20.512246999999999</v>
      </c>
      <c r="CW47" s="27">
        <v>20.490659999999998</v>
      </c>
      <c r="CX47" s="27">
        <v>20.495214000000001</v>
      </c>
      <c r="CY47" s="24">
        <v>20.502732999999999</v>
      </c>
      <c r="CZ47" s="27">
        <v>20.503634999999999</v>
      </c>
      <c r="DA47" s="27">
        <v>20.516611000000001</v>
      </c>
      <c r="DB47" s="27">
        <v>20.492193</v>
      </c>
      <c r="DC47" s="27">
        <v>20.501562</v>
      </c>
      <c r="DD47" s="24">
        <v>20.50733</v>
      </c>
      <c r="DE47" s="27">
        <v>20.510034999999998</v>
      </c>
      <c r="DF47" s="27">
        <v>20.520873999999999</v>
      </c>
      <c r="DG47" s="27">
        <v>20.501273999999999</v>
      </c>
      <c r="DH47" s="27">
        <v>20.50844</v>
      </c>
      <c r="DI47" s="24">
        <v>20.514357</v>
      </c>
      <c r="DJ47" s="27">
        <v>20.518225000000001</v>
      </c>
      <c r="DK47" s="27">
        <v>20.525431000000001</v>
      </c>
      <c r="DL47" s="27">
        <v>20.512170999999999</v>
      </c>
      <c r="DM47" s="27">
        <v>20.513165999999998</v>
      </c>
      <c r="DN47" s="24">
        <v>20.519365000000001</v>
      </c>
      <c r="DO47" s="27">
        <v>20.522563999999999</v>
      </c>
      <c r="DP47" s="27">
        <v>20.529118</v>
      </c>
      <c r="DQ47" s="27">
        <v>20.517166</v>
      </c>
      <c r="DR47" s="27">
        <v>20.518056999999999</v>
      </c>
      <c r="DS47" s="24">
        <v>20.524242000000001</v>
      </c>
      <c r="DT47" s="27">
        <v>20.526942999999999</v>
      </c>
      <c r="DU47" s="27">
        <v>20.532357999999999</v>
      </c>
      <c r="DV47" s="27">
        <v>20.521383</v>
      </c>
      <c r="DW47" s="27">
        <v>20.522976</v>
      </c>
      <c r="DX47" s="24">
        <v>20.527552</v>
      </c>
      <c r="DY47" s="27">
        <v>20.530504000000001</v>
      </c>
      <c r="DZ47" s="27">
        <v>20.534994000000001</v>
      </c>
      <c r="EA47" s="27">
        <v>20.524771000000001</v>
      </c>
      <c r="EB47" s="27">
        <v>20.528513</v>
      </c>
      <c r="EC47" s="24">
        <v>20.530905000000001</v>
      </c>
      <c r="ED47" s="27">
        <v>20.533124999999998</v>
      </c>
      <c r="EE47" s="27">
        <v>20.538439</v>
      </c>
      <c r="EF47" s="27">
        <v>20.527000000000001</v>
      </c>
      <c r="EG47" s="27">
        <v>20.530322999999999</v>
      </c>
      <c r="EH47" s="24">
        <v>20.533352000000001</v>
      </c>
      <c r="EI47" s="27">
        <v>20.535063000000001</v>
      </c>
      <c r="EJ47" s="27">
        <v>20.541392999999999</v>
      </c>
      <c r="EK47" s="27">
        <v>20.528645999999998</v>
      </c>
      <c r="EL47" s="27">
        <v>20.531813</v>
      </c>
      <c r="EM47" s="24">
        <v>20.536145999999999</v>
      </c>
      <c r="EN47" s="27">
        <v>20.537694999999999</v>
      </c>
      <c r="EO47" s="27">
        <v>20.545566999999998</v>
      </c>
      <c r="EP47" s="27">
        <v>20.529237999999999</v>
      </c>
      <c r="EQ47" s="27">
        <v>20.531813</v>
      </c>
      <c r="ER47" s="24">
        <v>20.539235999999999</v>
      </c>
      <c r="ES47" s="26">
        <v>1E-3</v>
      </c>
      <c r="ET47" s="26">
        <v>1E-3</v>
      </c>
      <c r="EU47" s="26">
        <v>1E-3</v>
      </c>
      <c r="EV47" s="26">
        <v>1E-3</v>
      </c>
      <c r="EW47" s="25">
        <v>1E-3</v>
      </c>
    </row>
    <row r="48" spans="1:153" x14ac:dyDescent="0.25">
      <c r="A48" s="28" t="s">
        <v>184</v>
      </c>
      <c r="B48" s="28">
        <v>4110.1914059999999</v>
      </c>
      <c r="C48" s="28">
        <v>4093.0390619999998</v>
      </c>
      <c r="D48" s="31">
        <v>4073.9963379999999</v>
      </c>
      <c r="E48" s="31">
        <v>4074.1909179999998</v>
      </c>
      <c r="F48" s="31">
        <v>4074.2041020000001</v>
      </c>
      <c r="G48" s="31">
        <v>4074.1459960000002</v>
      </c>
      <c r="H48" s="28">
        <v>4073.9257809999999</v>
      </c>
      <c r="I48" s="31">
        <v>4044.3710940000001</v>
      </c>
      <c r="J48" s="31">
        <v>4044.3378910000001</v>
      </c>
      <c r="K48" s="31">
        <v>4030.3759770000001</v>
      </c>
      <c r="L48" s="31">
        <v>4045.6403810000002</v>
      </c>
      <c r="M48" s="28">
        <v>4043.9946289999998</v>
      </c>
      <c r="N48" s="31">
        <v>4102.1020509999998</v>
      </c>
      <c r="O48" s="31">
        <v>4106.1586909999996</v>
      </c>
      <c r="P48" s="31">
        <v>4066.216797</v>
      </c>
      <c r="Q48" s="31">
        <v>4080.5114749999998</v>
      </c>
      <c r="R48" s="28">
        <v>4109.8251950000003</v>
      </c>
      <c r="S48" s="31">
        <v>4164.919922</v>
      </c>
      <c r="T48" s="31">
        <v>4175.6928710000002</v>
      </c>
      <c r="U48" s="31">
        <v>4108.939453</v>
      </c>
      <c r="V48" s="31">
        <v>4121.1879879999997</v>
      </c>
      <c r="W48" s="28">
        <v>4182.7661129999997</v>
      </c>
      <c r="X48" s="31">
        <v>4205.6225590000004</v>
      </c>
      <c r="Y48" s="31">
        <v>4247.6259769999997</v>
      </c>
      <c r="Z48" s="31">
        <v>4118.7275390000004</v>
      </c>
      <c r="AA48" s="31">
        <v>4158.4438479999999</v>
      </c>
      <c r="AB48" s="28">
        <v>4228.4575199999999</v>
      </c>
      <c r="AC48" s="31">
        <v>4255.28125</v>
      </c>
      <c r="AD48" s="31">
        <v>4331.6577150000003</v>
      </c>
      <c r="AE48" s="31">
        <v>4141.9213870000003</v>
      </c>
      <c r="AF48" s="31">
        <v>4211.1123049999997</v>
      </c>
      <c r="AG48" s="28">
        <v>4281.0810549999997</v>
      </c>
      <c r="AH48" s="31">
        <v>4300.1503910000001</v>
      </c>
      <c r="AI48" s="31">
        <v>4401.8725590000004</v>
      </c>
      <c r="AJ48" s="31">
        <v>4168.4711909999996</v>
      </c>
      <c r="AK48" s="31">
        <v>4268.4682620000003</v>
      </c>
      <c r="AL48" s="28">
        <v>4329.6079099999997</v>
      </c>
      <c r="AM48" s="31">
        <v>4357.0698240000002</v>
      </c>
      <c r="AN48" s="31">
        <v>4487.5634769999997</v>
      </c>
      <c r="AO48" s="31">
        <v>4204.4189450000003</v>
      </c>
      <c r="AP48" s="31">
        <v>4328.0014650000003</v>
      </c>
      <c r="AQ48" s="28">
        <v>4384.5981449999999</v>
      </c>
      <c r="AR48" s="31">
        <v>4389.4125979999999</v>
      </c>
      <c r="AS48" s="31">
        <v>4542.595703</v>
      </c>
      <c r="AT48" s="31">
        <v>4222.9111329999996</v>
      </c>
      <c r="AU48" s="31">
        <v>4362.2255859999996</v>
      </c>
      <c r="AV48" s="28">
        <v>4417.4458009999998</v>
      </c>
      <c r="AW48" s="31">
        <v>4419.9716799999997</v>
      </c>
      <c r="AX48" s="31">
        <v>4592.2285160000001</v>
      </c>
      <c r="AY48" s="31">
        <v>4239.9941410000001</v>
      </c>
      <c r="AZ48" s="31">
        <v>4396.658203</v>
      </c>
      <c r="BA48" s="28">
        <v>4447.951172</v>
      </c>
      <c r="BB48" s="31">
        <v>4464.3481449999999</v>
      </c>
      <c r="BC48" s="31">
        <v>4649.4321289999998</v>
      </c>
      <c r="BD48" s="31">
        <v>4271.6669920000004</v>
      </c>
      <c r="BE48" s="31">
        <v>4443.4106449999999</v>
      </c>
      <c r="BF48" s="28">
        <v>4493.8481449999999</v>
      </c>
      <c r="BG48" s="31">
        <v>4508.9868159999996</v>
      </c>
      <c r="BH48" s="31">
        <v>4703.9848629999997</v>
      </c>
      <c r="BI48" s="31">
        <v>4296.5996089999999</v>
      </c>
      <c r="BJ48" s="31">
        <v>4486.5996089999999</v>
      </c>
      <c r="BK48" s="28">
        <v>4538.7958980000003</v>
      </c>
      <c r="BL48" s="31">
        <v>4548.7006840000004</v>
      </c>
      <c r="BM48" s="31">
        <v>4762.998047</v>
      </c>
      <c r="BN48" s="31">
        <v>4320.9741210000002</v>
      </c>
      <c r="BO48" s="31">
        <v>4527.1694340000004</v>
      </c>
      <c r="BP48" s="28">
        <v>4579.1879879999997</v>
      </c>
      <c r="BQ48" s="31">
        <v>4590.5029299999997</v>
      </c>
      <c r="BR48" s="31">
        <v>4819.7778319999998</v>
      </c>
      <c r="BS48" s="31">
        <v>4348.1069340000004</v>
      </c>
      <c r="BT48" s="31">
        <v>4565.8598629999997</v>
      </c>
      <c r="BU48" s="28">
        <v>4622.5419920000004</v>
      </c>
      <c r="BV48" s="31">
        <v>4626.9711909999996</v>
      </c>
      <c r="BW48" s="31">
        <v>4870.875</v>
      </c>
      <c r="BX48" s="31">
        <v>4374.1000979999999</v>
      </c>
      <c r="BY48" s="31">
        <v>4599.6274409999996</v>
      </c>
      <c r="BZ48" s="28">
        <v>4661.9072269999997</v>
      </c>
      <c r="CA48" s="31">
        <v>4666.1342770000001</v>
      </c>
      <c r="CB48" s="31">
        <v>4923.5693359999996</v>
      </c>
      <c r="CC48" s="31">
        <v>4400.0961909999996</v>
      </c>
      <c r="CD48" s="31">
        <v>4636.4008789999998</v>
      </c>
      <c r="CE48" s="28">
        <v>4703.8466799999997</v>
      </c>
      <c r="CF48" s="31">
        <v>4699.751953</v>
      </c>
      <c r="CG48" s="31">
        <v>4975.5009769999997</v>
      </c>
      <c r="CH48" s="31">
        <v>4419.9228519999997</v>
      </c>
      <c r="CI48" s="31">
        <v>4668.1948240000002</v>
      </c>
      <c r="CJ48" s="28">
        <v>4739.6684569999998</v>
      </c>
      <c r="CK48" s="31">
        <v>4737.984375</v>
      </c>
      <c r="CL48" s="31">
        <v>5030.6889650000003</v>
      </c>
      <c r="CM48" s="31">
        <v>4440.3735349999997</v>
      </c>
      <c r="CN48" s="31">
        <v>4702.6928710000002</v>
      </c>
      <c r="CO48" s="28">
        <v>4777.892578</v>
      </c>
      <c r="CP48" s="31">
        <v>4777.2753910000001</v>
      </c>
      <c r="CQ48" s="31">
        <v>5089.2290039999998</v>
      </c>
      <c r="CR48" s="31">
        <v>4465.1796880000002</v>
      </c>
      <c r="CS48" s="31">
        <v>4736.9228519999997</v>
      </c>
      <c r="CT48" s="28">
        <v>4816.2939450000003</v>
      </c>
      <c r="CU48" s="31">
        <v>4814.6801759999998</v>
      </c>
      <c r="CV48" s="31">
        <v>5146.8847660000001</v>
      </c>
      <c r="CW48" s="31">
        <v>4484.3090819999998</v>
      </c>
      <c r="CX48" s="31">
        <v>4769.4169920000004</v>
      </c>
      <c r="CY48" s="28">
        <v>4850.7646480000003</v>
      </c>
      <c r="CZ48" s="31">
        <v>4852.8696289999998</v>
      </c>
      <c r="DA48" s="31">
        <v>5206.1191410000001</v>
      </c>
      <c r="DB48" s="31">
        <v>4510.9907229999999</v>
      </c>
      <c r="DC48" s="31">
        <v>4803.7568359999996</v>
      </c>
      <c r="DD48" s="28">
        <v>4887.5688479999999</v>
      </c>
      <c r="DE48" s="31">
        <v>4893.5839839999999</v>
      </c>
      <c r="DF48" s="31">
        <v>5266.1503910000001</v>
      </c>
      <c r="DG48" s="31">
        <v>4540.7802730000003</v>
      </c>
      <c r="DH48" s="31">
        <v>4837.5122069999998</v>
      </c>
      <c r="DI48" s="28">
        <v>4927.3232420000004</v>
      </c>
      <c r="DJ48" s="31">
        <v>4936.8330079999996</v>
      </c>
      <c r="DK48" s="31">
        <v>5326.3745120000003</v>
      </c>
      <c r="DL48" s="31">
        <v>4575.9306640000004</v>
      </c>
      <c r="DM48" s="31">
        <v>4871.2192379999997</v>
      </c>
      <c r="DN48" s="28">
        <v>4973.6030270000001</v>
      </c>
      <c r="DO48" s="31">
        <v>4979.2641599999997</v>
      </c>
      <c r="DP48" s="31">
        <v>5386.9584960000002</v>
      </c>
      <c r="DQ48" s="31">
        <v>4608.2871089999999</v>
      </c>
      <c r="DR48" s="31">
        <v>4907.9804690000001</v>
      </c>
      <c r="DS48" s="28">
        <v>5017.7558589999999</v>
      </c>
      <c r="DT48" s="31">
        <v>5021.5048829999996</v>
      </c>
      <c r="DU48" s="31">
        <v>5454.0297849999997</v>
      </c>
      <c r="DV48" s="31">
        <v>4642.390625</v>
      </c>
      <c r="DW48" s="31">
        <v>4951.7861329999996</v>
      </c>
      <c r="DX48" s="28">
        <v>5067.3432620000003</v>
      </c>
      <c r="DY48" s="31">
        <v>5063.0703119999998</v>
      </c>
      <c r="DZ48" s="31">
        <v>5530.3007809999999</v>
      </c>
      <c r="EA48" s="31">
        <v>4676.6342770000001</v>
      </c>
      <c r="EB48" s="31">
        <v>5001.9428710000002</v>
      </c>
      <c r="EC48" s="28">
        <v>5119.7827150000003</v>
      </c>
      <c r="ED48" s="31">
        <v>5110.859375</v>
      </c>
      <c r="EE48" s="31">
        <v>5608.033203</v>
      </c>
      <c r="EF48" s="31">
        <v>4708.0048829999996</v>
      </c>
      <c r="EG48" s="31">
        <v>5054.4443359999996</v>
      </c>
      <c r="EH48" s="28">
        <v>5170.4038090000004</v>
      </c>
      <c r="EI48" s="31">
        <v>5160.6235349999997</v>
      </c>
      <c r="EJ48" s="31">
        <v>5681.9755859999996</v>
      </c>
      <c r="EK48" s="31">
        <v>4741.2680659999996</v>
      </c>
      <c r="EL48" s="31">
        <v>5103.4545900000003</v>
      </c>
      <c r="EM48" s="28">
        <v>5220.4067379999997</v>
      </c>
      <c r="EN48" s="31">
        <v>5211.826172</v>
      </c>
      <c r="EO48" s="31">
        <v>5763.5073240000002</v>
      </c>
      <c r="EP48" s="31">
        <v>4776.6772460000002</v>
      </c>
      <c r="EQ48" s="31">
        <v>5155.9614259999998</v>
      </c>
      <c r="ER48" s="28">
        <v>5270.7558589999999</v>
      </c>
      <c r="ES48" s="30">
        <v>8.0000000000000002E-3</v>
      </c>
      <c r="ET48" s="30">
        <v>1.2E-2</v>
      </c>
      <c r="EU48" s="30">
        <v>5.0000000000000001E-3</v>
      </c>
      <c r="EV48" s="30">
        <v>8.0000000000000002E-3</v>
      </c>
      <c r="EW48" s="29">
        <v>8.9999999999999993E-3</v>
      </c>
    </row>
    <row r="49" spans="1:153" x14ac:dyDescent="0.25">
      <c r="A49" s="28" t="s">
        <v>183</v>
      </c>
      <c r="B49" s="28">
        <v>3994.2395019999999</v>
      </c>
      <c r="C49" s="28">
        <v>3978.7917480000001</v>
      </c>
      <c r="D49" s="31">
        <v>3948.6437989999999</v>
      </c>
      <c r="E49" s="31">
        <v>3948.6369629999999</v>
      </c>
      <c r="F49" s="31">
        <v>3948.6049800000001</v>
      </c>
      <c r="G49" s="31">
        <v>3948.6530760000001</v>
      </c>
      <c r="H49" s="28">
        <v>3948.6103520000001</v>
      </c>
      <c r="I49" s="31">
        <v>3911.3823240000002</v>
      </c>
      <c r="J49" s="31">
        <v>3911.4816890000002</v>
      </c>
      <c r="K49" s="31">
        <v>3897.0407709999999</v>
      </c>
      <c r="L49" s="31">
        <v>3912.3210450000001</v>
      </c>
      <c r="M49" s="28">
        <v>3911.0915530000002</v>
      </c>
      <c r="N49" s="31">
        <v>3944.9418949999999</v>
      </c>
      <c r="O49" s="31">
        <v>3949.7138669999999</v>
      </c>
      <c r="P49" s="31">
        <v>3909.1750489999999</v>
      </c>
      <c r="Q49" s="31">
        <v>3923.306885</v>
      </c>
      <c r="R49" s="28">
        <v>3952.3942870000001</v>
      </c>
      <c r="S49" s="31">
        <v>4000.3657229999999</v>
      </c>
      <c r="T49" s="31">
        <v>4011.9714359999998</v>
      </c>
      <c r="U49" s="31">
        <v>3945.2834469999998</v>
      </c>
      <c r="V49" s="31">
        <v>3956.9323730000001</v>
      </c>
      <c r="W49" s="28">
        <v>4017.7370609999998</v>
      </c>
      <c r="X49" s="31">
        <v>4035.4094239999999</v>
      </c>
      <c r="Y49" s="31">
        <v>4076.7502439999998</v>
      </c>
      <c r="Z49" s="31">
        <v>3951.0307619999999</v>
      </c>
      <c r="AA49" s="31">
        <v>3987.701172</v>
      </c>
      <c r="AB49" s="28">
        <v>4057.850586</v>
      </c>
      <c r="AC49" s="31">
        <v>4082.3779300000001</v>
      </c>
      <c r="AD49" s="31">
        <v>4156.6254879999997</v>
      </c>
      <c r="AE49" s="31">
        <v>3972.2075199999999</v>
      </c>
      <c r="AF49" s="31">
        <v>4037.2922359999998</v>
      </c>
      <c r="AG49" s="28">
        <v>4107.6635740000002</v>
      </c>
      <c r="AH49" s="31">
        <v>4124.4643550000001</v>
      </c>
      <c r="AI49" s="31">
        <v>4223.7802730000003</v>
      </c>
      <c r="AJ49" s="31">
        <v>3996.5615229999999</v>
      </c>
      <c r="AK49" s="31">
        <v>4087.5878910000001</v>
      </c>
      <c r="AL49" s="28">
        <v>4153.5615230000003</v>
      </c>
      <c r="AM49" s="31">
        <v>4178.6015619999998</v>
      </c>
      <c r="AN49" s="31">
        <v>4301.5537109999996</v>
      </c>
      <c r="AO49" s="31">
        <v>4030.805664</v>
      </c>
      <c r="AP49" s="31">
        <v>4144.4389650000003</v>
      </c>
      <c r="AQ49" s="28">
        <v>4205.8872069999998</v>
      </c>
      <c r="AR49" s="31">
        <v>4208.0219729999999</v>
      </c>
      <c r="AS49" s="31">
        <v>4352.6123049999997</v>
      </c>
      <c r="AT49" s="31">
        <v>4047.1735840000001</v>
      </c>
      <c r="AU49" s="31">
        <v>4175.6577150000003</v>
      </c>
      <c r="AV49" s="28">
        <v>4235.5458980000003</v>
      </c>
      <c r="AW49" s="31">
        <v>4235.4267579999996</v>
      </c>
      <c r="AX49" s="31">
        <v>4397.9116210000002</v>
      </c>
      <c r="AY49" s="31">
        <v>4061.9184570000002</v>
      </c>
      <c r="AZ49" s="31">
        <v>4206.673828</v>
      </c>
      <c r="BA49" s="28">
        <v>4262.7763670000004</v>
      </c>
      <c r="BB49" s="31">
        <v>4275.9560549999997</v>
      </c>
      <c r="BC49" s="31">
        <v>4450.359375</v>
      </c>
      <c r="BD49" s="31">
        <v>4090.8327640000002</v>
      </c>
      <c r="BE49" s="31">
        <v>4249.3427730000003</v>
      </c>
      <c r="BF49" s="28">
        <v>4304.5190430000002</v>
      </c>
      <c r="BG49" s="31">
        <v>4314.3095700000003</v>
      </c>
      <c r="BH49" s="31">
        <v>4500.3198240000002</v>
      </c>
      <c r="BI49" s="31">
        <v>4113.3383789999998</v>
      </c>
      <c r="BJ49" s="31">
        <v>4288.8095700000003</v>
      </c>
      <c r="BK49" s="28">
        <v>4345.4462890000004</v>
      </c>
      <c r="BL49" s="31">
        <v>4349.4492190000001</v>
      </c>
      <c r="BM49" s="31">
        <v>4552.9213870000003</v>
      </c>
      <c r="BN49" s="31">
        <v>4134.5107420000004</v>
      </c>
      <c r="BO49" s="31">
        <v>4324.9169920000004</v>
      </c>
      <c r="BP49" s="28">
        <v>4381.1713870000003</v>
      </c>
      <c r="BQ49" s="31">
        <v>4386.4057620000003</v>
      </c>
      <c r="BR49" s="31">
        <v>4603.3471680000002</v>
      </c>
      <c r="BS49" s="31">
        <v>4158.2397460000002</v>
      </c>
      <c r="BT49" s="31">
        <v>4358.703125</v>
      </c>
      <c r="BU49" s="28">
        <v>4419.6088870000003</v>
      </c>
      <c r="BV49" s="31">
        <v>4421.7695309999999</v>
      </c>
      <c r="BW49" s="31">
        <v>4647.5991210000002</v>
      </c>
      <c r="BX49" s="31">
        <v>4180.7514650000003</v>
      </c>
      <c r="BY49" s="31">
        <v>4387.1992190000001</v>
      </c>
      <c r="BZ49" s="28">
        <v>4453.5092770000001</v>
      </c>
      <c r="CA49" s="31">
        <v>4451.0205079999996</v>
      </c>
      <c r="CB49" s="31">
        <v>4692.4204099999997</v>
      </c>
      <c r="CC49" s="31">
        <v>4203.060547</v>
      </c>
      <c r="CD49" s="31">
        <v>4418.4516599999997</v>
      </c>
      <c r="CE49" s="28">
        <v>4489.4819340000004</v>
      </c>
      <c r="CF49" s="31">
        <v>4477.7539059999999</v>
      </c>
      <c r="CG49" s="31">
        <v>4735.5483400000003</v>
      </c>
      <c r="CH49" s="31">
        <v>4218.8286129999997</v>
      </c>
      <c r="CI49" s="31">
        <v>4443.888672</v>
      </c>
      <c r="CJ49" s="28">
        <v>4518.6020509999998</v>
      </c>
      <c r="CK49" s="31">
        <v>4508.7504879999997</v>
      </c>
      <c r="CL49" s="31">
        <v>4781.0043949999999</v>
      </c>
      <c r="CM49" s="31">
        <v>4234.517578</v>
      </c>
      <c r="CN49" s="31">
        <v>4471.4453119999998</v>
      </c>
      <c r="CO49" s="28">
        <v>4549.5351559999999</v>
      </c>
      <c r="CP49" s="31">
        <v>4540.1875</v>
      </c>
      <c r="CQ49" s="31">
        <v>4828.8920900000003</v>
      </c>
      <c r="CR49" s="31">
        <v>4254.1958009999998</v>
      </c>
      <c r="CS49" s="31">
        <v>4498.2524409999996</v>
      </c>
      <c r="CT49" s="28">
        <v>4579.8657229999999</v>
      </c>
      <c r="CU49" s="31">
        <v>4569.3891599999997</v>
      </c>
      <c r="CV49" s="31">
        <v>4875.1840819999998</v>
      </c>
      <c r="CW49" s="31">
        <v>4268.0678710000002</v>
      </c>
      <c r="CX49" s="31">
        <v>4522.9252930000002</v>
      </c>
      <c r="CY49" s="28">
        <v>4605.8222660000001</v>
      </c>
      <c r="CZ49" s="31">
        <v>4599.1147460000002</v>
      </c>
      <c r="DA49" s="31">
        <v>4922.6513670000004</v>
      </c>
      <c r="DB49" s="31">
        <v>4289.0698240000002</v>
      </c>
      <c r="DC49" s="31">
        <v>4549.0859380000002</v>
      </c>
      <c r="DD49" s="28">
        <v>4633.9389650000003</v>
      </c>
      <c r="DE49" s="31">
        <v>4631.0214839999999</v>
      </c>
      <c r="DF49" s="31">
        <v>4970.3442379999997</v>
      </c>
      <c r="DG49" s="31">
        <v>4312.7182620000003</v>
      </c>
      <c r="DH49" s="31">
        <v>4574.5791019999997</v>
      </c>
      <c r="DI49" s="28">
        <v>4664.5849609999996</v>
      </c>
      <c r="DJ49" s="31">
        <v>4665.1528319999998</v>
      </c>
      <c r="DK49" s="31">
        <v>5017.6450199999999</v>
      </c>
      <c r="DL49" s="31">
        <v>4338.7246089999999</v>
      </c>
      <c r="DM49" s="31">
        <v>4599.1982420000004</v>
      </c>
      <c r="DN49" s="28">
        <v>4701.2109380000002</v>
      </c>
      <c r="DO49" s="31">
        <v>4697.9477539999998</v>
      </c>
      <c r="DP49" s="31">
        <v>5064.6367190000001</v>
      </c>
      <c r="DQ49" s="31">
        <v>4364.279297</v>
      </c>
      <c r="DR49" s="31">
        <v>4626.1953119999998</v>
      </c>
      <c r="DS49" s="28">
        <v>4735.3916019999997</v>
      </c>
      <c r="DT49" s="31">
        <v>4731.1391599999997</v>
      </c>
      <c r="DU49" s="31">
        <v>5118.9472660000001</v>
      </c>
      <c r="DV49" s="31">
        <v>4391.935547</v>
      </c>
      <c r="DW49" s="31">
        <v>4660.5903319999998</v>
      </c>
      <c r="DX49" s="28">
        <v>4775.84375</v>
      </c>
      <c r="DY49" s="31">
        <v>4764.1928710000002</v>
      </c>
      <c r="DZ49" s="31">
        <v>5182.4819340000004</v>
      </c>
      <c r="EA49" s="31">
        <v>4419.8881840000004</v>
      </c>
      <c r="EB49" s="31">
        <v>4701.2485349999997</v>
      </c>
      <c r="EC49" s="28">
        <v>4819.5634769999997</v>
      </c>
      <c r="ED49" s="31">
        <v>4803.8852539999998</v>
      </c>
      <c r="EE49" s="31">
        <v>5248.705078</v>
      </c>
      <c r="EF49" s="31">
        <v>4445.404297</v>
      </c>
      <c r="EG49" s="31">
        <v>4745.1455079999996</v>
      </c>
      <c r="EH49" s="28">
        <v>4862.4335940000001</v>
      </c>
      <c r="EI49" s="31">
        <v>4845.7885740000002</v>
      </c>
      <c r="EJ49" s="31">
        <v>5313.0649409999996</v>
      </c>
      <c r="EK49" s="31">
        <v>4472.9755859999996</v>
      </c>
      <c r="EL49" s="31">
        <v>4785.4497069999998</v>
      </c>
      <c r="EM49" s="28">
        <v>4904.9819340000004</v>
      </c>
      <c r="EN49" s="31">
        <v>4889.5708009999998</v>
      </c>
      <c r="EO49" s="31">
        <v>5389.859375</v>
      </c>
      <c r="EP49" s="31">
        <v>4502.6098629999997</v>
      </c>
      <c r="EQ49" s="31">
        <v>4829.8696289999998</v>
      </c>
      <c r="ER49" s="28">
        <v>4948.1845700000003</v>
      </c>
      <c r="ES49" s="30">
        <v>7.0000000000000001E-3</v>
      </c>
      <c r="ET49" s="30">
        <v>1.0999999999999999E-2</v>
      </c>
      <c r="EU49" s="30">
        <v>4.0000000000000001E-3</v>
      </c>
      <c r="EV49" s="30">
        <v>7.0000000000000001E-3</v>
      </c>
      <c r="EW49" s="29">
        <v>8.0000000000000002E-3</v>
      </c>
    </row>
    <row r="50" spans="1:153" x14ac:dyDescent="0.25">
      <c r="A50" s="24"/>
      <c r="B50" s="24"/>
      <c r="C50" s="24"/>
      <c r="D50" s="194"/>
      <c r="E50" s="189"/>
      <c r="F50" s="189"/>
      <c r="G50" s="189"/>
      <c r="H50" s="195"/>
      <c r="I50" s="194"/>
      <c r="J50" s="189"/>
      <c r="K50" s="189"/>
      <c r="L50" s="189"/>
      <c r="M50" s="195"/>
      <c r="N50" s="194"/>
      <c r="O50" s="189"/>
      <c r="P50" s="189"/>
      <c r="Q50" s="189"/>
      <c r="R50" s="195"/>
      <c r="S50" s="194"/>
      <c r="T50" s="189"/>
      <c r="U50" s="189"/>
      <c r="V50" s="189"/>
      <c r="W50" s="195"/>
      <c r="X50" s="194"/>
      <c r="Y50" s="189"/>
      <c r="Z50" s="189"/>
      <c r="AA50" s="189"/>
      <c r="AB50" s="195"/>
      <c r="AC50" s="194"/>
      <c r="AD50" s="189"/>
      <c r="AE50" s="189"/>
      <c r="AF50" s="189"/>
      <c r="AG50" s="195"/>
      <c r="AH50" s="194"/>
      <c r="AI50" s="189"/>
      <c r="AJ50" s="189"/>
      <c r="AK50" s="189"/>
      <c r="AL50" s="195"/>
      <c r="AM50" s="194"/>
      <c r="AN50" s="189"/>
      <c r="AO50" s="189"/>
      <c r="AP50" s="189"/>
      <c r="AQ50" s="195"/>
      <c r="AR50" s="194"/>
      <c r="AS50" s="189"/>
      <c r="AT50" s="189"/>
      <c r="AU50" s="189"/>
      <c r="AV50" s="195"/>
      <c r="AW50" s="194"/>
      <c r="AX50" s="189"/>
      <c r="AY50" s="189"/>
      <c r="AZ50" s="189"/>
      <c r="BA50" s="195"/>
      <c r="BB50" s="194"/>
      <c r="BC50" s="189"/>
      <c r="BD50" s="189"/>
      <c r="BE50" s="189"/>
      <c r="BF50" s="195"/>
      <c r="BG50" s="194"/>
      <c r="BH50" s="189"/>
      <c r="BI50" s="189"/>
      <c r="BJ50" s="189"/>
      <c r="BK50" s="195"/>
      <c r="BL50" s="194"/>
      <c r="BM50" s="189"/>
      <c r="BN50" s="189"/>
      <c r="BO50" s="189"/>
      <c r="BP50" s="195"/>
      <c r="BQ50" s="194"/>
      <c r="BR50" s="189"/>
      <c r="BS50" s="189"/>
      <c r="BT50" s="189"/>
      <c r="BU50" s="195"/>
      <c r="BV50" s="194"/>
      <c r="BW50" s="189"/>
      <c r="BX50" s="189"/>
      <c r="BY50" s="189"/>
      <c r="BZ50" s="195"/>
      <c r="CA50" s="194"/>
      <c r="CB50" s="189"/>
      <c r="CC50" s="189"/>
      <c r="CD50" s="189"/>
      <c r="CE50" s="195"/>
      <c r="CF50" s="194"/>
      <c r="CG50" s="189"/>
      <c r="CH50" s="189"/>
      <c r="CI50" s="189"/>
      <c r="CJ50" s="195"/>
      <c r="CK50" s="194"/>
      <c r="CL50" s="189"/>
      <c r="CM50" s="189"/>
      <c r="CN50" s="189"/>
      <c r="CO50" s="195"/>
      <c r="CP50" s="194"/>
      <c r="CQ50" s="189"/>
      <c r="CR50" s="189"/>
      <c r="CS50" s="189"/>
      <c r="CT50" s="195"/>
      <c r="CU50" s="194"/>
      <c r="CV50" s="189"/>
      <c r="CW50" s="189"/>
      <c r="CX50" s="189"/>
      <c r="CY50" s="195"/>
      <c r="CZ50" s="194"/>
      <c r="DA50" s="189"/>
      <c r="DB50" s="189"/>
      <c r="DC50" s="189"/>
      <c r="DD50" s="195"/>
      <c r="DE50" s="194"/>
      <c r="DF50" s="189"/>
      <c r="DG50" s="189"/>
      <c r="DH50" s="189"/>
      <c r="DI50" s="195"/>
      <c r="DJ50" s="194"/>
      <c r="DK50" s="189"/>
      <c r="DL50" s="189"/>
      <c r="DM50" s="189"/>
      <c r="DN50" s="195"/>
      <c r="DO50" s="194"/>
      <c r="DP50" s="189"/>
      <c r="DQ50" s="189"/>
      <c r="DR50" s="189"/>
      <c r="DS50" s="195"/>
      <c r="DT50" s="194"/>
      <c r="DU50" s="189"/>
      <c r="DV50" s="189"/>
      <c r="DW50" s="189"/>
      <c r="DX50" s="195"/>
      <c r="DY50" s="194"/>
      <c r="DZ50" s="189"/>
      <c r="EA50" s="189"/>
      <c r="EB50" s="189"/>
      <c r="EC50" s="195"/>
      <c r="ED50" s="194"/>
      <c r="EE50" s="189"/>
      <c r="EF50" s="189"/>
      <c r="EG50" s="189"/>
      <c r="EH50" s="195"/>
      <c r="EI50" s="194"/>
      <c r="EJ50" s="189"/>
      <c r="EK50" s="189"/>
      <c r="EL50" s="189"/>
      <c r="EM50" s="195"/>
      <c r="EN50" s="194"/>
      <c r="EO50" s="189"/>
      <c r="EP50" s="189"/>
      <c r="EQ50" s="189"/>
      <c r="ER50" s="195"/>
      <c r="ES50" s="194"/>
      <c r="ET50" s="189"/>
      <c r="EU50" s="189"/>
      <c r="EV50" s="189"/>
      <c r="EW50" s="195"/>
    </row>
    <row r="51" spans="1:153" x14ac:dyDescent="0.25">
      <c r="A51" s="28" t="s">
        <v>182</v>
      </c>
      <c r="B51" s="28">
        <v>25.680008000000001</v>
      </c>
      <c r="C51" s="28">
        <v>36.97607</v>
      </c>
      <c r="D51" s="31">
        <v>44.992203000000003</v>
      </c>
      <c r="E51" s="31">
        <v>44.992203000000003</v>
      </c>
      <c r="F51" s="31">
        <v>44.992203000000003</v>
      </c>
      <c r="G51" s="31">
        <v>44.992203000000003</v>
      </c>
      <c r="H51" s="28">
        <v>44.992203000000003</v>
      </c>
      <c r="I51" s="31">
        <v>31.502953999999999</v>
      </c>
      <c r="J51" s="31">
        <v>31.601229</v>
      </c>
      <c r="K51" s="31">
        <v>31.499361</v>
      </c>
      <c r="L51" s="31">
        <v>31.545946000000001</v>
      </c>
      <c r="M51" s="28">
        <v>31.503133999999999</v>
      </c>
      <c r="N51" s="31">
        <v>32.448005999999999</v>
      </c>
      <c r="O51" s="31">
        <v>32.724567</v>
      </c>
      <c r="P51" s="31">
        <v>32.448005999999999</v>
      </c>
      <c r="Q51" s="31">
        <v>32.566780000000001</v>
      </c>
      <c r="R51" s="28">
        <v>32.494675000000001</v>
      </c>
      <c r="S51" s="31">
        <v>27.685552999999999</v>
      </c>
      <c r="T51" s="31">
        <v>27.872810000000001</v>
      </c>
      <c r="U51" s="31">
        <v>27.568442999999998</v>
      </c>
      <c r="V51" s="31">
        <v>27.691915999999999</v>
      </c>
      <c r="W51" s="28">
        <v>27.568439000000001</v>
      </c>
      <c r="X51" s="31">
        <v>29.50432</v>
      </c>
      <c r="Y51" s="31">
        <v>29.505852000000001</v>
      </c>
      <c r="Z51" s="31">
        <v>29.505852000000001</v>
      </c>
      <c r="AA51" s="31">
        <v>29.546741000000001</v>
      </c>
      <c r="AB51" s="28">
        <v>29.493760999999999</v>
      </c>
      <c r="AC51" s="31">
        <v>28.378648999999999</v>
      </c>
      <c r="AD51" s="31">
        <v>28.429404999999999</v>
      </c>
      <c r="AE51" s="31">
        <v>28.372019000000002</v>
      </c>
      <c r="AF51" s="31">
        <v>28.420155999999999</v>
      </c>
      <c r="AG51" s="28">
        <v>28.378648999999999</v>
      </c>
      <c r="AH51" s="31">
        <v>26.487470999999999</v>
      </c>
      <c r="AI51" s="31">
        <v>26.578627000000001</v>
      </c>
      <c r="AJ51" s="31">
        <v>26.430330000000001</v>
      </c>
      <c r="AK51" s="31">
        <v>26.538267000000001</v>
      </c>
      <c r="AL51" s="28">
        <v>26.467704999999999</v>
      </c>
      <c r="AM51" s="31">
        <v>24.359766</v>
      </c>
      <c r="AN51" s="31">
        <v>24.433931000000001</v>
      </c>
      <c r="AO51" s="31">
        <v>24.270346</v>
      </c>
      <c r="AP51" s="31">
        <v>24.344431</v>
      </c>
      <c r="AQ51" s="28">
        <v>24.316528000000002</v>
      </c>
      <c r="AR51" s="31">
        <v>24.083071</v>
      </c>
      <c r="AS51" s="31">
        <v>24.148976999999999</v>
      </c>
      <c r="AT51" s="31">
        <v>23.614305000000002</v>
      </c>
      <c r="AU51" s="31">
        <v>24.077953000000001</v>
      </c>
      <c r="AV51" s="28">
        <v>24.028016999999998</v>
      </c>
      <c r="AW51" s="31">
        <v>29.658515999999999</v>
      </c>
      <c r="AX51" s="31">
        <v>29.880241000000002</v>
      </c>
      <c r="AY51" s="31">
        <v>29.236156000000001</v>
      </c>
      <c r="AZ51" s="31">
        <v>29.640846</v>
      </c>
      <c r="BA51" s="28">
        <v>29.598942000000001</v>
      </c>
      <c r="BB51" s="31">
        <v>27.789957000000001</v>
      </c>
      <c r="BC51" s="31">
        <v>28.113405</v>
      </c>
      <c r="BD51" s="31">
        <v>27.332370999999998</v>
      </c>
      <c r="BE51" s="31">
        <v>27.778873000000001</v>
      </c>
      <c r="BF51" s="28">
        <v>27.665510000000001</v>
      </c>
      <c r="BG51" s="31">
        <v>24.976050999999998</v>
      </c>
      <c r="BH51" s="31">
        <v>25.407681</v>
      </c>
      <c r="BI51" s="31">
        <v>24.536805999999999</v>
      </c>
      <c r="BJ51" s="31">
        <v>24.972490000000001</v>
      </c>
      <c r="BK51" s="28">
        <v>24.863693000000001</v>
      </c>
      <c r="BL51" s="31">
        <v>24.136948</v>
      </c>
      <c r="BM51" s="31">
        <v>25.099717999999999</v>
      </c>
      <c r="BN51" s="31">
        <v>23.695022999999999</v>
      </c>
      <c r="BO51" s="31">
        <v>24.295738</v>
      </c>
      <c r="BP51" s="28">
        <v>24.080832000000001</v>
      </c>
      <c r="BQ51" s="31">
        <v>21.568263999999999</v>
      </c>
      <c r="BR51" s="31">
        <v>22.665678</v>
      </c>
      <c r="BS51" s="31">
        <v>21.060741</v>
      </c>
      <c r="BT51" s="31">
        <v>22.715582000000001</v>
      </c>
      <c r="BU51" s="28">
        <v>21.514593000000001</v>
      </c>
      <c r="BV51" s="31">
        <v>21.460187999999999</v>
      </c>
      <c r="BW51" s="31">
        <v>22.276547999999998</v>
      </c>
      <c r="BX51" s="31">
        <v>19.974360000000001</v>
      </c>
      <c r="BY51" s="31">
        <v>23.145361000000001</v>
      </c>
      <c r="BZ51" s="28">
        <v>20.956795</v>
      </c>
      <c r="CA51" s="31">
        <v>17.514164000000001</v>
      </c>
      <c r="CB51" s="31">
        <v>17.619250999999998</v>
      </c>
      <c r="CC51" s="31">
        <v>15.891567</v>
      </c>
      <c r="CD51" s="31">
        <v>17.552353</v>
      </c>
      <c r="CE51" s="28">
        <v>16.446493</v>
      </c>
      <c r="CF51" s="31">
        <v>18.850989999999999</v>
      </c>
      <c r="CG51" s="31">
        <v>18.907679000000002</v>
      </c>
      <c r="CH51" s="31">
        <v>16.326073000000001</v>
      </c>
      <c r="CI51" s="31">
        <v>18.903943999999999</v>
      </c>
      <c r="CJ51" s="28">
        <v>18.141076999999999</v>
      </c>
      <c r="CK51" s="31">
        <v>16.803518</v>
      </c>
      <c r="CL51" s="31">
        <v>17.815237</v>
      </c>
      <c r="CM51" s="31">
        <v>15.067857999999999</v>
      </c>
      <c r="CN51" s="31">
        <v>17.761396000000001</v>
      </c>
      <c r="CO51" s="28">
        <v>15.844393999999999</v>
      </c>
      <c r="CP51" s="31">
        <v>13.715878999999999</v>
      </c>
      <c r="CQ51" s="31">
        <v>14.703794</v>
      </c>
      <c r="CR51" s="31">
        <v>8.8728280000000002</v>
      </c>
      <c r="CS51" s="31">
        <v>14.689315000000001</v>
      </c>
      <c r="CT51" s="28">
        <v>10.635465999999999</v>
      </c>
      <c r="CU51" s="31">
        <v>13.773485000000001</v>
      </c>
      <c r="CV51" s="31">
        <v>14.76989</v>
      </c>
      <c r="CW51" s="31">
        <v>10.439981</v>
      </c>
      <c r="CX51" s="31">
        <v>14.738489</v>
      </c>
      <c r="CY51" s="28">
        <v>11.435549999999999</v>
      </c>
      <c r="CZ51" s="31">
        <v>13.585554999999999</v>
      </c>
      <c r="DA51" s="31">
        <v>14.579559</v>
      </c>
      <c r="DB51" s="31">
        <v>9.6047469999999997</v>
      </c>
      <c r="DC51" s="31">
        <v>14.596144000000001</v>
      </c>
      <c r="DD51" s="28">
        <v>12.975412</v>
      </c>
      <c r="DE51" s="31">
        <v>12.403186</v>
      </c>
      <c r="DF51" s="31">
        <v>14.832189</v>
      </c>
      <c r="DG51" s="31">
        <v>9.8369509999999991</v>
      </c>
      <c r="DH51" s="31">
        <v>14.298038999999999</v>
      </c>
      <c r="DI51" s="28">
        <v>12.352359999999999</v>
      </c>
      <c r="DJ51" s="31">
        <v>11.274117</v>
      </c>
      <c r="DK51" s="31">
        <v>17.574646000000001</v>
      </c>
      <c r="DL51" s="31">
        <v>10.253304999999999</v>
      </c>
      <c r="DM51" s="31">
        <v>16.165690999999999</v>
      </c>
      <c r="DN51" s="28">
        <v>10.305751000000001</v>
      </c>
      <c r="DO51" s="31">
        <v>10.062503</v>
      </c>
      <c r="DP51" s="31">
        <v>18.018255</v>
      </c>
      <c r="DQ51" s="31">
        <v>9.9962780000000002</v>
      </c>
      <c r="DR51" s="31">
        <v>18.058547999999998</v>
      </c>
      <c r="DS51" s="28">
        <v>9.8825079999999996</v>
      </c>
      <c r="DT51" s="31">
        <v>11.280499000000001</v>
      </c>
      <c r="DU51" s="31">
        <v>18.060106000000001</v>
      </c>
      <c r="DV51" s="31">
        <v>10.045655</v>
      </c>
      <c r="DW51" s="31">
        <v>18.099160999999999</v>
      </c>
      <c r="DX51" s="28">
        <v>10.050274</v>
      </c>
      <c r="DY51" s="31">
        <v>17.320326000000001</v>
      </c>
      <c r="DZ51" s="31">
        <v>18.060165000000001</v>
      </c>
      <c r="EA51" s="31">
        <v>10.725448</v>
      </c>
      <c r="EB51" s="31">
        <v>18.097645</v>
      </c>
      <c r="EC51" s="28">
        <v>10.896143</v>
      </c>
      <c r="ED51" s="31">
        <v>18.062121999999999</v>
      </c>
      <c r="EE51" s="31">
        <v>18.111270999999999</v>
      </c>
      <c r="EF51" s="31">
        <v>12.425203</v>
      </c>
      <c r="EG51" s="31">
        <v>19.172642</v>
      </c>
      <c r="EH51" s="28">
        <v>13.143338</v>
      </c>
      <c r="EI51" s="31">
        <v>18.069617999999998</v>
      </c>
      <c r="EJ51" s="31">
        <v>20.409275000000001</v>
      </c>
      <c r="EK51" s="31">
        <v>14.419228</v>
      </c>
      <c r="EL51" s="31">
        <v>22.905771000000001</v>
      </c>
      <c r="EM51" s="28">
        <v>15.559875</v>
      </c>
      <c r="EN51" s="31">
        <v>18.070129000000001</v>
      </c>
      <c r="EO51" s="31">
        <v>20.679482</v>
      </c>
      <c r="EP51" s="31">
        <v>17.127396000000001</v>
      </c>
      <c r="EQ51" s="31">
        <v>24.548164</v>
      </c>
      <c r="ER51" s="28">
        <v>17.943735</v>
      </c>
      <c r="ES51" s="30">
        <v>-2.4E-2</v>
      </c>
      <c r="ET51" s="30">
        <v>-0.02</v>
      </c>
      <c r="EU51" s="30">
        <v>-2.5999999999999999E-2</v>
      </c>
      <c r="EV51" s="30">
        <v>-1.4E-2</v>
      </c>
      <c r="EW51" s="29">
        <v>-2.5000000000000001E-2</v>
      </c>
    </row>
    <row r="52" spans="1:153" x14ac:dyDescent="0.25">
      <c r="A52" s="24"/>
      <c r="B52" s="24"/>
      <c r="C52" s="24"/>
      <c r="D52" s="194"/>
      <c r="E52" s="189"/>
      <c r="F52" s="189"/>
      <c r="G52" s="189"/>
      <c r="H52" s="195"/>
      <c r="I52" s="194"/>
      <c r="J52" s="189"/>
      <c r="K52" s="189"/>
      <c r="L52" s="189"/>
      <c r="M52" s="195"/>
      <c r="N52" s="194"/>
      <c r="O52" s="189"/>
      <c r="P52" s="189"/>
      <c r="Q52" s="189"/>
      <c r="R52" s="195"/>
      <c r="S52" s="194"/>
      <c r="T52" s="189"/>
      <c r="U52" s="189"/>
      <c r="V52" s="189"/>
      <c r="W52" s="195"/>
      <c r="X52" s="194"/>
      <c r="Y52" s="189"/>
      <c r="Z52" s="189"/>
      <c r="AA52" s="189"/>
      <c r="AB52" s="195"/>
      <c r="AC52" s="194"/>
      <c r="AD52" s="189"/>
      <c r="AE52" s="189"/>
      <c r="AF52" s="189"/>
      <c r="AG52" s="195"/>
      <c r="AH52" s="194"/>
      <c r="AI52" s="189"/>
      <c r="AJ52" s="189"/>
      <c r="AK52" s="189"/>
      <c r="AL52" s="195"/>
      <c r="AM52" s="194"/>
      <c r="AN52" s="189"/>
      <c r="AO52" s="189"/>
      <c r="AP52" s="189"/>
      <c r="AQ52" s="195"/>
      <c r="AR52" s="194"/>
      <c r="AS52" s="189"/>
      <c r="AT52" s="189"/>
      <c r="AU52" s="189"/>
      <c r="AV52" s="195"/>
      <c r="AW52" s="194"/>
      <c r="AX52" s="189"/>
      <c r="AY52" s="189"/>
      <c r="AZ52" s="189"/>
      <c r="BA52" s="195"/>
      <c r="BB52" s="194"/>
      <c r="BC52" s="189"/>
      <c r="BD52" s="189"/>
      <c r="BE52" s="189"/>
      <c r="BF52" s="195"/>
      <c r="BG52" s="194"/>
      <c r="BH52" s="189"/>
      <c r="BI52" s="189"/>
      <c r="BJ52" s="189"/>
      <c r="BK52" s="195"/>
      <c r="BL52" s="194"/>
      <c r="BM52" s="189"/>
      <c r="BN52" s="189"/>
      <c r="BO52" s="189"/>
      <c r="BP52" s="195"/>
      <c r="BQ52" s="194"/>
      <c r="BR52" s="189"/>
      <c r="BS52" s="189"/>
      <c r="BT52" s="189"/>
      <c r="BU52" s="195"/>
      <c r="BV52" s="194"/>
      <c r="BW52" s="189"/>
      <c r="BX52" s="189"/>
      <c r="BY52" s="189"/>
      <c r="BZ52" s="195"/>
      <c r="CA52" s="194"/>
      <c r="CB52" s="189"/>
      <c r="CC52" s="189"/>
      <c r="CD52" s="189"/>
      <c r="CE52" s="195"/>
      <c r="CF52" s="194"/>
      <c r="CG52" s="189"/>
      <c r="CH52" s="189"/>
      <c r="CI52" s="189"/>
      <c r="CJ52" s="195"/>
      <c r="CK52" s="194"/>
      <c r="CL52" s="189"/>
      <c r="CM52" s="189"/>
      <c r="CN52" s="189"/>
      <c r="CO52" s="195"/>
      <c r="CP52" s="194"/>
      <c r="CQ52" s="189"/>
      <c r="CR52" s="189"/>
      <c r="CS52" s="189"/>
      <c r="CT52" s="195"/>
      <c r="CU52" s="194"/>
      <c r="CV52" s="189"/>
      <c r="CW52" s="189"/>
      <c r="CX52" s="189"/>
      <c r="CY52" s="195"/>
      <c r="CZ52" s="194"/>
      <c r="DA52" s="189"/>
      <c r="DB52" s="189"/>
      <c r="DC52" s="189"/>
      <c r="DD52" s="195"/>
      <c r="DE52" s="194"/>
      <c r="DF52" s="189"/>
      <c r="DG52" s="189"/>
      <c r="DH52" s="189"/>
      <c r="DI52" s="195"/>
      <c r="DJ52" s="194"/>
      <c r="DK52" s="189"/>
      <c r="DL52" s="189"/>
      <c r="DM52" s="189"/>
      <c r="DN52" s="195"/>
      <c r="DO52" s="194"/>
      <c r="DP52" s="189"/>
      <c r="DQ52" s="189"/>
      <c r="DR52" s="189"/>
      <c r="DS52" s="195"/>
      <c r="DT52" s="194"/>
      <c r="DU52" s="189"/>
      <c r="DV52" s="189"/>
      <c r="DW52" s="189"/>
      <c r="DX52" s="195"/>
      <c r="DY52" s="194"/>
      <c r="DZ52" s="189"/>
      <c r="EA52" s="189"/>
      <c r="EB52" s="189"/>
      <c r="EC52" s="195"/>
      <c r="ED52" s="194"/>
      <c r="EE52" s="189"/>
      <c r="EF52" s="189"/>
      <c r="EG52" s="189"/>
      <c r="EH52" s="195"/>
      <c r="EI52" s="194"/>
      <c r="EJ52" s="189"/>
      <c r="EK52" s="189"/>
      <c r="EL52" s="189"/>
      <c r="EM52" s="195"/>
      <c r="EN52" s="194"/>
      <c r="EO52" s="189"/>
      <c r="EP52" s="189"/>
      <c r="EQ52" s="189"/>
      <c r="ER52" s="195"/>
      <c r="ES52" s="194"/>
      <c r="ET52" s="189"/>
      <c r="EU52" s="189"/>
      <c r="EV52" s="189"/>
      <c r="EW52" s="195"/>
    </row>
    <row r="53" spans="1:153" x14ac:dyDescent="0.25">
      <c r="A53" s="28" t="s">
        <v>181</v>
      </c>
      <c r="B53" s="24"/>
      <c r="C53" s="24"/>
      <c r="D53" s="194"/>
      <c r="E53" s="189"/>
      <c r="F53" s="189"/>
      <c r="G53" s="189"/>
      <c r="H53" s="195"/>
      <c r="I53" s="194"/>
      <c r="J53" s="189"/>
      <c r="K53" s="189"/>
      <c r="L53" s="189"/>
      <c r="M53" s="195"/>
      <c r="N53" s="194"/>
      <c r="O53" s="189"/>
      <c r="P53" s="189"/>
      <c r="Q53" s="189"/>
      <c r="R53" s="195"/>
      <c r="S53" s="194"/>
      <c r="T53" s="189"/>
      <c r="U53" s="189"/>
      <c r="V53" s="189"/>
      <c r="W53" s="195"/>
      <c r="X53" s="194"/>
      <c r="Y53" s="189"/>
      <c r="Z53" s="189"/>
      <c r="AA53" s="189"/>
      <c r="AB53" s="195"/>
      <c r="AC53" s="194"/>
      <c r="AD53" s="189"/>
      <c r="AE53" s="189"/>
      <c r="AF53" s="189"/>
      <c r="AG53" s="195"/>
      <c r="AH53" s="194"/>
      <c r="AI53" s="189"/>
      <c r="AJ53" s="189"/>
      <c r="AK53" s="189"/>
      <c r="AL53" s="195"/>
      <c r="AM53" s="194"/>
      <c r="AN53" s="189"/>
      <c r="AO53" s="189"/>
      <c r="AP53" s="189"/>
      <c r="AQ53" s="195"/>
      <c r="AR53" s="194"/>
      <c r="AS53" s="189"/>
      <c r="AT53" s="189"/>
      <c r="AU53" s="189"/>
      <c r="AV53" s="195"/>
      <c r="AW53" s="194"/>
      <c r="AX53" s="189"/>
      <c r="AY53" s="189"/>
      <c r="AZ53" s="189"/>
      <c r="BA53" s="195"/>
      <c r="BB53" s="194"/>
      <c r="BC53" s="189"/>
      <c r="BD53" s="189"/>
      <c r="BE53" s="189"/>
      <c r="BF53" s="195"/>
      <c r="BG53" s="194"/>
      <c r="BH53" s="189"/>
      <c r="BI53" s="189"/>
      <c r="BJ53" s="189"/>
      <c r="BK53" s="195"/>
      <c r="BL53" s="194"/>
      <c r="BM53" s="189"/>
      <c r="BN53" s="189"/>
      <c r="BO53" s="189"/>
      <c r="BP53" s="195"/>
      <c r="BQ53" s="194"/>
      <c r="BR53" s="189"/>
      <c r="BS53" s="189"/>
      <c r="BT53" s="189"/>
      <c r="BU53" s="195"/>
      <c r="BV53" s="194"/>
      <c r="BW53" s="189"/>
      <c r="BX53" s="189"/>
      <c r="BY53" s="189"/>
      <c r="BZ53" s="195"/>
      <c r="CA53" s="194"/>
      <c r="CB53" s="189"/>
      <c r="CC53" s="189"/>
      <c r="CD53" s="189"/>
      <c r="CE53" s="195"/>
      <c r="CF53" s="194"/>
      <c r="CG53" s="189"/>
      <c r="CH53" s="189"/>
      <c r="CI53" s="189"/>
      <c r="CJ53" s="195"/>
      <c r="CK53" s="194"/>
      <c r="CL53" s="189"/>
      <c r="CM53" s="189"/>
      <c r="CN53" s="189"/>
      <c r="CO53" s="195"/>
      <c r="CP53" s="194"/>
      <c r="CQ53" s="189"/>
      <c r="CR53" s="189"/>
      <c r="CS53" s="189"/>
      <c r="CT53" s="195"/>
      <c r="CU53" s="194"/>
      <c r="CV53" s="189"/>
      <c r="CW53" s="189"/>
      <c r="CX53" s="189"/>
      <c r="CY53" s="195"/>
      <c r="CZ53" s="194"/>
      <c r="DA53" s="189"/>
      <c r="DB53" s="189"/>
      <c r="DC53" s="189"/>
      <c r="DD53" s="195"/>
      <c r="DE53" s="194"/>
      <c r="DF53" s="189"/>
      <c r="DG53" s="189"/>
      <c r="DH53" s="189"/>
      <c r="DI53" s="195"/>
      <c r="DJ53" s="194"/>
      <c r="DK53" s="189"/>
      <c r="DL53" s="189"/>
      <c r="DM53" s="189"/>
      <c r="DN53" s="195"/>
      <c r="DO53" s="194"/>
      <c r="DP53" s="189"/>
      <c r="DQ53" s="189"/>
      <c r="DR53" s="189"/>
      <c r="DS53" s="195"/>
      <c r="DT53" s="194"/>
      <c r="DU53" s="189"/>
      <c r="DV53" s="189"/>
      <c r="DW53" s="189"/>
      <c r="DX53" s="195"/>
      <c r="DY53" s="194"/>
      <c r="DZ53" s="189"/>
      <c r="EA53" s="189"/>
      <c r="EB53" s="189"/>
      <c r="EC53" s="195"/>
      <c r="ED53" s="194"/>
      <c r="EE53" s="189"/>
      <c r="EF53" s="189"/>
      <c r="EG53" s="189"/>
      <c r="EH53" s="195"/>
      <c r="EI53" s="194"/>
      <c r="EJ53" s="189"/>
      <c r="EK53" s="189"/>
      <c r="EL53" s="189"/>
      <c r="EM53" s="195"/>
      <c r="EN53" s="194"/>
      <c r="EO53" s="189"/>
      <c r="EP53" s="189"/>
      <c r="EQ53" s="189"/>
      <c r="ER53" s="195"/>
      <c r="ES53" s="194"/>
      <c r="ET53" s="189"/>
      <c r="EU53" s="189"/>
      <c r="EV53" s="189"/>
      <c r="EW53" s="195"/>
    </row>
    <row r="54" spans="1:153" x14ac:dyDescent="0.25">
      <c r="A54" s="24" t="s">
        <v>176</v>
      </c>
      <c r="B54" s="24">
        <v>1445.71228</v>
      </c>
      <c r="C54" s="24">
        <v>1423.6999510000001</v>
      </c>
      <c r="D54" s="27">
        <v>1384.3302000000001</v>
      </c>
      <c r="E54" s="27">
        <v>1384.3302000000001</v>
      </c>
      <c r="F54" s="27">
        <v>1384.3302000000001</v>
      </c>
      <c r="G54" s="27">
        <v>1384.3302000000001</v>
      </c>
      <c r="H54" s="24">
        <v>1384.3302000000001</v>
      </c>
      <c r="I54" s="27">
        <v>1359.0928960000001</v>
      </c>
      <c r="J54" s="27">
        <v>1355.9241939999999</v>
      </c>
      <c r="K54" s="27">
        <v>1357.207275</v>
      </c>
      <c r="L54" s="27">
        <v>1359.1676030000001</v>
      </c>
      <c r="M54" s="24">
        <v>1359.1046140000001</v>
      </c>
      <c r="N54" s="27">
        <v>1364.0772710000001</v>
      </c>
      <c r="O54" s="27">
        <v>1361.6324460000001</v>
      </c>
      <c r="P54" s="27">
        <v>1356.252197</v>
      </c>
      <c r="Q54" s="27">
        <v>1360.5981449999999</v>
      </c>
      <c r="R54" s="24">
        <v>1365.224121</v>
      </c>
      <c r="S54" s="27">
        <v>1366.8789059999999</v>
      </c>
      <c r="T54" s="27">
        <v>1368.1956789999999</v>
      </c>
      <c r="U54" s="27">
        <v>1353.364014</v>
      </c>
      <c r="V54" s="27">
        <v>1360.1678469999999</v>
      </c>
      <c r="W54" s="24">
        <v>1369.1457519999999</v>
      </c>
      <c r="X54" s="27">
        <v>1373.081543</v>
      </c>
      <c r="Y54" s="27">
        <v>1383.783936</v>
      </c>
      <c r="Z54" s="27">
        <v>1351.9291989999999</v>
      </c>
      <c r="AA54" s="27">
        <v>1363.994629</v>
      </c>
      <c r="AB54" s="24">
        <v>1376.4724120000001</v>
      </c>
      <c r="AC54" s="27">
        <v>1383.507568</v>
      </c>
      <c r="AD54" s="27">
        <v>1406.435669</v>
      </c>
      <c r="AE54" s="27">
        <v>1354.1923830000001</v>
      </c>
      <c r="AF54" s="27">
        <v>1373.5394289999999</v>
      </c>
      <c r="AG54" s="24">
        <v>1388</v>
      </c>
      <c r="AH54" s="27">
        <v>1397.048828</v>
      </c>
      <c r="AI54" s="27">
        <v>1430.5455320000001</v>
      </c>
      <c r="AJ54" s="27">
        <v>1360.610107</v>
      </c>
      <c r="AK54" s="27">
        <v>1387.0151370000001</v>
      </c>
      <c r="AL54" s="24">
        <v>1402.9160159999999</v>
      </c>
      <c r="AM54" s="27">
        <v>1414.2933350000001</v>
      </c>
      <c r="AN54" s="27">
        <v>1457.5625</v>
      </c>
      <c r="AO54" s="27">
        <v>1371.088745</v>
      </c>
      <c r="AP54" s="27">
        <v>1404.1324460000001</v>
      </c>
      <c r="AQ54" s="24">
        <v>1421.272827</v>
      </c>
      <c r="AR54" s="27">
        <v>1418.9929199999999</v>
      </c>
      <c r="AS54" s="27">
        <v>1471.950928</v>
      </c>
      <c r="AT54" s="27">
        <v>1370.049072</v>
      </c>
      <c r="AU54" s="27">
        <v>1408.874634</v>
      </c>
      <c r="AV54" s="24">
        <v>1426.744629</v>
      </c>
      <c r="AW54" s="27">
        <v>1429.161255</v>
      </c>
      <c r="AX54" s="27">
        <v>1491.5610349999999</v>
      </c>
      <c r="AY54" s="27">
        <v>1374.765625</v>
      </c>
      <c r="AZ54" s="27">
        <v>1419.1552730000001</v>
      </c>
      <c r="BA54" s="24">
        <v>1437.493164</v>
      </c>
      <c r="BB54" s="27">
        <v>1441.731689</v>
      </c>
      <c r="BC54" s="27">
        <v>1513.2330320000001</v>
      </c>
      <c r="BD54" s="27">
        <v>1382.2894289999999</v>
      </c>
      <c r="BE54" s="27">
        <v>1431.7448730000001</v>
      </c>
      <c r="BF54" s="24">
        <v>1450.8076169999999</v>
      </c>
      <c r="BG54" s="27">
        <v>1456.1892089999999</v>
      </c>
      <c r="BH54" s="27">
        <v>1536.091064</v>
      </c>
      <c r="BI54" s="27">
        <v>1390.5257570000001</v>
      </c>
      <c r="BJ54" s="27">
        <v>1445.9726559999999</v>
      </c>
      <c r="BK54" s="24">
        <v>1466.359741</v>
      </c>
      <c r="BL54" s="27">
        <v>1471.384033</v>
      </c>
      <c r="BM54" s="27">
        <v>1559.9072269999999</v>
      </c>
      <c r="BN54" s="27">
        <v>1399.127197</v>
      </c>
      <c r="BO54" s="27">
        <v>1461.283203</v>
      </c>
      <c r="BP54" s="24">
        <v>1482.1148679999999</v>
      </c>
      <c r="BQ54" s="27">
        <v>1487.6333010000001</v>
      </c>
      <c r="BR54" s="27">
        <v>1585.370361</v>
      </c>
      <c r="BS54" s="27">
        <v>1408.077393</v>
      </c>
      <c r="BT54" s="27">
        <v>1476.804077</v>
      </c>
      <c r="BU54" s="24">
        <v>1498.9067379999999</v>
      </c>
      <c r="BV54" s="27">
        <v>1503.5211179999999</v>
      </c>
      <c r="BW54" s="27">
        <v>1610.649658</v>
      </c>
      <c r="BX54" s="27">
        <v>1417.3616939999999</v>
      </c>
      <c r="BY54" s="27">
        <v>1492.0823969999999</v>
      </c>
      <c r="BZ54" s="24">
        <v>1515.8507079999999</v>
      </c>
      <c r="CA54" s="27">
        <v>1520.6099850000001</v>
      </c>
      <c r="CB54" s="27">
        <v>1636.0782469999999</v>
      </c>
      <c r="CC54" s="27">
        <v>1427.5582280000001</v>
      </c>
      <c r="CD54" s="27">
        <v>1508.2407229999999</v>
      </c>
      <c r="CE54" s="24">
        <v>1533.988159</v>
      </c>
      <c r="CF54" s="27">
        <v>1537.3066409999999</v>
      </c>
      <c r="CG54" s="27">
        <v>1662.3330080000001</v>
      </c>
      <c r="CH54" s="27">
        <v>1437.540405</v>
      </c>
      <c r="CI54" s="27">
        <v>1524.308716</v>
      </c>
      <c r="CJ54" s="24">
        <v>1551.7375489999999</v>
      </c>
      <c r="CK54" s="27">
        <v>1554.150269</v>
      </c>
      <c r="CL54" s="27">
        <v>1688.632568</v>
      </c>
      <c r="CM54" s="27">
        <v>1446.2873540000001</v>
      </c>
      <c r="CN54" s="27">
        <v>1539.8862300000001</v>
      </c>
      <c r="CO54" s="24">
        <v>1568.704346</v>
      </c>
      <c r="CP54" s="27">
        <v>1571.634888</v>
      </c>
      <c r="CQ54" s="27">
        <v>1715.981812</v>
      </c>
      <c r="CR54" s="27">
        <v>1455.2014160000001</v>
      </c>
      <c r="CS54" s="27">
        <v>1555.8104249999999</v>
      </c>
      <c r="CT54" s="24">
        <v>1585.7624510000001</v>
      </c>
      <c r="CU54" s="27">
        <v>1589.447144</v>
      </c>
      <c r="CV54" s="27">
        <v>1743.7294919999999</v>
      </c>
      <c r="CW54" s="27">
        <v>1464.508057</v>
      </c>
      <c r="CX54" s="27">
        <v>1571.8858640000001</v>
      </c>
      <c r="CY54" s="24">
        <v>1603.310303</v>
      </c>
      <c r="CZ54" s="27">
        <v>1607.1145019999999</v>
      </c>
      <c r="DA54" s="27">
        <v>1771.440186</v>
      </c>
      <c r="DB54" s="27">
        <v>1474.5410159999999</v>
      </c>
      <c r="DC54" s="27">
        <v>1588.006836</v>
      </c>
      <c r="DD54" s="24">
        <v>1621.793091</v>
      </c>
      <c r="DE54" s="27">
        <v>1625.0914310000001</v>
      </c>
      <c r="DF54" s="27">
        <v>1799.228149</v>
      </c>
      <c r="DG54" s="27">
        <v>1485.5014650000001</v>
      </c>
      <c r="DH54" s="27">
        <v>1603.8435059999999</v>
      </c>
      <c r="DI54" s="24">
        <v>1640.534668</v>
      </c>
      <c r="DJ54" s="27">
        <v>1643.356689</v>
      </c>
      <c r="DK54" s="27">
        <v>1827.235596</v>
      </c>
      <c r="DL54" s="27">
        <v>1497.3070070000001</v>
      </c>
      <c r="DM54" s="27">
        <v>1619.449707</v>
      </c>
      <c r="DN54" s="24">
        <v>1659.820068</v>
      </c>
      <c r="DO54" s="27">
        <v>1661.317871</v>
      </c>
      <c r="DP54" s="27">
        <v>1854.8702390000001</v>
      </c>
      <c r="DQ54" s="27">
        <v>1508.931519</v>
      </c>
      <c r="DR54" s="27">
        <v>1635.1048579999999</v>
      </c>
      <c r="DS54" s="24">
        <v>1679.100586</v>
      </c>
      <c r="DT54" s="27">
        <v>1680.669312</v>
      </c>
      <c r="DU54" s="27">
        <v>1885.0900879999999</v>
      </c>
      <c r="DV54" s="27">
        <v>1521.418823</v>
      </c>
      <c r="DW54" s="27">
        <v>1652.8919679999999</v>
      </c>
      <c r="DX54" s="24">
        <v>1700.985962</v>
      </c>
      <c r="DY54" s="27">
        <v>1701.2467039999999</v>
      </c>
      <c r="DZ54" s="27">
        <v>1917.4895019999999</v>
      </c>
      <c r="EA54" s="27">
        <v>1534.8323969999999</v>
      </c>
      <c r="EB54" s="27">
        <v>1673.0668949999999</v>
      </c>
      <c r="EC54" s="24">
        <v>1724.599976</v>
      </c>
      <c r="ED54" s="27">
        <v>1722.188721</v>
      </c>
      <c r="EE54" s="27">
        <v>1951.127563</v>
      </c>
      <c r="EF54" s="27">
        <v>1547.9241939999999</v>
      </c>
      <c r="EG54" s="27">
        <v>1694.2595209999999</v>
      </c>
      <c r="EH54" s="24">
        <v>1748.365845</v>
      </c>
      <c r="EI54" s="27">
        <v>1743.861328</v>
      </c>
      <c r="EJ54" s="27">
        <v>1985.5283199999999</v>
      </c>
      <c r="EK54" s="27">
        <v>1561.7354740000001</v>
      </c>
      <c r="EL54" s="27">
        <v>1715.257202</v>
      </c>
      <c r="EM54" s="24">
        <v>1772.2773440000001</v>
      </c>
      <c r="EN54" s="27">
        <v>1766.6235349999999</v>
      </c>
      <c r="EO54" s="27">
        <v>2021.6057129999999</v>
      </c>
      <c r="EP54" s="27">
        <v>1576.709351</v>
      </c>
      <c r="EQ54" s="27">
        <v>1737.4411620000001</v>
      </c>
      <c r="ER54" s="24">
        <v>1796.6254879999999</v>
      </c>
      <c r="ES54" s="26">
        <v>7.0000000000000001E-3</v>
      </c>
      <c r="ET54" s="26">
        <v>1.2E-2</v>
      </c>
      <c r="EU54" s="26">
        <v>4.0000000000000001E-3</v>
      </c>
      <c r="EV54" s="26">
        <v>7.0000000000000001E-3</v>
      </c>
      <c r="EW54" s="25">
        <v>8.0000000000000002E-3</v>
      </c>
    </row>
    <row r="55" spans="1:153" x14ac:dyDescent="0.25">
      <c r="A55" s="24" t="s">
        <v>175</v>
      </c>
      <c r="B55" s="24">
        <v>1330.2022710000001</v>
      </c>
      <c r="C55" s="24">
        <v>1319.287842</v>
      </c>
      <c r="D55" s="27">
        <v>1328.8364260000001</v>
      </c>
      <c r="E55" s="27">
        <v>1328.8366699999999</v>
      </c>
      <c r="F55" s="27">
        <v>1328.8364260000001</v>
      </c>
      <c r="G55" s="27">
        <v>1328.8366699999999</v>
      </c>
      <c r="H55" s="24">
        <v>1328.8364260000001</v>
      </c>
      <c r="I55" s="27">
        <v>1309.0554199999999</v>
      </c>
      <c r="J55" s="27">
        <v>1307.1152340000001</v>
      </c>
      <c r="K55" s="27">
        <v>1308.4993899999999</v>
      </c>
      <c r="L55" s="27">
        <v>1309.001221</v>
      </c>
      <c r="M55" s="24">
        <v>1308.9097899999999</v>
      </c>
      <c r="N55" s="27">
        <v>1321.283081</v>
      </c>
      <c r="O55" s="27">
        <v>1315.419312</v>
      </c>
      <c r="P55" s="27">
        <v>1318.480591</v>
      </c>
      <c r="Q55" s="27">
        <v>1319.7751459999999</v>
      </c>
      <c r="R55" s="24">
        <v>1320.9929199999999</v>
      </c>
      <c r="S55" s="27">
        <v>1324.4766850000001</v>
      </c>
      <c r="T55" s="27">
        <v>1317.6417240000001</v>
      </c>
      <c r="U55" s="27">
        <v>1319.5198969999999</v>
      </c>
      <c r="V55" s="27">
        <v>1321.100952</v>
      </c>
      <c r="W55" s="24">
        <v>1324.4110109999999</v>
      </c>
      <c r="X55" s="27">
        <v>1332.9866939999999</v>
      </c>
      <c r="Y55" s="27">
        <v>1329.2536620000001</v>
      </c>
      <c r="Z55" s="27">
        <v>1325.2033690000001</v>
      </c>
      <c r="AA55" s="27">
        <v>1328.1035159999999</v>
      </c>
      <c r="AB55" s="24">
        <v>1333.530884</v>
      </c>
      <c r="AC55" s="27">
        <v>1343.0211179999999</v>
      </c>
      <c r="AD55" s="27">
        <v>1341.9251710000001</v>
      </c>
      <c r="AE55" s="27">
        <v>1333.1990969999999</v>
      </c>
      <c r="AF55" s="27">
        <v>1336.9685059999999</v>
      </c>
      <c r="AG55" s="24">
        <v>1344.0541989999999</v>
      </c>
      <c r="AH55" s="27">
        <v>1355.065552</v>
      </c>
      <c r="AI55" s="27">
        <v>1355.8249510000001</v>
      </c>
      <c r="AJ55" s="27">
        <v>1343.604004</v>
      </c>
      <c r="AK55" s="27">
        <v>1348.628418</v>
      </c>
      <c r="AL55" s="24">
        <v>1357.288452</v>
      </c>
      <c r="AM55" s="27">
        <v>1370.2777100000001</v>
      </c>
      <c r="AN55" s="27">
        <v>1372.138062</v>
      </c>
      <c r="AO55" s="27">
        <v>1357.4063719999999</v>
      </c>
      <c r="AP55" s="27">
        <v>1364.0717770000001</v>
      </c>
      <c r="AQ55" s="24">
        <v>1373.3479</v>
      </c>
      <c r="AR55" s="27">
        <v>1383.5896</v>
      </c>
      <c r="AS55" s="27">
        <v>1386.5980219999999</v>
      </c>
      <c r="AT55" s="27">
        <v>1370.165649</v>
      </c>
      <c r="AU55" s="27">
        <v>1377.2617190000001</v>
      </c>
      <c r="AV55" s="24">
        <v>1387.2795410000001</v>
      </c>
      <c r="AW55" s="27">
        <v>1396.8186040000001</v>
      </c>
      <c r="AX55" s="27">
        <v>1401.4279790000001</v>
      </c>
      <c r="AY55" s="27">
        <v>1383.30188</v>
      </c>
      <c r="AZ55" s="27">
        <v>1390.2172849999999</v>
      </c>
      <c r="BA55" s="24">
        <v>1401.2001949999999</v>
      </c>
      <c r="BB55" s="27">
        <v>1409.701294</v>
      </c>
      <c r="BC55" s="27">
        <v>1415.8396</v>
      </c>
      <c r="BD55" s="27">
        <v>1396.692871</v>
      </c>
      <c r="BE55" s="27">
        <v>1402.5828859999999</v>
      </c>
      <c r="BF55" s="24">
        <v>1414.711182</v>
      </c>
      <c r="BG55" s="27">
        <v>1423.945068</v>
      </c>
      <c r="BH55" s="27">
        <v>1431.060913</v>
      </c>
      <c r="BI55" s="27">
        <v>1410.2497559999999</v>
      </c>
      <c r="BJ55" s="27">
        <v>1416.499634</v>
      </c>
      <c r="BK55" s="24">
        <v>1429.9838870000001</v>
      </c>
      <c r="BL55" s="27">
        <v>1438.7685550000001</v>
      </c>
      <c r="BM55" s="27">
        <v>1447.1687010000001</v>
      </c>
      <c r="BN55" s="27">
        <v>1424.2158199999999</v>
      </c>
      <c r="BO55" s="27">
        <v>1431.6922609999999</v>
      </c>
      <c r="BP55" s="24">
        <v>1445.3316649999999</v>
      </c>
      <c r="BQ55" s="27">
        <v>1455.371948</v>
      </c>
      <c r="BR55" s="27">
        <v>1464.256226</v>
      </c>
      <c r="BS55" s="27">
        <v>1439.2687989999999</v>
      </c>
      <c r="BT55" s="27">
        <v>1447.2144780000001</v>
      </c>
      <c r="BU55" s="24">
        <v>1462.0756839999999</v>
      </c>
      <c r="BV55" s="27">
        <v>1472.042725</v>
      </c>
      <c r="BW55" s="27">
        <v>1481.86499</v>
      </c>
      <c r="BX55" s="27">
        <v>1455.4476320000001</v>
      </c>
      <c r="BY55" s="27">
        <v>1462.658081</v>
      </c>
      <c r="BZ55" s="24">
        <v>1479.4921879999999</v>
      </c>
      <c r="CA55" s="27">
        <v>1488.3576660000001</v>
      </c>
      <c r="CB55" s="27">
        <v>1497.974731</v>
      </c>
      <c r="CC55" s="27">
        <v>1471.3142089999999</v>
      </c>
      <c r="CD55" s="27">
        <v>1477.775024</v>
      </c>
      <c r="CE55" s="24">
        <v>1496.7229</v>
      </c>
      <c r="CF55" s="27">
        <v>1503.30188</v>
      </c>
      <c r="CG55" s="27">
        <v>1514.10437</v>
      </c>
      <c r="CH55" s="27">
        <v>1486.8328859999999</v>
      </c>
      <c r="CI55" s="27">
        <v>1492.945557</v>
      </c>
      <c r="CJ55" s="24">
        <v>1513.1571039999999</v>
      </c>
      <c r="CK55" s="27">
        <v>1518.5421140000001</v>
      </c>
      <c r="CL55" s="27">
        <v>1530.2045900000001</v>
      </c>
      <c r="CM55" s="27">
        <v>1501.008423</v>
      </c>
      <c r="CN55" s="27">
        <v>1507.5825199999999</v>
      </c>
      <c r="CO55" s="24">
        <v>1528.7163089999999</v>
      </c>
      <c r="CP55" s="27">
        <v>1530.904297</v>
      </c>
      <c r="CQ55" s="27">
        <v>1543.647095</v>
      </c>
      <c r="CR55" s="27">
        <v>1511.6556399999999</v>
      </c>
      <c r="CS55" s="27">
        <v>1518.987183</v>
      </c>
      <c r="CT55" s="24">
        <v>1540.511475</v>
      </c>
      <c r="CU55" s="27">
        <v>1543.734375</v>
      </c>
      <c r="CV55" s="27">
        <v>1557.3312989999999</v>
      </c>
      <c r="CW55" s="27">
        <v>1522.5710449999999</v>
      </c>
      <c r="CX55" s="27">
        <v>1530.3396</v>
      </c>
      <c r="CY55" s="24">
        <v>1552.775513</v>
      </c>
      <c r="CZ55" s="27">
        <v>1557.4902340000001</v>
      </c>
      <c r="DA55" s="27">
        <v>1571.9445800000001</v>
      </c>
      <c r="DB55" s="27">
        <v>1535.147461</v>
      </c>
      <c r="DC55" s="27">
        <v>1543.0318600000001</v>
      </c>
      <c r="DD55" s="24">
        <v>1567.2451169999999</v>
      </c>
      <c r="DE55" s="27">
        <v>1572.1729740000001</v>
      </c>
      <c r="DF55" s="27">
        <v>1587.5631100000001</v>
      </c>
      <c r="DG55" s="27">
        <v>1548.8366699999999</v>
      </c>
      <c r="DH55" s="27">
        <v>1556.1755370000001</v>
      </c>
      <c r="DI55" s="24">
        <v>1581.847168</v>
      </c>
      <c r="DJ55" s="27">
        <v>1587.1826169999999</v>
      </c>
      <c r="DK55" s="27">
        <v>1603.3618160000001</v>
      </c>
      <c r="DL55" s="27">
        <v>1563.7238769999999</v>
      </c>
      <c r="DM55" s="27">
        <v>1568.682861</v>
      </c>
      <c r="DN55" s="24">
        <v>1597.2833250000001</v>
      </c>
      <c r="DO55" s="27">
        <v>1601.8638920000001</v>
      </c>
      <c r="DP55" s="27">
        <v>1618.7542719999999</v>
      </c>
      <c r="DQ55" s="27">
        <v>1578.126221</v>
      </c>
      <c r="DR55" s="27">
        <v>1581.138428</v>
      </c>
      <c r="DS55" s="24">
        <v>1612.7844239999999</v>
      </c>
      <c r="DT55" s="27">
        <v>1617.5454099999999</v>
      </c>
      <c r="DU55" s="27">
        <v>1635.283203</v>
      </c>
      <c r="DV55" s="27">
        <v>1592.2358400000001</v>
      </c>
      <c r="DW55" s="27">
        <v>1594.854126</v>
      </c>
      <c r="DX55" s="24">
        <v>1630.2384030000001</v>
      </c>
      <c r="DY55" s="27">
        <v>1633.059814</v>
      </c>
      <c r="DZ55" s="27">
        <v>1652.1358640000001</v>
      </c>
      <c r="EA55" s="27">
        <v>1606.2910159999999</v>
      </c>
      <c r="EB55" s="27">
        <v>1609.2426760000001</v>
      </c>
      <c r="EC55" s="24">
        <v>1647.836914</v>
      </c>
      <c r="ED55" s="27">
        <v>1648.3435059999999</v>
      </c>
      <c r="EE55" s="27">
        <v>1670.0081789999999</v>
      </c>
      <c r="EF55" s="27">
        <v>1619.4617920000001</v>
      </c>
      <c r="EG55" s="27">
        <v>1624.5313719999999</v>
      </c>
      <c r="EH55" s="24">
        <v>1665.115356</v>
      </c>
      <c r="EI55" s="27">
        <v>1662.8798830000001</v>
      </c>
      <c r="EJ55" s="27">
        <v>1688.150879</v>
      </c>
      <c r="EK55" s="27">
        <v>1632.6427000000001</v>
      </c>
      <c r="EL55" s="27">
        <v>1638.855957</v>
      </c>
      <c r="EM55" s="24">
        <v>1681.795288</v>
      </c>
      <c r="EN55" s="27">
        <v>1677.242798</v>
      </c>
      <c r="EO55" s="27">
        <v>1705.9807129999999</v>
      </c>
      <c r="EP55" s="27">
        <v>1645.3786620000001</v>
      </c>
      <c r="EQ55" s="27">
        <v>1652.8496090000001</v>
      </c>
      <c r="ER55" s="24">
        <v>1697.719971</v>
      </c>
      <c r="ES55" s="26">
        <v>8.0000000000000002E-3</v>
      </c>
      <c r="ET55" s="26">
        <v>8.9999999999999993E-3</v>
      </c>
      <c r="EU55" s="26">
        <v>8.0000000000000002E-3</v>
      </c>
      <c r="EV55" s="26">
        <v>8.0000000000000002E-3</v>
      </c>
      <c r="EW55" s="25">
        <v>8.9999999999999993E-3</v>
      </c>
    </row>
    <row r="56" spans="1:153" x14ac:dyDescent="0.25">
      <c r="A56" s="24" t="s">
        <v>174</v>
      </c>
      <c r="B56" s="24">
        <v>970.867615</v>
      </c>
      <c r="C56" s="24">
        <v>975.50030500000003</v>
      </c>
      <c r="D56" s="27">
        <v>992.16449</v>
      </c>
      <c r="E56" s="27">
        <v>992.18164100000001</v>
      </c>
      <c r="F56" s="27">
        <v>992.19061299999998</v>
      </c>
      <c r="G56" s="27">
        <v>992.17468299999996</v>
      </c>
      <c r="H56" s="24">
        <v>992.17474400000003</v>
      </c>
      <c r="I56" s="27">
        <v>989.93542500000001</v>
      </c>
      <c r="J56" s="27">
        <v>995.31433100000004</v>
      </c>
      <c r="K56" s="27">
        <v>979.024902</v>
      </c>
      <c r="L56" s="27">
        <v>990.80645800000002</v>
      </c>
      <c r="M56" s="24">
        <v>989.75854500000003</v>
      </c>
      <c r="N56" s="27">
        <v>1011.9461669999999</v>
      </c>
      <c r="O56" s="27">
        <v>1025.159302</v>
      </c>
      <c r="P56" s="27">
        <v>989.20892300000003</v>
      </c>
      <c r="Q56" s="27">
        <v>996.78057899999999</v>
      </c>
      <c r="R56" s="24">
        <v>1018.14563</v>
      </c>
      <c r="S56" s="27">
        <v>1058.0363769999999</v>
      </c>
      <c r="T56" s="27">
        <v>1074.7404790000001</v>
      </c>
      <c r="U56" s="27">
        <v>1025.053711</v>
      </c>
      <c r="V56" s="27">
        <v>1027.473389</v>
      </c>
      <c r="W56" s="24">
        <v>1072.0214840000001</v>
      </c>
      <c r="X56" s="27">
        <v>1083.5970460000001</v>
      </c>
      <c r="Y56" s="27">
        <v>1115.663452</v>
      </c>
      <c r="Z56" s="27">
        <v>1033.4892580000001</v>
      </c>
      <c r="AA56" s="27">
        <v>1052.6895750000001</v>
      </c>
      <c r="AB56" s="24">
        <v>1100.80249</v>
      </c>
      <c r="AC56" s="27">
        <v>1111.194092</v>
      </c>
      <c r="AD56" s="27">
        <v>1159.350586</v>
      </c>
      <c r="AE56" s="27">
        <v>1047.017578</v>
      </c>
      <c r="AF56" s="27">
        <v>1084.653198</v>
      </c>
      <c r="AG56" s="24">
        <v>1129.624268</v>
      </c>
      <c r="AH56" s="27">
        <v>1128.0844729999999</v>
      </c>
      <c r="AI56" s="27">
        <v>1187.4185789999999</v>
      </c>
      <c r="AJ56" s="27">
        <v>1055.880371</v>
      </c>
      <c r="AK56" s="27">
        <v>1109.633789</v>
      </c>
      <c r="AL56" s="24">
        <v>1147.516357</v>
      </c>
      <c r="AM56" s="27">
        <v>1146.700439</v>
      </c>
      <c r="AN56" s="27">
        <v>1217.1679690000001</v>
      </c>
      <c r="AO56" s="27">
        <v>1063.778687</v>
      </c>
      <c r="AP56" s="27">
        <v>1130.3214109999999</v>
      </c>
      <c r="AQ56" s="24">
        <v>1162.509033</v>
      </c>
      <c r="AR56" s="27">
        <v>1157.9182129999999</v>
      </c>
      <c r="AS56" s="27">
        <v>1238.2497559999999</v>
      </c>
      <c r="AT56" s="27">
        <v>1068.692749</v>
      </c>
      <c r="AU56" s="27">
        <v>1143.24585</v>
      </c>
      <c r="AV56" s="24">
        <v>1172.655518</v>
      </c>
      <c r="AW56" s="27">
        <v>1167.7174070000001</v>
      </c>
      <c r="AX56" s="27">
        <v>1254.005615</v>
      </c>
      <c r="AY56" s="27">
        <v>1072.320068</v>
      </c>
      <c r="AZ56" s="27">
        <v>1156.5355219999999</v>
      </c>
      <c r="BA56" s="24">
        <v>1181.1561280000001</v>
      </c>
      <c r="BB56" s="27">
        <v>1180.857544</v>
      </c>
      <c r="BC56" s="27">
        <v>1267.7248540000001</v>
      </c>
      <c r="BD56" s="27">
        <v>1079.0321039999999</v>
      </c>
      <c r="BE56" s="27">
        <v>1171.9567870000001</v>
      </c>
      <c r="BF56" s="24">
        <v>1194.1207280000001</v>
      </c>
      <c r="BG56" s="27">
        <v>1185.1152340000001</v>
      </c>
      <c r="BH56" s="27">
        <v>1273.460693</v>
      </c>
      <c r="BI56" s="27">
        <v>1075.44397</v>
      </c>
      <c r="BJ56" s="27">
        <v>1177.817139</v>
      </c>
      <c r="BK56" s="24">
        <v>1198.779419</v>
      </c>
      <c r="BL56" s="27">
        <v>1187.1572269999999</v>
      </c>
      <c r="BM56" s="27">
        <v>1282.296875</v>
      </c>
      <c r="BN56" s="27">
        <v>1071.6329350000001</v>
      </c>
      <c r="BO56" s="27">
        <v>1180.3063959999999</v>
      </c>
      <c r="BP56" s="24">
        <v>1200.2645259999999</v>
      </c>
      <c r="BQ56" s="27">
        <v>1185.9995120000001</v>
      </c>
      <c r="BR56" s="27">
        <v>1284.2033690000001</v>
      </c>
      <c r="BS56" s="27">
        <v>1066.875</v>
      </c>
      <c r="BT56" s="27">
        <v>1178.653564</v>
      </c>
      <c r="BU56" s="24">
        <v>1199.821655</v>
      </c>
      <c r="BV56" s="27">
        <v>1186.0474850000001</v>
      </c>
      <c r="BW56" s="27">
        <v>1282.0399170000001</v>
      </c>
      <c r="BX56" s="27">
        <v>1060.975586</v>
      </c>
      <c r="BY56" s="27">
        <v>1174.331909</v>
      </c>
      <c r="BZ56" s="24">
        <v>1196.38501</v>
      </c>
      <c r="CA56" s="27">
        <v>1175.582764</v>
      </c>
      <c r="CB56" s="27">
        <v>1277.778198</v>
      </c>
      <c r="CC56" s="27">
        <v>1051.550293</v>
      </c>
      <c r="CD56" s="27">
        <v>1166.5986330000001</v>
      </c>
      <c r="CE56" s="24">
        <v>1190.2879640000001</v>
      </c>
      <c r="CF56" s="27">
        <v>1169.7476810000001</v>
      </c>
      <c r="CG56" s="27">
        <v>1276.135986</v>
      </c>
      <c r="CH56" s="27">
        <v>1040.910889</v>
      </c>
      <c r="CI56" s="27">
        <v>1159.5173339999999</v>
      </c>
      <c r="CJ56" s="24">
        <v>1184.2753909999999</v>
      </c>
      <c r="CK56" s="27">
        <v>1164.5029300000001</v>
      </c>
      <c r="CL56" s="27">
        <v>1274.99353</v>
      </c>
      <c r="CM56" s="27">
        <v>1031.162842</v>
      </c>
      <c r="CN56" s="27">
        <v>1153.303711</v>
      </c>
      <c r="CO56" s="24">
        <v>1178.1949460000001</v>
      </c>
      <c r="CP56" s="27">
        <v>1160.6477050000001</v>
      </c>
      <c r="CQ56" s="27">
        <v>1275.6992190000001</v>
      </c>
      <c r="CR56" s="27">
        <v>1023.755554</v>
      </c>
      <c r="CS56" s="27">
        <v>1147.6260990000001</v>
      </c>
      <c r="CT56" s="24">
        <v>1172.552612</v>
      </c>
      <c r="CU56" s="27">
        <v>1156.9383539999999</v>
      </c>
      <c r="CV56" s="27">
        <v>1277.3448490000001</v>
      </c>
      <c r="CW56" s="27">
        <v>1017.470276</v>
      </c>
      <c r="CX56" s="27">
        <v>1142.5639650000001</v>
      </c>
      <c r="CY56" s="24">
        <v>1167.4339600000001</v>
      </c>
      <c r="CZ56" s="27">
        <v>1152.6324460000001</v>
      </c>
      <c r="DA56" s="27">
        <v>1278.8935550000001</v>
      </c>
      <c r="DB56" s="27">
        <v>1013.2413330000001</v>
      </c>
      <c r="DC56" s="27">
        <v>1137.1427000000001</v>
      </c>
      <c r="DD56" s="24">
        <v>1161.916626</v>
      </c>
      <c r="DE56" s="27">
        <v>1148.310547</v>
      </c>
      <c r="DF56" s="27">
        <v>1279.7955320000001</v>
      </c>
      <c r="DG56" s="27">
        <v>1010.276123</v>
      </c>
      <c r="DH56" s="27">
        <v>1131.1408690000001</v>
      </c>
      <c r="DI56" s="24">
        <v>1156.279297</v>
      </c>
      <c r="DJ56" s="27">
        <v>1145.3743899999999</v>
      </c>
      <c r="DK56" s="27">
        <v>1282.27063</v>
      </c>
      <c r="DL56" s="27">
        <v>1007.650696</v>
      </c>
      <c r="DM56" s="27">
        <v>1126.88501</v>
      </c>
      <c r="DN56" s="24">
        <v>1153.617798</v>
      </c>
      <c r="DO56" s="27">
        <v>1141.7658690000001</v>
      </c>
      <c r="DP56" s="27">
        <v>1283.13562</v>
      </c>
      <c r="DQ56" s="27">
        <v>1004.808228</v>
      </c>
      <c r="DR56" s="27">
        <v>1124.8793949999999</v>
      </c>
      <c r="DS56" s="24">
        <v>1150.126221</v>
      </c>
      <c r="DT56" s="27">
        <v>1138.3376459999999</v>
      </c>
      <c r="DU56" s="27">
        <v>1286.6030270000001</v>
      </c>
      <c r="DV56" s="27">
        <v>1003.692261</v>
      </c>
      <c r="DW56" s="27">
        <v>1124.6374510000001</v>
      </c>
      <c r="DX56" s="24">
        <v>1148.6206050000001</v>
      </c>
      <c r="DY56" s="27">
        <v>1137.9832759999999</v>
      </c>
      <c r="DZ56" s="27">
        <v>1296.2314449999999</v>
      </c>
      <c r="EA56" s="27">
        <v>1002.552185</v>
      </c>
      <c r="EB56" s="27">
        <v>1127.025635</v>
      </c>
      <c r="EC56" s="24">
        <v>1148.8027340000001</v>
      </c>
      <c r="ED56" s="27">
        <v>1139.0302730000001</v>
      </c>
      <c r="EE56" s="27">
        <v>1306.3167719999999</v>
      </c>
      <c r="EF56" s="27">
        <v>1001.268433</v>
      </c>
      <c r="EG56" s="27">
        <v>1131.5205080000001</v>
      </c>
      <c r="EH56" s="24">
        <v>1149.591797</v>
      </c>
      <c r="EI56" s="27">
        <v>1141.4282229999999</v>
      </c>
      <c r="EJ56" s="27">
        <v>1315.525024</v>
      </c>
      <c r="EK56" s="27">
        <v>1001.2948</v>
      </c>
      <c r="EL56" s="27">
        <v>1136.158813</v>
      </c>
      <c r="EM56" s="24">
        <v>1150.619019</v>
      </c>
      <c r="EN56" s="27">
        <v>1144.6866460000001</v>
      </c>
      <c r="EO56" s="27">
        <v>1333.301025</v>
      </c>
      <c r="EP56" s="27">
        <v>1003.2438959999999</v>
      </c>
      <c r="EQ56" s="27">
        <v>1141.7414550000001</v>
      </c>
      <c r="ER56" s="24">
        <v>1152.544678</v>
      </c>
      <c r="ES56" s="26">
        <v>6.0000000000000001E-3</v>
      </c>
      <c r="ET56" s="26">
        <v>1.0999999999999999E-2</v>
      </c>
      <c r="EU56" s="26">
        <v>1E-3</v>
      </c>
      <c r="EV56" s="26">
        <v>5.0000000000000001E-3</v>
      </c>
      <c r="EW56" s="25">
        <v>6.0000000000000001E-3</v>
      </c>
    </row>
    <row r="57" spans="1:153" x14ac:dyDescent="0.25">
      <c r="A57" s="24" t="s">
        <v>173</v>
      </c>
      <c r="B57" s="24">
        <v>6.4054479999999998</v>
      </c>
      <c r="C57" s="24">
        <v>6.4864889999999997</v>
      </c>
      <c r="D57" s="27">
        <v>6.5869080000000002</v>
      </c>
      <c r="E57" s="27">
        <v>6.5869080000000002</v>
      </c>
      <c r="F57" s="27">
        <v>6.5869030000000004</v>
      </c>
      <c r="G57" s="27">
        <v>6.5868960000000003</v>
      </c>
      <c r="H57" s="24">
        <v>6.5868960000000003</v>
      </c>
      <c r="I57" s="27">
        <v>6.6683940000000002</v>
      </c>
      <c r="J57" s="27">
        <v>6.66866</v>
      </c>
      <c r="K57" s="27">
        <v>6.65299</v>
      </c>
      <c r="L57" s="27">
        <v>6.6686889999999996</v>
      </c>
      <c r="M57" s="24">
        <v>6.668215</v>
      </c>
      <c r="N57" s="27">
        <v>6.9177390000000001</v>
      </c>
      <c r="O57" s="27">
        <v>6.9230369999999999</v>
      </c>
      <c r="P57" s="27">
        <v>6.8811660000000003</v>
      </c>
      <c r="Q57" s="27">
        <v>6.9451780000000003</v>
      </c>
      <c r="R57" s="24">
        <v>6.9081190000000001</v>
      </c>
      <c r="S57" s="27">
        <v>7.2033839999999998</v>
      </c>
      <c r="T57" s="27">
        <v>7.2049209999999997</v>
      </c>
      <c r="U57" s="27">
        <v>7.1408300000000002</v>
      </c>
      <c r="V57" s="27">
        <v>7.2951319999999997</v>
      </c>
      <c r="W57" s="24">
        <v>7.168641</v>
      </c>
      <c r="X57" s="27">
        <v>7.5348680000000003</v>
      </c>
      <c r="Y57" s="27">
        <v>7.5389080000000002</v>
      </c>
      <c r="Z57" s="27">
        <v>7.4247160000000001</v>
      </c>
      <c r="AA57" s="27">
        <v>7.7336020000000003</v>
      </c>
      <c r="AB57" s="24">
        <v>7.4589230000000004</v>
      </c>
      <c r="AC57" s="27">
        <v>7.8608479999999998</v>
      </c>
      <c r="AD57" s="27">
        <v>7.905818</v>
      </c>
      <c r="AE57" s="27">
        <v>7.7050130000000001</v>
      </c>
      <c r="AF57" s="27">
        <v>8.169727</v>
      </c>
      <c r="AG57" s="24">
        <v>7.7408250000000001</v>
      </c>
      <c r="AH57" s="27">
        <v>8.2377109999999991</v>
      </c>
      <c r="AI57" s="27">
        <v>8.3335620000000006</v>
      </c>
      <c r="AJ57" s="27">
        <v>8.0304140000000004</v>
      </c>
      <c r="AK57" s="27">
        <v>8.6752590000000005</v>
      </c>
      <c r="AL57" s="24">
        <v>8.0498429999999992</v>
      </c>
      <c r="AM57" s="27">
        <v>8.5170359999999992</v>
      </c>
      <c r="AN57" s="27">
        <v>8.656466</v>
      </c>
      <c r="AO57" s="27">
        <v>8.2730350000000001</v>
      </c>
      <c r="AP57" s="27">
        <v>9.0302050000000005</v>
      </c>
      <c r="AQ57" s="24">
        <v>8.282769</v>
      </c>
      <c r="AR57" s="27">
        <v>8.8687500000000004</v>
      </c>
      <c r="AS57" s="27">
        <v>9.0602250000000009</v>
      </c>
      <c r="AT57" s="27">
        <v>8.5777889999999992</v>
      </c>
      <c r="AU57" s="27">
        <v>9.5069750000000006</v>
      </c>
      <c r="AV57" s="24">
        <v>8.5615950000000005</v>
      </c>
      <c r="AW57" s="27">
        <v>9.2595589999999994</v>
      </c>
      <c r="AX57" s="27">
        <v>9.4975760000000005</v>
      </c>
      <c r="AY57" s="27">
        <v>8.9223590000000002</v>
      </c>
      <c r="AZ57" s="27">
        <v>10.036085</v>
      </c>
      <c r="BA57" s="24">
        <v>8.8717299999999994</v>
      </c>
      <c r="BB57" s="27">
        <v>9.6402649999999994</v>
      </c>
      <c r="BC57" s="27">
        <v>9.9160520000000005</v>
      </c>
      <c r="BD57" s="27">
        <v>9.2572989999999997</v>
      </c>
      <c r="BE57" s="27">
        <v>10.560430999999999</v>
      </c>
      <c r="BF57" s="24">
        <v>9.1866529999999997</v>
      </c>
      <c r="BG57" s="27">
        <v>10.008117</v>
      </c>
      <c r="BH57" s="27">
        <v>10.313755</v>
      </c>
      <c r="BI57" s="27">
        <v>9.5789109999999997</v>
      </c>
      <c r="BJ57" s="27">
        <v>11.058332</v>
      </c>
      <c r="BK57" s="24">
        <v>9.4828279999999996</v>
      </c>
      <c r="BL57" s="27">
        <v>10.380424</v>
      </c>
      <c r="BM57" s="27">
        <v>10.709201999999999</v>
      </c>
      <c r="BN57" s="27">
        <v>9.9095800000000001</v>
      </c>
      <c r="BO57" s="27">
        <v>11.563558</v>
      </c>
      <c r="BP57" s="24">
        <v>9.7816489999999998</v>
      </c>
      <c r="BQ57" s="27">
        <v>10.862436000000001</v>
      </c>
      <c r="BR57" s="27">
        <v>11.174917000000001</v>
      </c>
      <c r="BS57" s="27">
        <v>10.299617</v>
      </c>
      <c r="BT57" s="27">
        <v>12.158097</v>
      </c>
      <c r="BU57" s="24">
        <v>10.173964</v>
      </c>
      <c r="BV57" s="27">
        <v>11.323892000000001</v>
      </c>
      <c r="BW57" s="27">
        <v>11.673743</v>
      </c>
      <c r="BX57" s="27">
        <v>10.721309</v>
      </c>
      <c r="BY57" s="27">
        <v>12.776434999999999</v>
      </c>
      <c r="BZ57" s="24">
        <v>10.539669999999999</v>
      </c>
      <c r="CA57" s="27">
        <v>11.739789</v>
      </c>
      <c r="CB57" s="27">
        <v>12.118505000000001</v>
      </c>
      <c r="CC57" s="27">
        <v>11.100234</v>
      </c>
      <c r="CD57" s="27">
        <v>13.325343</v>
      </c>
      <c r="CE57" s="24">
        <v>10.868598</v>
      </c>
      <c r="CF57" s="27">
        <v>12.188872999999999</v>
      </c>
      <c r="CG57" s="27">
        <v>12.603820000000001</v>
      </c>
      <c r="CH57" s="27">
        <v>11.509463</v>
      </c>
      <c r="CI57" s="27">
        <v>13.922037</v>
      </c>
      <c r="CJ57" s="24">
        <v>11.218477999999999</v>
      </c>
      <c r="CK57" s="27">
        <v>12.665303</v>
      </c>
      <c r="CL57" s="27">
        <v>13.119501</v>
      </c>
      <c r="CM57" s="27">
        <v>11.937376</v>
      </c>
      <c r="CN57" s="27">
        <v>14.568605</v>
      </c>
      <c r="CO57" s="24">
        <v>11.583665</v>
      </c>
      <c r="CP57" s="27">
        <v>13.182973</v>
      </c>
      <c r="CQ57" s="27">
        <v>13.68173</v>
      </c>
      <c r="CR57" s="27">
        <v>12.400010999999999</v>
      </c>
      <c r="CS57" s="27">
        <v>15.281803</v>
      </c>
      <c r="CT57" s="24">
        <v>11.97358</v>
      </c>
      <c r="CU57" s="27">
        <v>13.757963999999999</v>
      </c>
      <c r="CV57" s="27">
        <v>14.310795000000001</v>
      </c>
      <c r="CW57" s="27">
        <v>12.914375</v>
      </c>
      <c r="CX57" s="27">
        <v>16.082585999999999</v>
      </c>
      <c r="CY57" s="24">
        <v>12.39908</v>
      </c>
      <c r="CZ57" s="27">
        <v>14.332324</v>
      </c>
      <c r="DA57" s="27">
        <v>14.945691</v>
      </c>
      <c r="DB57" s="27">
        <v>13.430177</v>
      </c>
      <c r="DC57" s="27">
        <v>16.901454999999999</v>
      </c>
      <c r="DD57" s="24">
        <v>12.812722000000001</v>
      </c>
      <c r="DE57" s="27">
        <v>14.940421000000001</v>
      </c>
      <c r="DF57" s="27">
        <v>15.621502</v>
      </c>
      <c r="DG57" s="27">
        <v>13.977171</v>
      </c>
      <c r="DH57" s="27">
        <v>17.772938</v>
      </c>
      <c r="DI57" s="24">
        <v>13.246964</v>
      </c>
      <c r="DJ57" s="27">
        <v>15.560162</v>
      </c>
      <c r="DK57" s="27">
        <v>16.312280999999999</v>
      </c>
      <c r="DL57" s="27">
        <v>14.530748000000001</v>
      </c>
      <c r="DM57" s="27">
        <v>18.675847999999998</v>
      </c>
      <c r="DN57" s="24">
        <v>13.674749</v>
      </c>
      <c r="DO57" s="27">
        <v>16.179604999999999</v>
      </c>
      <c r="DP57" s="27">
        <v>17.007507</v>
      </c>
      <c r="DQ57" s="27">
        <v>15.084087</v>
      </c>
      <c r="DR57" s="27">
        <v>19.589003000000002</v>
      </c>
      <c r="DS57" s="24">
        <v>14.094522</v>
      </c>
      <c r="DT57" s="27">
        <v>16.795176000000001</v>
      </c>
      <c r="DU57" s="27">
        <v>17.707628</v>
      </c>
      <c r="DV57" s="27">
        <v>15.636792</v>
      </c>
      <c r="DW57" s="27">
        <v>20.515105999999999</v>
      </c>
      <c r="DX57" s="24">
        <v>14.495108999999999</v>
      </c>
      <c r="DY57" s="27">
        <v>17.421303000000002</v>
      </c>
      <c r="DZ57" s="27">
        <v>18.425733999999999</v>
      </c>
      <c r="EA57" s="27">
        <v>16.193733000000002</v>
      </c>
      <c r="EB57" s="27">
        <v>21.470590999999999</v>
      </c>
      <c r="EC57" s="24">
        <v>14.885721</v>
      </c>
      <c r="ED57" s="27">
        <v>18.075431999999999</v>
      </c>
      <c r="EE57" s="27">
        <v>19.185154000000001</v>
      </c>
      <c r="EF57" s="27">
        <v>16.776978</v>
      </c>
      <c r="EG57" s="27">
        <v>22.486578000000002</v>
      </c>
      <c r="EH57" s="24">
        <v>15.283699</v>
      </c>
      <c r="EI57" s="27">
        <v>18.758526</v>
      </c>
      <c r="EJ57" s="27">
        <v>19.997446</v>
      </c>
      <c r="EK57" s="27">
        <v>17.389718999999999</v>
      </c>
      <c r="EL57" s="27">
        <v>23.565200999999998</v>
      </c>
      <c r="EM57" s="24">
        <v>15.684950000000001</v>
      </c>
      <c r="EN57" s="27">
        <v>19.476158000000002</v>
      </c>
      <c r="EO57" s="27">
        <v>20.867956</v>
      </c>
      <c r="EP57" s="27">
        <v>18.035703999999999</v>
      </c>
      <c r="EQ57" s="27">
        <v>24.715809</v>
      </c>
      <c r="ER57" s="24">
        <v>16.091991</v>
      </c>
      <c r="ES57" s="26">
        <v>3.9E-2</v>
      </c>
      <c r="ET57" s="26">
        <v>4.1000000000000002E-2</v>
      </c>
      <c r="EU57" s="26">
        <v>3.5999999999999997E-2</v>
      </c>
      <c r="EV57" s="26">
        <v>4.7E-2</v>
      </c>
      <c r="EW57" s="25">
        <v>3.2000000000000001E-2</v>
      </c>
    </row>
    <row r="58" spans="1:153" x14ac:dyDescent="0.25">
      <c r="A58" s="28" t="s">
        <v>180</v>
      </c>
      <c r="B58" s="28">
        <v>3753.1875</v>
      </c>
      <c r="C58" s="28">
        <v>3724.9748540000001</v>
      </c>
      <c r="D58" s="31">
        <v>3711.9182129999999</v>
      </c>
      <c r="E58" s="31">
        <v>3711.935547</v>
      </c>
      <c r="F58" s="31">
        <v>3711.9436040000001</v>
      </c>
      <c r="G58" s="31">
        <v>3711.9282229999999</v>
      </c>
      <c r="H58" s="28">
        <v>3711.9282229999999</v>
      </c>
      <c r="I58" s="31">
        <v>3664.7521969999998</v>
      </c>
      <c r="J58" s="31">
        <v>3665.0227049999999</v>
      </c>
      <c r="K58" s="31">
        <v>3651.3842770000001</v>
      </c>
      <c r="L58" s="31">
        <v>3665.6437989999999</v>
      </c>
      <c r="M58" s="28">
        <v>3664.4409179999998</v>
      </c>
      <c r="N58" s="31">
        <v>3704.224365</v>
      </c>
      <c r="O58" s="31">
        <v>3709.1347660000001</v>
      </c>
      <c r="P58" s="31">
        <v>3670.82251</v>
      </c>
      <c r="Q58" s="31">
        <v>3684.0988769999999</v>
      </c>
      <c r="R58" s="28">
        <v>3711.2702640000002</v>
      </c>
      <c r="S58" s="31">
        <v>3756.595703</v>
      </c>
      <c r="T58" s="31">
        <v>3767.7829590000001</v>
      </c>
      <c r="U58" s="31">
        <v>3705.0783689999998</v>
      </c>
      <c r="V58" s="31">
        <v>3716.0385740000002</v>
      </c>
      <c r="W58" s="28">
        <v>3772.748047</v>
      </c>
      <c r="X58" s="31">
        <v>3797.2001949999999</v>
      </c>
      <c r="Y58" s="31">
        <v>3836.23999</v>
      </c>
      <c r="Z58" s="31">
        <v>3718.0463869999999</v>
      </c>
      <c r="AA58" s="31">
        <v>3752.523682</v>
      </c>
      <c r="AB58" s="28">
        <v>3818.2673340000001</v>
      </c>
      <c r="AC58" s="31">
        <v>3845.58374</v>
      </c>
      <c r="AD58" s="31">
        <v>3915.616943</v>
      </c>
      <c r="AE58" s="31">
        <v>3742.1137699999999</v>
      </c>
      <c r="AF58" s="31">
        <v>3803.3347170000002</v>
      </c>
      <c r="AG58" s="28">
        <v>3869.4233399999998</v>
      </c>
      <c r="AH58" s="31">
        <v>3888.4365229999999</v>
      </c>
      <c r="AI58" s="31">
        <v>3982.1228030000002</v>
      </c>
      <c r="AJ58" s="31">
        <v>3768.125</v>
      </c>
      <c r="AK58" s="31">
        <v>3853.9592290000001</v>
      </c>
      <c r="AL58" s="28">
        <v>3915.7770999999998</v>
      </c>
      <c r="AM58" s="31">
        <v>3939.7883299999999</v>
      </c>
      <c r="AN58" s="31">
        <v>4055.5249020000001</v>
      </c>
      <c r="AO58" s="31">
        <v>3800.5466310000002</v>
      </c>
      <c r="AP58" s="31">
        <v>3907.5654300000001</v>
      </c>
      <c r="AQ58" s="28">
        <v>3965.4221189999998</v>
      </c>
      <c r="AR58" s="31">
        <v>3969.369385</v>
      </c>
      <c r="AS58" s="31">
        <v>4105.8588870000003</v>
      </c>
      <c r="AT58" s="31">
        <v>3817.485107</v>
      </c>
      <c r="AU58" s="31">
        <v>3938.9016109999998</v>
      </c>
      <c r="AV58" s="28">
        <v>3995.2536620000001</v>
      </c>
      <c r="AW58" s="31">
        <v>4002.9570309999999</v>
      </c>
      <c r="AX58" s="31">
        <v>4156.4921880000002</v>
      </c>
      <c r="AY58" s="31">
        <v>3839.3098140000002</v>
      </c>
      <c r="AZ58" s="31">
        <v>3975.9602049999999</v>
      </c>
      <c r="BA58" s="28">
        <v>4028.7368160000001</v>
      </c>
      <c r="BB58" s="31">
        <v>4041.9309079999998</v>
      </c>
      <c r="BC58" s="31">
        <v>4206.7138670000004</v>
      </c>
      <c r="BD58" s="31">
        <v>3867.2714839999999</v>
      </c>
      <c r="BE58" s="31">
        <v>4016.8642580000001</v>
      </c>
      <c r="BF58" s="28">
        <v>4068.8454590000001</v>
      </c>
      <c r="BG58" s="31">
        <v>4075.257568</v>
      </c>
      <c r="BH58" s="31">
        <v>4250.9272460000002</v>
      </c>
      <c r="BI58" s="31">
        <v>3885.7983399999998</v>
      </c>
      <c r="BJ58" s="31">
        <v>4051.3706050000001</v>
      </c>
      <c r="BK58" s="28">
        <v>4104.6293949999999</v>
      </c>
      <c r="BL58" s="31">
        <v>4107.6904299999997</v>
      </c>
      <c r="BM58" s="31">
        <v>4300.0820309999999</v>
      </c>
      <c r="BN58" s="31">
        <v>3904.8854980000001</v>
      </c>
      <c r="BO58" s="31">
        <v>4084.8728030000002</v>
      </c>
      <c r="BP58" s="28">
        <v>4137.5205079999996</v>
      </c>
      <c r="BQ58" s="31">
        <v>4139.8666990000002</v>
      </c>
      <c r="BR58" s="31">
        <v>4345.0043949999999</v>
      </c>
      <c r="BS58" s="31">
        <v>3924.5207519999999</v>
      </c>
      <c r="BT58" s="31">
        <v>4114.8627930000002</v>
      </c>
      <c r="BU58" s="28">
        <v>4171.0102539999998</v>
      </c>
      <c r="BV58" s="31">
        <v>4172.935547</v>
      </c>
      <c r="BW58" s="31">
        <v>4386.2280270000001</v>
      </c>
      <c r="BX58" s="31">
        <v>3944.5063479999999</v>
      </c>
      <c r="BY58" s="31">
        <v>4141.8837890000004</v>
      </c>
      <c r="BZ58" s="28">
        <v>4202.3027339999999</v>
      </c>
      <c r="CA58" s="31">
        <v>4196.2905270000001</v>
      </c>
      <c r="CB58" s="31">
        <v>4423.9497069999998</v>
      </c>
      <c r="CC58" s="31">
        <v>3961.5234380000002</v>
      </c>
      <c r="CD58" s="31">
        <v>4165.9785160000001</v>
      </c>
      <c r="CE58" s="28">
        <v>4231.90625</v>
      </c>
      <c r="CF58" s="31">
        <v>4222.5454099999997</v>
      </c>
      <c r="CG58" s="31">
        <v>4465.1772460000002</v>
      </c>
      <c r="CH58" s="31">
        <v>3976.7934570000002</v>
      </c>
      <c r="CI58" s="31">
        <v>4190.7353519999997</v>
      </c>
      <c r="CJ58" s="28">
        <v>4260.4301759999998</v>
      </c>
      <c r="CK58" s="31">
        <v>4249.8603519999997</v>
      </c>
      <c r="CL58" s="31">
        <v>4506.9501950000003</v>
      </c>
      <c r="CM58" s="31">
        <v>3990.3957519999999</v>
      </c>
      <c r="CN58" s="31">
        <v>4215.3852539999998</v>
      </c>
      <c r="CO58" s="28">
        <v>4287.2431640000004</v>
      </c>
      <c r="CP58" s="31">
        <v>4276.3701170000004</v>
      </c>
      <c r="CQ58" s="31">
        <v>4549.0097660000001</v>
      </c>
      <c r="CR58" s="31">
        <v>4003.0131839999999</v>
      </c>
      <c r="CS58" s="31">
        <v>4237.7524409999996</v>
      </c>
      <c r="CT58" s="28">
        <v>4310.8471680000002</v>
      </c>
      <c r="CU58" s="31">
        <v>4303.8779299999997</v>
      </c>
      <c r="CV58" s="31">
        <v>4592.7163090000004</v>
      </c>
      <c r="CW58" s="31">
        <v>4017.4638669999999</v>
      </c>
      <c r="CX58" s="31">
        <v>4260.921875</v>
      </c>
      <c r="CY58" s="28">
        <v>4335.9692379999997</v>
      </c>
      <c r="CZ58" s="31">
        <v>4331.5698240000002</v>
      </c>
      <c r="DA58" s="31">
        <v>4637.2241210000002</v>
      </c>
      <c r="DB58" s="31">
        <v>4036.360107</v>
      </c>
      <c r="DC58" s="31">
        <v>4285.1347660000001</v>
      </c>
      <c r="DD58" s="28">
        <v>4363.8193359999996</v>
      </c>
      <c r="DE58" s="31">
        <v>4360.5151370000003</v>
      </c>
      <c r="DF58" s="31">
        <v>4682.2084960000002</v>
      </c>
      <c r="DG58" s="31">
        <v>4058.591797</v>
      </c>
      <c r="DH58" s="31">
        <v>4308.9873049999997</v>
      </c>
      <c r="DI58" s="28">
        <v>4391.9624020000001</v>
      </c>
      <c r="DJ58" s="31">
        <v>4391.4736329999996</v>
      </c>
      <c r="DK58" s="31">
        <v>4729.1806640000004</v>
      </c>
      <c r="DL58" s="31">
        <v>4083.2126459999999</v>
      </c>
      <c r="DM58" s="31">
        <v>4333.7495120000003</v>
      </c>
      <c r="DN58" s="28">
        <v>4424.4526370000003</v>
      </c>
      <c r="DO58" s="31">
        <v>4421.126953</v>
      </c>
      <c r="DP58" s="31">
        <v>4773.7680659999996</v>
      </c>
      <c r="DQ58" s="31">
        <v>4106.9497069999998</v>
      </c>
      <c r="DR58" s="31">
        <v>4360.7705079999996</v>
      </c>
      <c r="DS58" s="28">
        <v>4456.1645509999998</v>
      </c>
      <c r="DT58" s="31">
        <v>4453.3476559999999</v>
      </c>
      <c r="DU58" s="31">
        <v>4824.6835940000001</v>
      </c>
      <c r="DV58" s="31">
        <v>4132.9833980000003</v>
      </c>
      <c r="DW58" s="31">
        <v>4392.9589839999999</v>
      </c>
      <c r="DX58" s="28">
        <v>4494.4003910000001</v>
      </c>
      <c r="DY58" s="31">
        <v>4489.7114259999998</v>
      </c>
      <c r="DZ58" s="31">
        <v>4884.2827150000003</v>
      </c>
      <c r="EA58" s="31">
        <v>4159.8691410000001</v>
      </c>
      <c r="EB58" s="31">
        <v>4430.8681640000004</v>
      </c>
      <c r="EC58" s="28">
        <v>4536.1879879999997</v>
      </c>
      <c r="ED58" s="31">
        <v>4527.6376950000003</v>
      </c>
      <c r="EE58" s="31">
        <v>4946.6372069999998</v>
      </c>
      <c r="EF58" s="31">
        <v>4185.4316410000001</v>
      </c>
      <c r="EG58" s="31">
        <v>4472.8623049999997</v>
      </c>
      <c r="EH58" s="28">
        <v>4578.4213870000003</v>
      </c>
      <c r="EI58" s="31">
        <v>4566.9277339999999</v>
      </c>
      <c r="EJ58" s="31">
        <v>5009.201172</v>
      </c>
      <c r="EK58" s="31">
        <v>4213.0625</v>
      </c>
      <c r="EL58" s="31">
        <v>4513.9033200000003</v>
      </c>
      <c r="EM58" s="28">
        <v>4620.4428710000002</v>
      </c>
      <c r="EN58" s="31">
        <v>4608.029297</v>
      </c>
      <c r="EO58" s="31">
        <v>5081.7548829999996</v>
      </c>
      <c r="EP58" s="31">
        <v>4243.3671880000002</v>
      </c>
      <c r="EQ58" s="31">
        <v>4556.8164059999999</v>
      </c>
      <c r="ER58" s="28">
        <v>4663.0502930000002</v>
      </c>
      <c r="ES58" s="30">
        <v>7.0000000000000001E-3</v>
      </c>
      <c r="ET58" s="30">
        <v>1.0999999999999999E-2</v>
      </c>
      <c r="EU58" s="30">
        <v>5.0000000000000001E-3</v>
      </c>
      <c r="EV58" s="30">
        <v>7.0000000000000001E-3</v>
      </c>
      <c r="EW58" s="29">
        <v>8.0000000000000002E-3</v>
      </c>
    </row>
    <row r="59" spans="1:153" x14ac:dyDescent="0.25">
      <c r="A59" s="24" t="s">
        <v>179</v>
      </c>
      <c r="B59" s="24">
        <v>115.951851</v>
      </c>
      <c r="C59" s="24">
        <v>114.24739099999999</v>
      </c>
      <c r="D59" s="27">
        <v>125.352402</v>
      </c>
      <c r="E59" s="27">
        <v>125.55381800000001</v>
      </c>
      <c r="F59" s="27">
        <v>125.599152</v>
      </c>
      <c r="G59" s="27">
        <v>125.49273700000001</v>
      </c>
      <c r="H59" s="24">
        <v>125.315186</v>
      </c>
      <c r="I59" s="27">
        <v>132.98881499999999</v>
      </c>
      <c r="J59" s="27">
        <v>132.85601800000001</v>
      </c>
      <c r="K59" s="27">
        <v>133.335114</v>
      </c>
      <c r="L59" s="27">
        <v>133.31938199999999</v>
      </c>
      <c r="M59" s="24">
        <v>132.90299999999999</v>
      </c>
      <c r="N59" s="27">
        <v>157.160156</v>
      </c>
      <c r="O59" s="27">
        <v>156.44465600000001</v>
      </c>
      <c r="P59" s="27">
        <v>157.041473</v>
      </c>
      <c r="Q59" s="27">
        <v>157.20468099999999</v>
      </c>
      <c r="R59" s="24">
        <v>157.43073999999999</v>
      </c>
      <c r="S59" s="27">
        <v>164.55453499999999</v>
      </c>
      <c r="T59" s="27">
        <v>163.721146</v>
      </c>
      <c r="U59" s="27">
        <v>163.655945</v>
      </c>
      <c r="V59" s="27">
        <v>164.25572199999999</v>
      </c>
      <c r="W59" s="24">
        <v>165.029053</v>
      </c>
      <c r="X59" s="27">
        <v>170.21319600000001</v>
      </c>
      <c r="Y59" s="27">
        <v>170.875381</v>
      </c>
      <c r="Z59" s="27">
        <v>167.69683800000001</v>
      </c>
      <c r="AA59" s="27">
        <v>170.74238600000001</v>
      </c>
      <c r="AB59" s="24">
        <v>170.60694899999999</v>
      </c>
      <c r="AC59" s="27">
        <v>172.90330499999999</v>
      </c>
      <c r="AD59" s="27">
        <v>175.03211999999999</v>
      </c>
      <c r="AE59" s="27">
        <v>169.713638</v>
      </c>
      <c r="AF59" s="27">
        <v>173.82023599999999</v>
      </c>
      <c r="AG59" s="24">
        <v>173.41717499999999</v>
      </c>
      <c r="AH59" s="27">
        <v>175.68620300000001</v>
      </c>
      <c r="AI59" s="27">
        <v>178.09225499999999</v>
      </c>
      <c r="AJ59" s="27">
        <v>171.90960699999999</v>
      </c>
      <c r="AK59" s="27">
        <v>180.88012699999999</v>
      </c>
      <c r="AL59" s="24">
        <v>176.04600500000001</v>
      </c>
      <c r="AM59" s="27">
        <v>178.468613</v>
      </c>
      <c r="AN59" s="27">
        <v>186.00943000000001</v>
      </c>
      <c r="AO59" s="27">
        <v>173.61299099999999</v>
      </c>
      <c r="AP59" s="27">
        <v>183.56204199999999</v>
      </c>
      <c r="AQ59" s="24">
        <v>178.71078499999999</v>
      </c>
      <c r="AR59" s="27">
        <v>181.39054899999999</v>
      </c>
      <c r="AS59" s="27">
        <v>189.983307</v>
      </c>
      <c r="AT59" s="27">
        <v>175.737595</v>
      </c>
      <c r="AU59" s="27">
        <v>186.567688</v>
      </c>
      <c r="AV59" s="24">
        <v>181.89987199999999</v>
      </c>
      <c r="AW59" s="27">
        <v>184.54482999999999</v>
      </c>
      <c r="AX59" s="27">
        <v>194.316711</v>
      </c>
      <c r="AY59" s="27">
        <v>178.075424</v>
      </c>
      <c r="AZ59" s="27">
        <v>189.984283</v>
      </c>
      <c r="BA59" s="24">
        <v>185.17456100000001</v>
      </c>
      <c r="BB59" s="27">
        <v>188.39209</v>
      </c>
      <c r="BC59" s="27">
        <v>199.07229599999999</v>
      </c>
      <c r="BD59" s="27">
        <v>180.83416700000001</v>
      </c>
      <c r="BE59" s="27">
        <v>194.06802400000001</v>
      </c>
      <c r="BF59" s="24">
        <v>189.32887299999999</v>
      </c>
      <c r="BG59" s="27">
        <v>194.67742899999999</v>
      </c>
      <c r="BH59" s="27">
        <v>203.66485599999999</v>
      </c>
      <c r="BI59" s="27">
        <v>183.26126099999999</v>
      </c>
      <c r="BJ59" s="27">
        <v>197.790268</v>
      </c>
      <c r="BK59" s="24">
        <v>193.34922800000001</v>
      </c>
      <c r="BL59" s="27">
        <v>199.25166300000001</v>
      </c>
      <c r="BM59" s="27">
        <v>210.07678200000001</v>
      </c>
      <c r="BN59" s="27">
        <v>186.46327199999999</v>
      </c>
      <c r="BO59" s="27">
        <v>202.25233499999999</v>
      </c>
      <c r="BP59" s="24">
        <v>198.01658599999999</v>
      </c>
      <c r="BQ59" s="27">
        <v>204.09719799999999</v>
      </c>
      <c r="BR59" s="27">
        <v>216.43069499999999</v>
      </c>
      <c r="BS59" s="27">
        <v>189.86741599999999</v>
      </c>
      <c r="BT59" s="27">
        <v>207.15669299999999</v>
      </c>
      <c r="BU59" s="24">
        <v>202.93293800000001</v>
      </c>
      <c r="BV59" s="27">
        <v>205.201584</v>
      </c>
      <c r="BW59" s="27">
        <v>223.27597</v>
      </c>
      <c r="BX59" s="27">
        <v>193.34877</v>
      </c>
      <c r="BY59" s="27">
        <v>212.42863500000001</v>
      </c>
      <c r="BZ59" s="24">
        <v>208.397446</v>
      </c>
      <c r="CA59" s="27">
        <v>215.113617</v>
      </c>
      <c r="CB59" s="27">
        <v>231.14871199999999</v>
      </c>
      <c r="CC59" s="27">
        <v>197.035751</v>
      </c>
      <c r="CD59" s="27">
        <v>217.94914199999999</v>
      </c>
      <c r="CE59" s="24">
        <v>214.364349</v>
      </c>
      <c r="CF59" s="27">
        <v>221.99804700000001</v>
      </c>
      <c r="CG59" s="27">
        <v>239.952606</v>
      </c>
      <c r="CH59" s="27">
        <v>201.09419299999999</v>
      </c>
      <c r="CI59" s="27">
        <v>224.306183</v>
      </c>
      <c r="CJ59" s="24">
        <v>221.06616199999999</v>
      </c>
      <c r="CK59" s="27">
        <v>229.23382599999999</v>
      </c>
      <c r="CL59" s="27">
        <v>249.68414300000001</v>
      </c>
      <c r="CM59" s="27">
        <v>205.85600299999999</v>
      </c>
      <c r="CN59" s="27">
        <v>231.24797100000001</v>
      </c>
      <c r="CO59" s="24">
        <v>228.35739100000001</v>
      </c>
      <c r="CP59" s="27">
        <v>237.08789100000001</v>
      </c>
      <c r="CQ59" s="27">
        <v>260.33694500000001</v>
      </c>
      <c r="CR59" s="27">
        <v>210.984421</v>
      </c>
      <c r="CS59" s="27">
        <v>238.67041</v>
      </c>
      <c r="CT59" s="24">
        <v>236.42775</v>
      </c>
      <c r="CU59" s="27">
        <v>245.291168</v>
      </c>
      <c r="CV59" s="27">
        <v>271.70086700000002</v>
      </c>
      <c r="CW59" s="27">
        <v>216.24115</v>
      </c>
      <c r="CX59" s="27">
        <v>246.491669</v>
      </c>
      <c r="CY59" s="24">
        <v>244.94210799999999</v>
      </c>
      <c r="CZ59" s="27">
        <v>253.75521900000001</v>
      </c>
      <c r="DA59" s="27">
        <v>283.467804</v>
      </c>
      <c r="DB59" s="27">
        <v>221.92085299999999</v>
      </c>
      <c r="DC59" s="27">
        <v>254.67065400000001</v>
      </c>
      <c r="DD59" s="24">
        <v>253.63005100000001</v>
      </c>
      <c r="DE59" s="27">
        <v>262.562408</v>
      </c>
      <c r="DF59" s="27">
        <v>295.80609099999998</v>
      </c>
      <c r="DG59" s="27">
        <v>228.062241</v>
      </c>
      <c r="DH59" s="27">
        <v>262.93301400000001</v>
      </c>
      <c r="DI59" s="24">
        <v>262.73788500000001</v>
      </c>
      <c r="DJ59" s="27">
        <v>271.68029799999999</v>
      </c>
      <c r="DK59" s="27">
        <v>308.729309</v>
      </c>
      <c r="DL59" s="27">
        <v>237.206131</v>
      </c>
      <c r="DM59" s="27">
        <v>272.02099600000003</v>
      </c>
      <c r="DN59" s="24">
        <v>272.39169299999998</v>
      </c>
      <c r="DO59" s="27">
        <v>281.31668100000002</v>
      </c>
      <c r="DP59" s="27">
        <v>322.32199100000003</v>
      </c>
      <c r="DQ59" s="27">
        <v>244.007767</v>
      </c>
      <c r="DR59" s="27">
        <v>281.78515599999997</v>
      </c>
      <c r="DS59" s="24">
        <v>282.36404399999998</v>
      </c>
      <c r="DT59" s="27">
        <v>290.36587500000002</v>
      </c>
      <c r="DU59" s="27">
        <v>335.08261099999999</v>
      </c>
      <c r="DV59" s="27">
        <v>250.455185</v>
      </c>
      <c r="DW59" s="27">
        <v>291.19580100000002</v>
      </c>
      <c r="DX59" s="24">
        <v>291.49951199999998</v>
      </c>
      <c r="DY59" s="27">
        <v>298.87734999999998</v>
      </c>
      <c r="DZ59" s="27">
        <v>347.81872600000003</v>
      </c>
      <c r="EA59" s="27">
        <v>256.74597199999999</v>
      </c>
      <c r="EB59" s="27">
        <v>300.69454999999999</v>
      </c>
      <c r="EC59" s="24">
        <v>300.21923800000002</v>
      </c>
      <c r="ED59" s="27">
        <v>306.97403000000003</v>
      </c>
      <c r="EE59" s="27">
        <v>359.328033</v>
      </c>
      <c r="EF59" s="27">
        <v>262.60064699999998</v>
      </c>
      <c r="EG59" s="27">
        <v>309.29931599999998</v>
      </c>
      <c r="EH59" s="24">
        <v>307.97027600000001</v>
      </c>
      <c r="EI59" s="27">
        <v>314.835083</v>
      </c>
      <c r="EJ59" s="27">
        <v>368.91043100000002</v>
      </c>
      <c r="EK59" s="27">
        <v>268.292328</v>
      </c>
      <c r="EL59" s="27">
        <v>318.00503500000002</v>
      </c>
      <c r="EM59" s="24">
        <v>315.42474399999998</v>
      </c>
      <c r="EN59" s="27">
        <v>322.25555400000002</v>
      </c>
      <c r="EO59" s="27">
        <v>373.64764400000001</v>
      </c>
      <c r="EP59" s="27">
        <v>274.06710800000002</v>
      </c>
      <c r="EQ59" s="27">
        <v>326.09201000000002</v>
      </c>
      <c r="ER59" s="24">
        <v>322.57110599999999</v>
      </c>
      <c r="ES59" s="26">
        <v>3.5999999999999997E-2</v>
      </c>
      <c r="ET59" s="26">
        <v>4.2000000000000003E-2</v>
      </c>
      <c r="EU59" s="26">
        <v>3.1E-2</v>
      </c>
      <c r="EV59" s="26">
        <v>3.6999999999999998E-2</v>
      </c>
      <c r="EW59" s="25">
        <v>3.5999999999999997E-2</v>
      </c>
    </row>
    <row r="60" spans="1:153" x14ac:dyDescent="0.25">
      <c r="A60" s="28" t="s">
        <v>178</v>
      </c>
      <c r="B60" s="28">
        <v>3869.139404</v>
      </c>
      <c r="C60" s="28">
        <v>3839.2221679999998</v>
      </c>
      <c r="D60" s="31">
        <v>3837.2705080000001</v>
      </c>
      <c r="E60" s="31">
        <v>3837.4892580000001</v>
      </c>
      <c r="F60" s="31">
        <v>3837.5427249999998</v>
      </c>
      <c r="G60" s="31">
        <v>3837.4208979999999</v>
      </c>
      <c r="H60" s="28">
        <v>3837.2434079999998</v>
      </c>
      <c r="I60" s="31">
        <v>3797.7409670000002</v>
      </c>
      <c r="J60" s="31">
        <v>3797.8786620000001</v>
      </c>
      <c r="K60" s="31">
        <v>3784.719482</v>
      </c>
      <c r="L60" s="31">
        <v>3798.963135</v>
      </c>
      <c r="M60" s="28">
        <v>3797.3439939999998</v>
      </c>
      <c r="N60" s="31">
        <v>3861.3845209999999</v>
      </c>
      <c r="O60" s="31">
        <v>3865.579346</v>
      </c>
      <c r="P60" s="31">
        <v>3827.8640140000002</v>
      </c>
      <c r="Q60" s="31">
        <v>3841.3034670000002</v>
      </c>
      <c r="R60" s="28">
        <v>3868.7009280000002</v>
      </c>
      <c r="S60" s="31">
        <v>3921.1501459999999</v>
      </c>
      <c r="T60" s="31">
        <v>3931.5041500000002</v>
      </c>
      <c r="U60" s="31">
        <v>3868.734375</v>
      </c>
      <c r="V60" s="31">
        <v>3880.2941890000002</v>
      </c>
      <c r="W60" s="28">
        <v>3937.7770999999998</v>
      </c>
      <c r="X60" s="31">
        <v>3967.4133299999999</v>
      </c>
      <c r="Y60" s="31">
        <v>4007.1154790000001</v>
      </c>
      <c r="Z60" s="31">
        <v>3885.743164</v>
      </c>
      <c r="AA60" s="31">
        <v>3923.2661130000001</v>
      </c>
      <c r="AB60" s="28">
        <v>3988.874268</v>
      </c>
      <c r="AC60" s="31">
        <v>4018.4870609999998</v>
      </c>
      <c r="AD60" s="31">
        <v>4090.6491700000001</v>
      </c>
      <c r="AE60" s="31">
        <v>3911.827393</v>
      </c>
      <c r="AF60" s="31">
        <v>3977.155029</v>
      </c>
      <c r="AG60" s="28">
        <v>4042.8405760000001</v>
      </c>
      <c r="AH60" s="31">
        <v>4064.1228030000002</v>
      </c>
      <c r="AI60" s="31">
        <v>4160.2148440000001</v>
      </c>
      <c r="AJ60" s="31">
        <v>3940.0346679999998</v>
      </c>
      <c r="AK60" s="31">
        <v>4034.8393550000001</v>
      </c>
      <c r="AL60" s="28">
        <v>4091.8229980000001</v>
      </c>
      <c r="AM60" s="31">
        <v>4118.2568359999996</v>
      </c>
      <c r="AN60" s="31">
        <v>4241.5341799999997</v>
      </c>
      <c r="AO60" s="31">
        <v>3974.1596679999998</v>
      </c>
      <c r="AP60" s="31">
        <v>4091.1274410000001</v>
      </c>
      <c r="AQ60" s="28">
        <v>4144.1328119999998</v>
      </c>
      <c r="AR60" s="31">
        <v>4150.7597660000001</v>
      </c>
      <c r="AS60" s="31">
        <v>4295.8422849999997</v>
      </c>
      <c r="AT60" s="31">
        <v>3993.2226559999999</v>
      </c>
      <c r="AU60" s="31">
        <v>4125.4692379999997</v>
      </c>
      <c r="AV60" s="28">
        <v>4177.1533200000003</v>
      </c>
      <c r="AW60" s="31">
        <v>4187.501953</v>
      </c>
      <c r="AX60" s="31">
        <v>4350.8090819999998</v>
      </c>
      <c r="AY60" s="31">
        <v>4017.3852539999998</v>
      </c>
      <c r="AZ60" s="31">
        <v>4165.9443359999996</v>
      </c>
      <c r="BA60" s="28">
        <v>4213.9111329999996</v>
      </c>
      <c r="BB60" s="31">
        <v>4230.3232420000004</v>
      </c>
      <c r="BC60" s="31">
        <v>4405.7861329999996</v>
      </c>
      <c r="BD60" s="31">
        <v>4048.1057129999999</v>
      </c>
      <c r="BE60" s="31">
        <v>4210.9321289999998</v>
      </c>
      <c r="BF60" s="28">
        <v>4258.1743159999996</v>
      </c>
      <c r="BG60" s="31">
        <v>4269.9350590000004</v>
      </c>
      <c r="BH60" s="31">
        <v>4454.5922849999997</v>
      </c>
      <c r="BI60" s="31">
        <v>4069.0595699999999</v>
      </c>
      <c r="BJ60" s="31">
        <v>4249.1606449999999</v>
      </c>
      <c r="BK60" s="28">
        <v>4297.9785160000001</v>
      </c>
      <c r="BL60" s="31">
        <v>4306.9418949999999</v>
      </c>
      <c r="BM60" s="31">
        <v>4510.1586909999996</v>
      </c>
      <c r="BN60" s="31">
        <v>4091.3488769999999</v>
      </c>
      <c r="BO60" s="31">
        <v>4287.125</v>
      </c>
      <c r="BP60" s="28">
        <v>4335.5371089999999</v>
      </c>
      <c r="BQ60" s="31">
        <v>4343.9638670000004</v>
      </c>
      <c r="BR60" s="31">
        <v>4561.4350590000004</v>
      </c>
      <c r="BS60" s="31">
        <v>4114.3881840000004</v>
      </c>
      <c r="BT60" s="31">
        <v>4322.0195309999999</v>
      </c>
      <c r="BU60" s="28">
        <v>4373.9433589999999</v>
      </c>
      <c r="BV60" s="31">
        <v>4378.1372069999998</v>
      </c>
      <c r="BW60" s="31">
        <v>4609.5039059999999</v>
      </c>
      <c r="BX60" s="31">
        <v>4137.8549800000001</v>
      </c>
      <c r="BY60" s="31">
        <v>4354.3125</v>
      </c>
      <c r="BZ60" s="28">
        <v>4410.7001950000003</v>
      </c>
      <c r="CA60" s="31">
        <v>4411.404297</v>
      </c>
      <c r="CB60" s="31">
        <v>4655.0986329999996</v>
      </c>
      <c r="CC60" s="31">
        <v>4158.5590819999998</v>
      </c>
      <c r="CD60" s="31">
        <v>4383.9277339999999</v>
      </c>
      <c r="CE60" s="28">
        <v>4446.2705079999996</v>
      </c>
      <c r="CF60" s="31">
        <v>4444.5434569999998</v>
      </c>
      <c r="CG60" s="31">
        <v>4705.1298829999996</v>
      </c>
      <c r="CH60" s="31">
        <v>4177.8876950000003</v>
      </c>
      <c r="CI60" s="31">
        <v>4415.0415039999998</v>
      </c>
      <c r="CJ60" s="28">
        <v>4481.4960940000001</v>
      </c>
      <c r="CK60" s="31">
        <v>4479.0942379999997</v>
      </c>
      <c r="CL60" s="31">
        <v>4756.6342770000001</v>
      </c>
      <c r="CM60" s="31">
        <v>4196.251953</v>
      </c>
      <c r="CN60" s="31">
        <v>4446.6333009999998</v>
      </c>
      <c r="CO60" s="28">
        <v>4515.6005859999996</v>
      </c>
      <c r="CP60" s="31">
        <v>4513.4580079999996</v>
      </c>
      <c r="CQ60" s="31">
        <v>4809.3466799999997</v>
      </c>
      <c r="CR60" s="31">
        <v>4213.9975590000004</v>
      </c>
      <c r="CS60" s="31">
        <v>4476.4228519999997</v>
      </c>
      <c r="CT60" s="28">
        <v>4547.2749020000001</v>
      </c>
      <c r="CU60" s="31">
        <v>4549.1689450000003</v>
      </c>
      <c r="CV60" s="31">
        <v>4864.4169920000004</v>
      </c>
      <c r="CW60" s="31">
        <v>4233.705078</v>
      </c>
      <c r="CX60" s="31">
        <v>4507.4135740000002</v>
      </c>
      <c r="CY60" s="28">
        <v>4580.9111329999996</v>
      </c>
      <c r="CZ60" s="31">
        <v>4585.3251950000003</v>
      </c>
      <c r="DA60" s="31">
        <v>4920.6918949999999</v>
      </c>
      <c r="DB60" s="31">
        <v>4258.2807620000003</v>
      </c>
      <c r="DC60" s="31">
        <v>4539.8056640000004</v>
      </c>
      <c r="DD60" s="28">
        <v>4617.4492190000001</v>
      </c>
      <c r="DE60" s="31">
        <v>4623.0776370000003</v>
      </c>
      <c r="DF60" s="31">
        <v>4978.0146480000003</v>
      </c>
      <c r="DG60" s="31">
        <v>4286.6538090000004</v>
      </c>
      <c r="DH60" s="31">
        <v>4571.9204099999997</v>
      </c>
      <c r="DI60" s="28">
        <v>4654.7001950000003</v>
      </c>
      <c r="DJ60" s="31">
        <v>4663.1538090000004</v>
      </c>
      <c r="DK60" s="31">
        <v>5037.9101559999999</v>
      </c>
      <c r="DL60" s="31">
        <v>4320.4189450000003</v>
      </c>
      <c r="DM60" s="31">
        <v>4605.7705079999996</v>
      </c>
      <c r="DN60" s="28">
        <v>4696.8442379999997</v>
      </c>
      <c r="DO60" s="31">
        <v>4702.4438479999999</v>
      </c>
      <c r="DP60" s="31">
        <v>5096.0898440000001</v>
      </c>
      <c r="DQ60" s="31">
        <v>4350.9575199999999</v>
      </c>
      <c r="DR60" s="31">
        <v>4642.5556640000004</v>
      </c>
      <c r="DS60" s="28">
        <v>4738.5288090000004</v>
      </c>
      <c r="DT60" s="31">
        <v>4743.7133789999998</v>
      </c>
      <c r="DU60" s="31">
        <v>5159.7661129999997</v>
      </c>
      <c r="DV60" s="31">
        <v>4383.4384769999997</v>
      </c>
      <c r="DW60" s="31">
        <v>4684.1547849999997</v>
      </c>
      <c r="DX60" s="28">
        <v>4785.8999020000001</v>
      </c>
      <c r="DY60" s="31">
        <v>4788.5888670000004</v>
      </c>
      <c r="DZ60" s="31">
        <v>5232.1015619999998</v>
      </c>
      <c r="EA60" s="31">
        <v>4416.6152339999999</v>
      </c>
      <c r="EB60" s="31">
        <v>4731.5625</v>
      </c>
      <c r="EC60" s="28">
        <v>4836.4072269999997</v>
      </c>
      <c r="ED60" s="31">
        <v>4834.6118159999996</v>
      </c>
      <c r="EE60" s="31">
        <v>5305.9653319999998</v>
      </c>
      <c r="EF60" s="31">
        <v>4448.0322269999997</v>
      </c>
      <c r="EG60" s="31">
        <v>4782.1616210000002</v>
      </c>
      <c r="EH60" s="28">
        <v>4886.3916019999997</v>
      </c>
      <c r="EI60" s="31">
        <v>4881.7626950000003</v>
      </c>
      <c r="EJ60" s="31">
        <v>5378.1118159999996</v>
      </c>
      <c r="EK60" s="31">
        <v>4481.3549800000001</v>
      </c>
      <c r="EL60" s="31">
        <v>4831.908203</v>
      </c>
      <c r="EM60" s="28">
        <v>4935.8676759999998</v>
      </c>
      <c r="EN60" s="31">
        <v>4930.2846680000002</v>
      </c>
      <c r="EO60" s="31">
        <v>5455.4023440000001</v>
      </c>
      <c r="EP60" s="31">
        <v>4517.4340819999998</v>
      </c>
      <c r="EQ60" s="31">
        <v>4882.908203</v>
      </c>
      <c r="ER60" s="28">
        <v>4985.6215819999998</v>
      </c>
      <c r="ES60" s="30">
        <v>8.9999999999999993E-3</v>
      </c>
      <c r="ET60" s="30">
        <v>1.2E-2</v>
      </c>
      <c r="EU60" s="30">
        <v>6.0000000000000001E-3</v>
      </c>
      <c r="EV60" s="30">
        <v>8.0000000000000002E-3</v>
      </c>
      <c r="EW60" s="29">
        <v>8.9999999999999993E-3</v>
      </c>
    </row>
    <row r="61" spans="1:153" x14ac:dyDescent="0.25">
      <c r="A61" s="24"/>
      <c r="B61" s="24"/>
      <c r="C61" s="24"/>
      <c r="D61" s="194"/>
      <c r="E61" s="189"/>
      <c r="F61" s="189"/>
      <c r="G61" s="189"/>
      <c r="H61" s="195"/>
      <c r="I61" s="194"/>
      <c r="J61" s="189"/>
      <c r="K61" s="189"/>
      <c r="L61" s="189"/>
      <c r="M61" s="195"/>
      <c r="N61" s="194"/>
      <c r="O61" s="189"/>
      <c r="P61" s="189"/>
      <c r="Q61" s="189"/>
      <c r="R61" s="195"/>
      <c r="S61" s="194"/>
      <c r="T61" s="189"/>
      <c r="U61" s="189"/>
      <c r="V61" s="189"/>
      <c r="W61" s="195"/>
      <c r="X61" s="194"/>
      <c r="Y61" s="189"/>
      <c r="Z61" s="189"/>
      <c r="AA61" s="189"/>
      <c r="AB61" s="195"/>
      <c r="AC61" s="194"/>
      <c r="AD61" s="189"/>
      <c r="AE61" s="189"/>
      <c r="AF61" s="189"/>
      <c r="AG61" s="195"/>
      <c r="AH61" s="194"/>
      <c r="AI61" s="189"/>
      <c r="AJ61" s="189"/>
      <c r="AK61" s="189"/>
      <c r="AL61" s="195"/>
      <c r="AM61" s="194"/>
      <c r="AN61" s="189"/>
      <c r="AO61" s="189"/>
      <c r="AP61" s="189"/>
      <c r="AQ61" s="195"/>
      <c r="AR61" s="194"/>
      <c r="AS61" s="189"/>
      <c r="AT61" s="189"/>
      <c r="AU61" s="189"/>
      <c r="AV61" s="195"/>
      <c r="AW61" s="194"/>
      <c r="AX61" s="189"/>
      <c r="AY61" s="189"/>
      <c r="AZ61" s="189"/>
      <c r="BA61" s="195"/>
      <c r="BB61" s="194"/>
      <c r="BC61" s="189"/>
      <c r="BD61" s="189"/>
      <c r="BE61" s="189"/>
      <c r="BF61" s="195"/>
      <c r="BG61" s="194"/>
      <c r="BH61" s="189"/>
      <c r="BI61" s="189"/>
      <c r="BJ61" s="189"/>
      <c r="BK61" s="195"/>
      <c r="BL61" s="194"/>
      <c r="BM61" s="189"/>
      <c r="BN61" s="189"/>
      <c r="BO61" s="189"/>
      <c r="BP61" s="195"/>
      <c r="BQ61" s="194"/>
      <c r="BR61" s="189"/>
      <c r="BS61" s="189"/>
      <c r="BT61" s="189"/>
      <c r="BU61" s="195"/>
      <c r="BV61" s="194"/>
      <c r="BW61" s="189"/>
      <c r="BX61" s="189"/>
      <c r="BY61" s="189"/>
      <c r="BZ61" s="195"/>
      <c r="CA61" s="194"/>
      <c r="CB61" s="189"/>
      <c r="CC61" s="189"/>
      <c r="CD61" s="189"/>
      <c r="CE61" s="195"/>
      <c r="CF61" s="194"/>
      <c r="CG61" s="189"/>
      <c r="CH61" s="189"/>
      <c r="CI61" s="189"/>
      <c r="CJ61" s="195"/>
      <c r="CK61" s="194"/>
      <c r="CL61" s="189"/>
      <c r="CM61" s="189"/>
      <c r="CN61" s="189"/>
      <c r="CO61" s="195"/>
      <c r="CP61" s="194"/>
      <c r="CQ61" s="189"/>
      <c r="CR61" s="189"/>
      <c r="CS61" s="189"/>
      <c r="CT61" s="195"/>
      <c r="CU61" s="194"/>
      <c r="CV61" s="189"/>
      <c r="CW61" s="189"/>
      <c r="CX61" s="189"/>
      <c r="CY61" s="195"/>
      <c r="CZ61" s="194"/>
      <c r="DA61" s="189"/>
      <c r="DB61" s="189"/>
      <c r="DC61" s="189"/>
      <c r="DD61" s="195"/>
      <c r="DE61" s="194"/>
      <c r="DF61" s="189"/>
      <c r="DG61" s="189"/>
      <c r="DH61" s="189"/>
      <c r="DI61" s="195"/>
      <c r="DJ61" s="194"/>
      <c r="DK61" s="189"/>
      <c r="DL61" s="189"/>
      <c r="DM61" s="189"/>
      <c r="DN61" s="195"/>
      <c r="DO61" s="194"/>
      <c r="DP61" s="189"/>
      <c r="DQ61" s="189"/>
      <c r="DR61" s="189"/>
      <c r="DS61" s="195"/>
      <c r="DT61" s="194"/>
      <c r="DU61" s="189"/>
      <c r="DV61" s="189"/>
      <c r="DW61" s="189"/>
      <c r="DX61" s="195"/>
      <c r="DY61" s="194"/>
      <c r="DZ61" s="189"/>
      <c r="EA61" s="189"/>
      <c r="EB61" s="189"/>
      <c r="EC61" s="195"/>
      <c r="ED61" s="194"/>
      <c r="EE61" s="189"/>
      <c r="EF61" s="189"/>
      <c r="EG61" s="189"/>
      <c r="EH61" s="195"/>
      <c r="EI61" s="194"/>
      <c r="EJ61" s="189"/>
      <c r="EK61" s="189"/>
      <c r="EL61" s="189"/>
      <c r="EM61" s="195"/>
      <c r="EN61" s="194"/>
      <c r="EO61" s="189"/>
      <c r="EP61" s="189"/>
      <c r="EQ61" s="189"/>
      <c r="ER61" s="195"/>
      <c r="ES61" s="194"/>
      <c r="ET61" s="189"/>
      <c r="EU61" s="189"/>
      <c r="EV61" s="189"/>
      <c r="EW61" s="195"/>
    </row>
    <row r="62" spans="1:153" x14ac:dyDescent="0.25">
      <c r="A62" s="28" t="s">
        <v>177</v>
      </c>
      <c r="B62" s="24"/>
      <c r="C62" s="24"/>
      <c r="D62" s="194"/>
      <c r="E62" s="189"/>
      <c r="F62" s="189"/>
      <c r="G62" s="189"/>
      <c r="H62" s="195"/>
      <c r="I62" s="194"/>
      <c r="J62" s="189"/>
      <c r="K62" s="189"/>
      <c r="L62" s="189"/>
      <c r="M62" s="195"/>
      <c r="N62" s="194"/>
      <c r="O62" s="189"/>
      <c r="P62" s="189"/>
      <c r="Q62" s="189"/>
      <c r="R62" s="195"/>
      <c r="S62" s="194"/>
      <c r="T62" s="189"/>
      <c r="U62" s="189"/>
      <c r="V62" s="189"/>
      <c r="W62" s="195"/>
      <c r="X62" s="194"/>
      <c r="Y62" s="189"/>
      <c r="Z62" s="189"/>
      <c r="AA62" s="189"/>
      <c r="AB62" s="195"/>
      <c r="AC62" s="194"/>
      <c r="AD62" s="189"/>
      <c r="AE62" s="189"/>
      <c r="AF62" s="189"/>
      <c r="AG62" s="195"/>
      <c r="AH62" s="194"/>
      <c r="AI62" s="189"/>
      <c r="AJ62" s="189"/>
      <c r="AK62" s="189"/>
      <c r="AL62" s="195"/>
      <c r="AM62" s="194"/>
      <c r="AN62" s="189"/>
      <c r="AO62" s="189"/>
      <c r="AP62" s="189"/>
      <c r="AQ62" s="195"/>
      <c r="AR62" s="194"/>
      <c r="AS62" s="189"/>
      <c r="AT62" s="189"/>
      <c r="AU62" s="189"/>
      <c r="AV62" s="195"/>
      <c r="AW62" s="194"/>
      <c r="AX62" s="189"/>
      <c r="AY62" s="189"/>
      <c r="AZ62" s="189"/>
      <c r="BA62" s="195"/>
      <c r="BB62" s="194"/>
      <c r="BC62" s="189"/>
      <c r="BD62" s="189"/>
      <c r="BE62" s="189"/>
      <c r="BF62" s="195"/>
      <c r="BG62" s="194"/>
      <c r="BH62" s="189"/>
      <c r="BI62" s="189"/>
      <c r="BJ62" s="189"/>
      <c r="BK62" s="195"/>
      <c r="BL62" s="194"/>
      <c r="BM62" s="189"/>
      <c r="BN62" s="189"/>
      <c r="BO62" s="189"/>
      <c r="BP62" s="195"/>
      <c r="BQ62" s="194"/>
      <c r="BR62" s="189"/>
      <c r="BS62" s="189"/>
      <c r="BT62" s="189"/>
      <c r="BU62" s="195"/>
      <c r="BV62" s="194"/>
      <c r="BW62" s="189"/>
      <c r="BX62" s="189"/>
      <c r="BY62" s="189"/>
      <c r="BZ62" s="195"/>
      <c r="CA62" s="194"/>
      <c r="CB62" s="189"/>
      <c r="CC62" s="189"/>
      <c r="CD62" s="189"/>
      <c r="CE62" s="195"/>
      <c r="CF62" s="194"/>
      <c r="CG62" s="189"/>
      <c r="CH62" s="189"/>
      <c r="CI62" s="189"/>
      <c r="CJ62" s="195"/>
      <c r="CK62" s="194"/>
      <c r="CL62" s="189"/>
      <c r="CM62" s="189"/>
      <c r="CN62" s="189"/>
      <c r="CO62" s="195"/>
      <c r="CP62" s="194"/>
      <c r="CQ62" s="189"/>
      <c r="CR62" s="189"/>
      <c r="CS62" s="189"/>
      <c r="CT62" s="195"/>
      <c r="CU62" s="194"/>
      <c r="CV62" s="189"/>
      <c r="CW62" s="189"/>
      <c r="CX62" s="189"/>
      <c r="CY62" s="195"/>
      <c r="CZ62" s="194"/>
      <c r="DA62" s="189"/>
      <c r="DB62" s="189"/>
      <c r="DC62" s="189"/>
      <c r="DD62" s="195"/>
      <c r="DE62" s="194"/>
      <c r="DF62" s="189"/>
      <c r="DG62" s="189"/>
      <c r="DH62" s="189"/>
      <c r="DI62" s="195"/>
      <c r="DJ62" s="194"/>
      <c r="DK62" s="189"/>
      <c r="DL62" s="189"/>
      <c r="DM62" s="189"/>
      <c r="DN62" s="195"/>
      <c r="DO62" s="194"/>
      <c r="DP62" s="189"/>
      <c r="DQ62" s="189"/>
      <c r="DR62" s="189"/>
      <c r="DS62" s="195"/>
      <c r="DT62" s="194"/>
      <c r="DU62" s="189"/>
      <c r="DV62" s="189"/>
      <c r="DW62" s="189"/>
      <c r="DX62" s="195"/>
      <c r="DY62" s="194"/>
      <c r="DZ62" s="189"/>
      <c r="EA62" s="189"/>
      <c r="EB62" s="189"/>
      <c r="EC62" s="195"/>
      <c r="ED62" s="194"/>
      <c r="EE62" s="189"/>
      <c r="EF62" s="189"/>
      <c r="EG62" s="189"/>
      <c r="EH62" s="195"/>
      <c r="EI62" s="194"/>
      <c r="EJ62" s="189"/>
      <c r="EK62" s="189"/>
      <c r="EL62" s="189"/>
      <c r="EM62" s="195"/>
      <c r="EN62" s="194"/>
      <c r="EO62" s="189"/>
      <c r="EP62" s="189"/>
      <c r="EQ62" s="189"/>
      <c r="ER62" s="195"/>
      <c r="ES62" s="194"/>
      <c r="ET62" s="189"/>
      <c r="EU62" s="189"/>
      <c r="EV62" s="189"/>
      <c r="EW62" s="195"/>
    </row>
    <row r="63" spans="1:153" x14ac:dyDescent="0.25">
      <c r="A63" s="28" t="s">
        <v>170</v>
      </c>
      <c r="B63" s="24"/>
      <c r="C63" s="24"/>
      <c r="D63" s="194"/>
      <c r="E63" s="189"/>
      <c r="F63" s="189"/>
      <c r="G63" s="189"/>
      <c r="H63" s="195"/>
      <c r="I63" s="194"/>
      <c r="J63" s="189"/>
      <c r="K63" s="189"/>
      <c r="L63" s="189"/>
      <c r="M63" s="195"/>
      <c r="N63" s="194"/>
      <c r="O63" s="189"/>
      <c r="P63" s="189"/>
      <c r="Q63" s="189"/>
      <c r="R63" s="195"/>
      <c r="S63" s="194"/>
      <c r="T63" s="189"/>
      <c r="U63" s="189"/>
      <c r="V63" s="189"/>
      <c r="W63" s="195"/>
      <c r="X63" s="194"/>
      <c r="Y63" s="189"/>
      <c r="Z63" s="189"/>
      <c r="AA63" s="189"/>
      <c r="AB63" s="195"/>
      <c r="AC63" s="194"/>
      <c r="AD63" s="189"/>
      <c r="AE63" s="189"/>
      <c r="AF63" s="189"/>
      <c r="AG63" s="195"/>
      <c r="AH63" s="194"/>
      <c r="AI63" s="189"/>
      <c r="AJ63" s="189"/>
      <c r="AK63" s="189"/>
      <c r="AL63" s="195"/>
      <c r="AM63" s="194"/>
      <c r="AN63" s="189"/>
      <c r="AO63" s="189"/>
      <c r="AP63" s="189"/>
      <c r="AQ63" s="195"/>
      <c r="AR63" s="194"/>
      <c r="AS63" s="189"/>
      <c r="AT63" s="189"/>
      <c r="AU63" s="189"/>
      <c r="AV63" s="195"/>
      <c r="AW63" s="194"/>
      <c r="AX63" s="189"/>
      <c r="AY63" s="189"/>
      <c r="AZ63" s="189"/>
      <c r="BA63" s="195"/>
      <c r="BB63" s="194"/>
      <c r="BC63" s="189"/>
      <c r="BD63" s="189"/>
      <c r="BE63" s="189"/>
      <c r="BF63" s="195"/>
      <c r="BG63" s="194"/>
      <c r="BH63" s="189"/>
      <c r="BI63" s="189"/>
      <c r="BJ63" s="189"/>
      <c r="BK63" s="195"/>
      <c r="BL63" s="194"/>
      <c r="BM63" s="189"/>
      <c r="BN63" s="189"/>
      <c r="BO63" s="189"/>
      <c r="BP63" s="195"/>
      <c r="BQ63" s="194"/>
      <c r="BR63" s="189"/>
      <c r="BS63" s="189"/>
      <c r="BT63" s="189"/>
      <c r="BU63" s="195"/>
      <c r="BV63" s="194"/>
      <c r="BW63" s="189"/>
      <c r="BX63" s="189"/>
      <c r="BY63" s="189"/>
      <c r="BZ63" s="195"/>
      <c r="CA63" s="194"/>
      <c r="CB63" s="189"/>
      <c r="CC63" s="189"/>
      <c r="CD63" s="189"/>
      <c r="CE63" s="195"/>
      <c r="CF63" s="194"/>
      <c r="CG63" s="189"/>
      <c r="CH63" s="189"/>
      <c r="CI63" s="189"/>
      <c r="CJ63" s="195"/>
      <c r="CK63" s="194"/>
      <c r="CL63" s="189"/>
      <c r="CM63" s="189"/>
      <c r="CN63" s="189"/>
      <c r="CO63" s="195"/>
      <c r="CP63" s="194"/>
      <c r="CQ63" s="189"/>
      <c r="CR63" s="189"/>
      <c r="CS63" s="189"/>
      <c r="CT63" s="195"/>
      <c r="CU63" s="194"/>
      <c r="CV63" s="189"/>
      <c r="CW63" s="189"/>
      <c r="CX63" s="189"/>
      <c r="CY63" s="195"/>
      <c r="CZ63" s="194"/>
      <c r="DA63" s="189"/>
      <c r="DB63" s="189"/>
      <c r="DC63" s="189"/>
      <c r="DD63" s="195"/>
      <c r="DE63" s="194"/>
      <c r="DF63" s="189"/>
      <c r="DG63" s="189"/>
      <c r="DH63" s="189"/>
      <c r="DI63" s="195"/>
      <c r="DJ63" s="194"/>
      <c r="DK63" s="189"/>
      <c r="DL63" s="189"/>
      <c r="DM63" s="189"/>
      <c r="DN63" s="195"/>
      <c r="DO63" s="194"/>
      <c r="DP63" s="189"/>
      <c r="DQ63" s="189"/>
      <c r="DR63" s="189"/>
      <c r="DS63" s="195"/>
      <c r="DT63" s="194"/>
      <c r="DU63" s="189"/>
      <c r="DV63" s="189"/>
      <c r="DW63" s="189"/>
      <c r="DX63" s="195"/>
      <c r="DY63" s="194"/>
      <c r="DZ63" s="189"/>
      <c r="EA63" s="189"/>
      <c r="EB63" s="189"/>
      <c r="EC63" s="195"/>
      <c r="ED63" s="194"/>
      <c r="EE63" s="189"/>
      <c r="EF63" s="189"/>
      <c r="EG63" s="189"/>
      <c r="EH63" s="195"/>
      <c r="EI63" s="194"/>
      <c r="EJ63" s="189"/>
      <c r="EK63" s="189"/>
      <c r="EL63" s="189"/>
      <c r="EM63" s="195"/>
      <c r="EN63" s="194"/>
      <c r="EO63" s="189"/>
      <c r="EP63" s="189"/>
      <c r="EQ63" s="189"/>
      <c r="ER63" s="195"/>
      <c r="ES63" s="194"/>
      <c r="ET63" s="189"/>
      <c r="EU63" s="189"/>
      <c r="EV63" s="189"/>
      <c r="EW63" s="195"/>
    </row>
    <row r="64" spans="1:153" x14ac:dyDescent="0.25">
      <c r="A64" s="24" t="s">
        <v>176</v>
      </c>
      <c r="B64" s="24">
        <v>11.779187</v>
      </c>
      <c r="C64" s="24">
        <v>11.715401</v>
      </c>
      <c r="D64" s="27">
        <v>11.350603</v>
      </c>
      <c r="E64" s="27">
        <v>11.350921</v>
      </c>
      <c r="F64" s="27">
        <v>11.353724</v>
      </c>
      <c r="G64" s="27">
        <v>11.359318999999999</v>
      </c>
      <c r="H64" s="24">
        <v>11.361856</v>
      </c>
      <c r="I64" s="27">
        <v>11.105858</v>
      </c>
      <c r="J64" s="27">
        <v>11.33175</v>
      </c>
      <c r="K64" s="27">
        <v>11.166579</v>
      </c>
      <c r="L64" s="27">
        <v>11.109932000000001</v>
      </c>
      <c r="M64" s="24">
        <v>11.110150000000001</v>
      </c>
      <c r="N64" s="27">
        <v>11.262155</v>
      </c>
      <c r="O64" s="27">
        <v>11.694732</v>
      </c>
      <c r="P64" s="27">
        <v>11.460989</v>
      </c>
      <c r="Q64" s="27">
        <v>11.379951</v>
      </c>
      <c r="R64" s="24">
        <v>11.254353999999999</v>
      </c>
      <c r="S64" s="27">
        <v>11.280878</v>
      </c>
      <c r="T64" s="27">
        <v>11.58137</v>
      </c>
      <c r="U64" s="27">
        <v>11.512795000000001</v>
      </c>
      <c r="V64" s="27">
        <v>11.426453</v>
      </c>
      <c r="W64" s="24">
        <v>11.257554000000001</v>
      </c>
      <c r="X64" s="27">
        <v>11.456917000000001</v>
      </c>
      <c r="Y64" s="27">
        <v>11.526764999999999</v>
      </c>
      <c r="Z64" s="27">
        <v>11.79331</v>
      </c>
      <c r="AA64" s="27">
        <v>11.616735</v>
      </c>
      <c r="AB64" s="24">
        <v>11.423601</v>
      </c>
      <c r="AC64" s="27">
        <v>11.541518999999999</v>
      </c>
      <c r="AD64" s="27">
        <v>11.590787000000001</v>
      </c>
      <c r="AE64" s="27">
        <v>11.871193999999999</v>
      </c>
      <c r="AF64" s="27">
        <v>11.712177000000001</v>
      </c>
      <c r="AG64" s="24">
        <v>11.505075</v>
      </c>
      <c r="AH64" s="27">
        <v>11.544376</v>
      </c>
      <c r="AI64" s="27">
        <v>11.593985</v>
      </c>
      <c r="AJ64" s="27">
        <v>11.8491</v>
      </c>
      <c r="AK64" s="27">
        <v>11.704283</v>
      </c>
      <c r="AL64" s="24">
        <v>11.457176</v>
      </c>
      <c r="AM64" s="27">
        <v>11.478851000000001</v>
      </c>
      <c r="AN64" s="27">
        <v>11.556025999999999</v>
      </c>
      <c r="AO64" s="27">
        <v>11.751865</v>
      </c>
      <c r="AP64" s="27">
        <v>11.626868999999999</v>
      </c>
      <c r="AQ64" s="24">
        <v>11.382149999999999</v>
      </c>
      <c r="AR64" s="27">
        <v>11.469588999999999</v>
      </c>
      <c r="AS64" s="27">
        <v>11.550134999999999</v>
      </c>
      <c r="AT64" s="27">
        <v>11.676963000000001</v>
      </c>
      <c r="AU64" s="27">
        <v>11.636666</v>
      </c>
      <c r="AV64" s="24">
        <v>11.358527</v>
      </c>
      <c r="AW64" s="27">
        <v>11.484387</v>
      </c>
      <c r="AX64" s="27">
        <v>11.581564999999999</v>
      </c>
      <c r="AY64" s="27">
        <v>11.647449999999999</v>
      </c>
      <c r="AZ64" s="27">
        <v>11.663809000000001</v>
      </c>
      <c r="BA64" s="24">
        <v>11.346607000000001</v>
      </c>
      <c r="BB64" s="27">
        <v>11.495454000000001</v>
      </c>
      <c r="BC64" s="27">
        <v>11.613543999999999</v>
      </c>
      <c r="BD64" s="27">
        <v>11.590312000000001</v>
      </c>
      <c r="BE64" s="27">
        <v>11.699794000000001</v>
      </c>
      <c r="BF64" s="24">
        <v>11.340519</v>
      </c>
      <c r="BG64" s="27">
        <v>11.49963</v>
      </c>
      <c r="BH64" s="27">
        <v>11.627568999999999</v>
      </c>
      <c r="BI64" s="27">
        <v>11.585720999999999</v>
      </c>
      <c r="BJ64" s="27">
        <v>11.709782000000001</v>
      </c>
      <c r="BK64" s="24">
        <v>11.297494</v>
      </c>
      <c r="BL64" s="27">
        <v>11.546198</v>
      </c>
      <c r="BM64" s="27">
        <v>11.673387999999999</v>
      </c>
      <c r="BN64" s="27">
        <v>11.602618</v>
      </c>
      <c r="BO64" s="27">
        <v>11.742896999999999</v>
      </c>
      <c r="BP64" s="24">
        <v>11.353952</v>
      </c>
      <c r="BQ64" s="27">
        <v>11.586938999999999</v>
      </c>
      <c r="BR64" s="27">
        <v>11.732417999999999</v>
      </c>
      <c r="BS64" s="27">
        <v>11.655782</v>
      </c>
      <c r="BT64" s="27">
        <v>11.848649999999999</v>
      </c>
      <c r="BU64" s="24">
        <v>11.389008</v>
      </c>
      <c r="BV64" s="27">
        <v>11.643817</v>
      </c>
      <c r="BW64" s="27">
        <v>11.781026000000001</v>
      </c>
      <c r="BX64" s="27">
        <v>11.644534999999999</v>
      </c>
      <c r="BY64" s="27">
        <v>11.909300999999999</v>
      </c>
      <c r="BZ64" s="24">
        <v>11.407622</v>
      </c>
      <c r="CA64" s="27">
        <v>11.691459</v>
      </c>
      <c r="CB64" s="27">
        <v>11.882156999999999</v>
      </c>
      <c r="CC64" s="27">
        <v>11.672292000000001</v>
      </c>
      <c r="CD64" s="27">
        <v>11.963512</v>
      </c>
      <c r="CE64" s="24">
        <v>11.432919</v>
      </c>
      <c r="CF64" s="27">
        <v>11.741937999999999</v>
      </c>
      <c r="CG64" s="27">
        <v>11.901733999999999</v>
      </c>
      <c r="CH64" s="27">
        <v>11.674834000000001</v>
      </c>
      <c r="CI64" s="27">
        <v>12.00264</v>
      </c>
      <c r="CJ64" s="24">
        <v>11.465479999999999</v>
      </c>
      <c r="CK64" s="27">
        <v>11.775142000000001</v>
      </c>
      <c r="CL64" s="27">
        <v>11.951337000000001</v>
      </c>
      <c r="CM64" s="27">
        <v>11.722648</v>
      </c>
      <c r="CN64" s="27">
        <v>12.057104000000001</v>
      </c>
      <c r="CO64" s="24">
        <v>11.533469</v>
      </c>
      <c r="CP64" s="27">
        <v>11.792415</v>
      </c>
      <c r="CQ64" s="27">
        <v>11.991250000000001</v>
      </c>
      <c r="CR64" s="27">
        <v>11.74572</v>
      </c>
      <c r="CS64" s="27">
        <v>12.114888000000001</v>
      </c>
      <c r="CT64" s="24">
        <v>11.584642000000001</v>
      </c>
      <c r="CU64" s="27">
        <v>11.835000000000001</v>
      </c>
      <c r="CV64" s="27">
        <v>12.034853</v>
      </c>
      <c r="CW64" s="27">
        <v>11.780461000000001</v>
      </c>
      <c r="CX64" s="27">
        <v>12.189569000000001</v>
      </c>
      <c r="CY64" s="24">
        <v>11.636794999999999</v>
      </c>
      <c r="CZ64" s="27">
        <v>11.876287</v>
      </c>
      <c r="DA64" s="27">
        <v>12.091873</v>
      </c>
      <c r="DB64" s="27">
        <v>11.803248</v>
      </c>
      <c r="DC64" s="27">
        <v>12.243708</v>
      </c>
      <c r="DD64" s="24">
        <v>11.637285</v>
      </c>
      <c r="DE64" s="27">
        <v>11.915974</v>
      </c>
      <c r="DF64" s="27">
        <v>12.156377000000001</v>
      </c>
      <c r="DG64" s="27">
        <v>11.806252000000001</v>
      </c>
      <c r="DH64" s="27">
        <v>12.336040000000001</v>
      </c>
      <c r="DI64" s="24">
        <v>11.677685</v>
      </c>
      <c r="DJ64" s="27">
        <v>11.970158</v>
      </c>
      <c r="DK64" s="27">
        <v>12.277699</v>
      </c>
      <c r="DL64" s="27">
        <v>11.816706999999999</v>
      </c>
      <c r="DM64" s="27">
        <v>12.490907999999999</v>
      </c>
      <c r="DN64" s="24">
        <v>11.738498999999999</v>
      </c>
      <c r="DO64" s="27">
        <v>12.085743000000001</v>
      </c>
      <c r="DP64" s="27">
        <v>12.438622000000001</v>
      </c>
      <c r="DQ64" s="27">
        <v>11.891800999999999</v>
      </c>
      <c r="DR64" s="27">
        <v>12.652381</v>
      </c>
      <c r="DS64" s="24">
        <v>11.825195000000001</v>
      </c>
      <c r="DT64" s="27">
        <v>12.227235</v>
      </c>
      <c r="DU64" s="27">
        <v>12.567235999999999</v>
      </c>
      <c r="DV64" s="27">
        <v>11.983936</v>
      </c>
      <c r="DW64" s="27">
        <v>12.795714</v>
      </c>
      <c r="DX64" s="24">
        <v>11.880198</v>
      </c>
      <c r="DY64" s="27">
        <v>12.343242999999999</v>
      </c>
      <c r="DZ64" s="27">
        <v>12.702864</v>
      </c>
      <c r="EA64" s="27">
        <v>12.098319999999999</v>
      </c>
      <c r="EB64" s="27">
        <v>12.91179</v>
      </c>
      <c r="EC64" s="24">
        <v>11.945971999999999</v>
      </c>
      <c r="ED64" s="27">
        <v>12.454755</v>
      </c>
      <c r="EE64" s="27">
        <v>12.804303000000001</v>
      </c>
      <c r="EF64" s="27">
        <v>12.220198999999999</v>
      </c>
      <c r="EG64" s="27">
        <v>13.020707</v>
      </c>
      <c r="EH64" s="24">
        <v>12.034853</v>
      </c>
      <c r="EI64" s="27">
        <v>12.592357</v>
      </c>
      <c r="EJ64" s="27">
        <v>12.902969000000001</v>
      </c>
      <c r="EK64" s="27">
        <v>12.311330999999999</v>
      </c>
      <c r="EL64" s="27">
        <v>13.176615</v>
      </c>
      <c r="EM64" s="24">
        <v>12.115600000000001</v>
      </c>
      <c r="EN64" s="27">
        <v>12.65804</v>
      </c>
      <c r="EO64" s="27">
        <v>12.956521</v>
      </c>
      <c r="EP64" s="27">
        <v>12.387696</v>
      </c>
      <c r="EQ64" s="27">
        <v>13.255876000000001</v>
      </c>
      <c r="ER64" s="24">
        <v>12.185499999999999</v>
      </c>
      <c r="ES64" s="26">
        <v>3.0000000000000001E-3</v>
      </c>
      <c r="ET64" s="26">
        <v>3.0000000000000001E-3</v>
      </c>
      <c r="EU64" s="26">
        <v>2E-3</v>
      </c>
      <c r="EV64" s="26">
        <v>4.0000000000000001E-3</v>
      </c>
      <c r="EW64" s="25">
        <v>1E-3</v>
      </c>
    </row>
    <row r="65" spans="1:153" x14ac:dyDescent="0.25">
      <c r="A65" s="24" t="s">
        <v>175</v>
      </c>
      <c r="B65" s="24">
        <v>10.404068000000001</v>
      </c>
      <c r="C65" s="24">
        <v>10.229398</v>
      </c>
      <c r="D65" s="27">
        <v>9.7117360000000001</v>
      </c>
      <c r="E65" s="27">
        <v>9.7097449999999998</v>
      </c>
      <c r="F65" s="27">
        <v>9.7158829999999998</v>
      </c>
      <c r="G65" s="27">
        <v>9.7246059999999996</v>
      </c>
      <c r="H65" s="24">
        <v>9.7225669999999997</v>
      </c>
      <c r="I65" s="27">
        <v>9.4752919999999996</v>
      </c>
      <c r="J65" s="27">
        <v>9.6510590000000001</v>
      </c>
      <c r="K65" s="27">
        <v>9.5083090000000006</v>
      </c>
      <c r="L65" s="27">
        <v>9.4826270000000008</v>
      </c>
      <c r="M65" s="24">
        <v>9.4755920000000007</v>
      </c>
      <c r="N65" s="27">
        <v>9.5004589999999993</v>
      </c>
      <c r="O65" s="27">
        <v>9.8837899999999994</v>
      </c>
      <c r="P65" s="27">
        <v>9.6418730000000004</v>
      </c>
      <c r="Q65" s="27">
        <v>9.6140989999999995</v>
      </c>
      <c r="R65" s="24">
        <v>9.5018709999999995</v>
      </c>
      <c r="S65" s="27">
        <v>9.4628379999999996</v>
      </c>
      <c r="T65" s="27">
        <v>9.7733919999999994</v>
      </c>
      <c r="U65" s="27">
        <v>9.6138639999999995</v>
      </c>
      <c r="V65" s="27">
        <v>9.6011819999999997</v>
      </c>
      <c r="W65" s="24">
        <v>9.4488789999999998</v>
      </c>
      <c r="X65" s="27">
        <v>9.6321700000000003</v>
      </c>
      <c r="Y65" s="27">
        <v>9.7730560000000004</v>
      </c>
      <c r="Z65" s="27">
        <v>9.8604909999999997</v>
      </c>
      <c r="AA65" s="27">
        <v>9.7887950000000004</v>
      </c>
      <c r="AB65" s="24">
        <v>9.6097809999999999</v>
      </c>
      <c r="AC65" s="27">
        <v>9.7302610000000005</v>
      </c>
      <c r="AD65" s="27">
        <v>9.8788970000000003</v>
      </c>
      <c r="AE65" s="27">
        <v>9.933764</v>
      </c>
      <c r="AF65" s="27">
        <v>9.9031789999999997</v>
      </c>
      <c r="AG65" s="24">
        <v>9.7107229999999998</v>
      </c>
      <c r="AH65" s="27">
        <v>9.7736730000000005</v>
      </c>
      <c r="AI65" s="27">
        <v>9.938682</v>
      </c>
      <c r="AJ65" s="27">
        <v>9.9371299999999998</v>
      </c>
      <c r="AK65" s="27">
        <v>9.9319559999999996</v>
      </c>
      <c r="AL65" s="24">
        <v>9.6942050000000002</v>
      </c>
      <c r="AM65" s="27">
        <v>9.7504080000000002</v>
      </c>
      <c r="AN65" s="27">
        <v>9.9521580000000007</v>
      </c>
      <c r="AO65" s="27">
        <v>9.8776240000000008</v>
      </c>
      <c r="AP65" s="27">
        <v>9.8862710000000007</v>
      </c>
      <c r="AQ65" s="24">
        <v>9.6549840000000007</v>
      </c>
      <c r="AR65" s="27">
        <v>9.7469099999999997</v>
      </c>
      <c r="AS65" s="27">
        <v>9.9669650000000001</v>
      </c>
      <c r="AT65" s="27">
        <v>9.7947590000000009</v>
      </c>
      <c r="AU65" s="27">
        <v>9.9088270000000005</v>
      </c>
      <c r="AV65" s="24">
        <v>9.6442270000000008</v>
      </c>
      <c r="AW65" s="27">
        <v>9.7841640000000005</v>
      </c>
      <c r="AX65" s="27">
        <v>10.005585</v>
      </c>
      <c r="AY65" s="27">
        <v>9.7713900000000002</v>
      </c>
      <c r="AZ65" s="27">
        <v>9.9501460000000002</v>
      </c>
      <c r="BA65" s="24">
        <v>9.6502569999999999</v>
      </c>
      <c r="BB65" s="27">
        <v>9.7803649999999998</v>
      </c>
      <c r="BC65" s="27">
        <v>10.040709</v>
      </c>
      <c r="BD65" s="27">
        <v>9.6955729999999996</v>
      </c>
      <c r="BE65" s="27">
        <v>9.9793079999999996</v>
      </c>
      <c r="BF65" s="24">
        <v>9.6338640000000009</v>
      </c>
      <c r="BG65" s="27">
        <v>9.7680240000000005</v>
      </c>
      <c r="BH65" s="27">
        <v>10.049457</v>
      </c>
      <c r="BI65" s="27">
        <v>9.6758170000000003</v>
      </c>
      <c r="BJ65" s="27">
        <v>9.9616779999999991</v>
      </c>
      <c r="BK65" s="24">
        <v>9.5686219999999995</v>
      </c>
      <c r="BL65" s="27">
        <v>9.7694969999999994</v>
      </c>
      <c r="BM65" s="27">
        <v>10.055434999999999</v>
      </c>
      <c r="BN65" s="27">
        <v>9.6396069999999998</v>
      </c>
      <c r="BO65" s="27">
        <v>9.9342439999999996</v>
      </c>
      <c r="BP65" s="24">
        <v>9.5747429999999998</v>
      </c>
      <c r="BQ65" s="27">
        <v>9.7193690000000004</v>
      </c>
      <c r="BR65" s="27">
        <v>10.046856999999999</v>
      </c>
      <c r="BS65" s="27">
        <v>9.5948569999999993</v>
      </c>
      <c r="BT65" s="27">
        <v>9.9637089999999997</v>
      </c>
      <c r="BU65" s="24">
        <v>9.5355150000000002</v>
      </c>
      <c r="BV65" s="27">
        <v>9.6828020000000006</v>
      </c>
      <c r="BW65" s="27">
        <v>9.9867889999999999</v>
      </c>
      <c r="BX65" s="27">
        <v>9.4942849999999996</v>
      </c>
      <c r="BY65" s="27">
        <v>9.9555749999999996</v>
      </c>
      <c r="BZ65" s="24">
        <v>9.46617</v>
      </c>
      <c r="CA65" s="27">
        <v>9.6797380000000004</v>
      </c>
      <c r="CB65" s="27">
        <v>10.049173</v>
      </c>
      <c r="CC65" s="27">
        <v>9.4812940000000001</v>
      </c>
      <c r="CD65" s="27">
        <v>9.9673990000000003</v>
      </c>
      <c r="CE65" s="24">
        <v>9.4309309999999993</v>
      </c>
      <c r="CF65" s="27">
        <v>9.7183869999999999</v>
      </c>
      <c r="CG65" s="27">
        <v>10.050649</v>
      </c>
      <c r="CH65" s="27">
        <v>9.4528649999999992</v>
      </c>
      <c r="CI65" s="27">
        <v>9.9679549999999999</v>
      </c>
      <c r="CJ65" s="24">
        <v>9.4310279999999995</v>
      </c>
      <c r="CK65" s="27">
        <v>9.7505860000000002</v>
      </c>
      <c r="CL65" s="27">
        <v>10.096814</v>
      </c>
      <c r="CM65" s="27">
        <v>9.5035450000000008</v>
      </c>
      <c r="CN65" s="27">
        <v>10.012471</v>
      </c>
      <c r="CO65" s="24">
        <v>9.4998280000000008</v>
      </c>
      <c r="CP65" s="27">
        <v>9.7761650000000007</v>
      </c>
      <c r="CQ65" s="27">
        <v>10.155737</v>
      </c>
      <c r="CR65" s="27">
        <v>9.5463439999999995</v>
      </c>
      <c r="CS65" s="27">
        <v>10.082519</v>
      </c>
      <c r="CT65" s="24">
        <v>9.5598449999999993</v>
      </c>
      <c r="CU65" s="27">
        <v>9.8201020000000003</v>
      </c>
      <c r="CV65" s="27">
        <v>10.216303</v>
      </c>
      <c r="CW65" s="27">
        <v>9.5824580000000008</v>
      </c>
      <c r="CX65" s="27">
        <v>10.165991999999999</v>
      </c>
      <c r="CY65" s="24">
        <v>9.6119529999999997</v>
      </c>
      <c r="CZ65" s="27">
        <v>9.864967</v>
      </c>
      <c r="DA65" s="27">
        <v>10.292911999999999</v>
      </c>
      <c r="DB65" s="27">
        <v>9.5829769999999996</v>
      </c>
      <c r="DC65" s="27">
        <v>10.221393000000001</v>
      </c>
      <c r="DD65" s="24">
        <v>9.6186699999999998</v>
      </c>
      <c r="DE65" s="27">
        <v>9.9226849999999995</v>
      </c>
      <c r="DF65" s="27">
        <v>10.377330000000001</v>
      </c>
      <c r="DG65" s="27">
        <v>9.6118950000000005</v>
      </c>
      <c r="DH65" s="27">
        <v>10.330041</v>
      </c>
      <c r="DI65" s="24">
        <v>9.6948930000000004</v>
      </c>
      <c r="DJ65" s="27">
        <v>9.987304</v>
      </c>
      <c r="DK65" s="27">
        <v>10.515942000000001</v>
      </c>
      <c r="DL65" s="27">
        <v>9.6284810000000007</v>
      </c>
      <c r="DM65" s="27">
        <v>10.509437999999999</v>
      </c>
      <c r="DN65" s="24">
        <v>9.7661169999999995</v>
      </c>
      <c r="DO65" s="27">
        <v>10.119472</v>
      </c>
      <c r="DP65" s="27">
        <v>10.691424</v>
      </c>
      <c r="DQ65" s="27">
        <v>9.7350030000000007</v>
      </c>
      <c r="DR65" s="27">
        <v>10.676532</v>
      </c>
      <c r="DS65" s="24">
        <v>9.8552940000000007</v>
      </c>
      <c r="DT65" s="27">
        <v>10.270701000000001</v>
      </c>
      <c r="DU65" s="27">
        <v>10.853346999999999</v>
      </c>
      <c r="DV65" s="27">
        <v>9.8595100000000002</v>
      </c>
      <c r="DW65" s="27">
        <v>10.852535</v>
      </c>
      <c r="DX65" s="24">
        <v>9.9257760000000008</v>
      </c>
      <c r="DY65" s="27">
        <v>10.407647000000001</v>
      </c>
      <c r="DZ65" s="27">
        <v>11.031098</v>
      </c>
      <c r="EA65" s="27">
        <v>9.998488</v>
      </c>
      <c r="EB65" s="27">
        <v>11.010024</v>
      </c>
      <c r="EC65" s="24">
        <v>10.022764</v>
      </c>
      <c r="ED65" s="27">
        <v>10.558116</v>
      </c>
      <c r="EE65" s="27">
        <v>11.160311999999999</v>
      </c>
      <c r="EF65" s="27">
        <v>10.149549</v>
      </c>
      <c r="EG65" s="27">
        <v>11.146143</v>
      </c>
      <c r="EH65" s="24">
        <v>10.144667</v>
      </c>
      <c r="EI65" s="27">
        <v>10.739803</v>
      </c>
      <c r="EJ65" s="27">
        <v>11.298669</v>
      </c>
      <c r="EK65" s="27">
        <v>10.258946999999999</v>
      </c>
      <c r="EL65" s="27">
        <v>11.335832999999999</v>
      </c>
      <c r="EM65" s="24">
        <v>10.252936</v>
      </c>
      <c r="EN65" s="27">
        <v>10.832127</v>
      </c>
      <c r="EO65" s="27">
        <v>11.401418</v>
      </c>
      <c r="EP65" s="27">
        <v>10.367903999999999</v>
      </c>
      <c r="EQ65" s="27">
        <v>11.456685999999999</v>
      </c>
      <c r="ER65" s="24">
        <v>10.348305</v>
      </c>
      <c r="ES65" s="26">
        <v>2E-3</v>
      </c>
      <c r="ET65" s="26">
        <v>4.0000000000000001E-3</v>
      </c>
      <c r="EU65" s="26">
        <v>0</v>
      </c>
      <c r="EV65" s="26">
        <v>4.0000000000000001E-3</v>
      </c>
      <c r="EW65" s="25">
        <v>0</v>
      </c>
    </row>
    <row r="66" spans="1:153" x14ac:dyDescent="0.25">
      <c r="A66" s="24" t="s">
        <v>174</v>
      </c>
      <c r="B66" s="24">
        <v>6.9128629999999998</v>
      </c>
      <c r="C66" s="24">
        <v>6.8157220000000001</v>
      </c>
      <c r="D66" s="27">
        <v>6.2903690000000001</v>
      </c>
      <c r="E66" s="27">
        <v>6.2905620000000004</v>
      </c>
      <c r="F66" s="27">
        <v>6.2932269999999999</v>
      </c>
      <c r="G66" s="27">
        <v>6.2967050000000002</v>
      </c>
      <c r="H66" s="24">
        <v>6.2985860000000002</v>
      </c>
      <c r="I66" s="27">
        <v>6.1903800000000002</v>
      </c>
      <c r="J66" s="27">
        <v>6.311407</v>
      </c>
      <c r="K66" s="27">
        <v>6.2084450000000002</v>
      </c>
      <c r="L66" s="27">
        <v>6.1953959999999997</v>
      </c>
      <c r="M66" s="24">
        <v>6.1921790000000003</v>
      </c>
      <c r="N66" s="27">
        <v>6.1573330000000004</v>
      </c>
      <c r="O66" s="27">
        <v>6.4016929999999999</v>
      </c>
      <c r="P66" s="27">
        <v>6.2277209999999998</v>
      </c>
      <c r="Q66" s="27">
        <v>6.234159</v>
      </c>
      <c r="R66" s="24">
        <v>6.164072</v>
      </c>
      <c r="S66" s="27">
        <v>6.1021879999999999</v>
      </c>
      <c r="T66" s="27">
        <v>6.3075599999999996</v>
      </c>
      <c r="U66" s="27">
        <v>6.1699659999999996</v>
      </c>
      <c r="V66" s="27">
        <v>6.2070340000000002</v>
      </c>
      <c r="W66" s="24">
        <v>6.0938420000000004</v>
      </c>
      <c r="X66" s="27">
        <v>6.2671999999999999</v>
      </c>
      <c r="Y66" s="27">
        <v>6.3973050000000002</v>
      </c>
      <c r="Z66" s="27">
        <v>6.3680580000000004</v>
      </c>
      <c r="AA66" s="27">
        <v>6.381678</v>
      </c>
      <c r="AB66" s="24">
        <v>6.2580119999999999</v>
      </c>
      <c r="AC66" s="27">
        <v>6.3586980000000004</v>
      </c>
      <c r="AD66" s="27">
        <v>6.5112059999999996</v>
      </c>
      <c r="AE66" s="27">
        <v>6.4279719999999996</v>
      </c>
      <c r="AF66" s="27">
        <v>6.4838120000000004</v>
      </c>
      <c r="AG66" s="24">
        <v>6.3585200000000004</v>
      </c>
      <c r="AH66" s="27">
        <v>6.4087949999999996</v>
      </c>
      <c r="AI66" s="27">
        <v>6.5799479999999999</v>
      </c>
      <c r="AJ66" s="27">
        <v>6.4307319999999999</v>
      </c>
      <c r="AK66" s="27">
        <v>6.5156450000000001</v>
      </c>
      <c r="AL66" s="24">
        <v>6.3507179999999996</v>
      </c>
      <c r="AM66" s="27">
        <v>6.3896980000000001</v>
      </c>
      <c r="AN66" s="27">
        <v>6.6078510000000001</v>
      </c>
      <c r="AO66" s="27">
        <v>6.3880400000000002</v>
      </c>
      <c r="AP66" s="27">
        <v>6.4999380000000002</v>
      </c>
      <c r="AQ66" s="24">
        <v>6.3314130000000004</v>
      </c>
      <c r="AR66" s="27">
        <v>6.3873629999999997</v>
      </c>
      <c r="AS66" s="27">
        <v>6.6221610000000002</v>
      </c>
      <c r="AT66" s="27">
        <v>6.3368599999999997</v>
      </c>
      <c r="AU66" s="27">
        <v>6.5155079999999996</v>
      </c>
      <c r="AV66" s="24">
        <v>6.3136340000000004</v>
      </c>
      <c r="AW66" s="27">
        <v>6.433135</v>
      </c>
      <c r="AX66" s="27">
        <v>6.6863109999999999</v>
      </c>
      <c r="AY66" s="27">
        <v>6.3420430000000003</v>
      </c>
      <c r="AZ66" s="27">
        <v>6.5688219999999999</v>
      </c>
      <c r="BA66" s="24">
        <v>6.3343540000000003</v>
      </c>
      <c r="BB66" s="27">
        <v>6.4696959999999999</v>
      </c>
      <c r="BC66" s="27">
        <v>6.7454770000000002</v>
      </c>
      <c r="BD66" s="27">
        <v>6.3279290000000001</v>
      </c>
      <c r="BE66" s="27">
        <v>6.6269660000000004</v>
      </c>
      <c r="BF66" s="24">
        <v>6.3505739999999999</v>
      </c>
      <c r="BG66" s="27">
        <v>6.513458</v>
      </c>
      <c r="BH66" s="27">
        <v>6.8007099999999996</v>
      </c>
      <c r="BI66" s="27">
        <v>6.3587389999999999</v>
      </c>
      <c r="BJ66" s="27">
        <v>6.6668050000000001</v>
      </c>
      <c r="BK66" s="24">
        <v>6.355448</v>
      </c>
      <c r="BL66" s="27">
        <v>6.5369710000000003</v>
      </c>
      <c r="BM66" s="27">
        <v>6.8352849999999998</v>
      </c>
      <c r="BN66" s="27">
        <v>6.3653300000000002</v>
      </c>
      <c r="BO66" s="27">
        <v>6.675694</v>
      </c>
      <c r="BP66" s="24">
        <v>6.3898270000000004</v>
      </c>
      <c r="BQ66" s="27">
        <v>6.5448849999999998</v>
      </c>
      <c r="BR66" s="27">
        <v>6.8746520000000002</v>
      </c>
      <c r="BS66" s="27">
        <v>6.368722</v>
      </c>
      <c r="BT66" s="27">
        <v>6.7291910000000001</v>
      </c>
      <c r="BU66" s="24">
        <v>6.3908500000000004</v>
      </c>
      <c r="BV66" s="27">
        <v>6.5764060000000004</v>
      </c>
      <c r="BW66" s="27">
        <v>6.9065719999999997</v>
      </c>
      <c r="BX66" s="27">
        <v>6.3349200000000003</v>
      </c>
      <c r="BY66" s="27">
        <v>6.7595099999999997</v>
      </c>
      <c r="BZ66" s="24">
        <v>6.3917999999999999</v>
      </c>
      <c r="CA66" s="27">
        <v>6.6064749999999997</v>
      </c>
      <c r="CB66" s="27">
        <v>6.9804279999999999</v>
      </c>
      <c r="CC66" s="27">
        <v>6.3572480000000002</v>
      </c>
      <c r="CD66" s="27">
        <v>6.8048289999999998</v>
      </c>
      <c r="CE66" s="24">
        <v>6.4132860000000003</v>
      </c>
      <c r="CF66" s="27">
        <v>6.6421400000000004</v>
      </c>
      <c r="CG66" s="27">
        <v>7.0092119999999998</v>
      </c>
      <c r="CH66" s="27">
        <v>6.3762639999999999</v>
      </c>
      <c r="CI66" s="27">
        <v>6.8398389999999996</v>
      </c>
      <c r="CJ66" s="24">
        <v>6.4489770000000002</v>
      </c>
      <c r="CK66" s="27">
        <v>6.6910600000000002</v>
      </c>
      <c r="CL66" s="27">
        <v>7.0626720000000001</v>
      </c>
      <c r="CM66" s="27">
        <v>6.4367080000000003</v>
      </c>
      <c r="CN66" s="27">
        <v>6.9053440000000004</v>
      </c>
      <c r="CO66" s="24">
        <v>6.5200180000000003</v>
      </c>
      <c r="CP66" s="27">
        <v>6.7306330000000001</v>
      </c>
      <c r="CQ66" s="27">
        <v>7.1185970000000003</v>
      </c>
      <c r="CR66" s="27">
        <v>6.4807519999999998</v>
      </c>
      <c r="CS66" s="27">
        <v>6.9679010000000003</v>
      </c>
      <c r="CT66" s="24">
        <v>6.5813980000000001</v>
      </c>
      <c r="CU66" s="27">
        <v>6.7785820000000001</v>
      </c>
      <c r="CV66" s="27">
        <v>7.1821479999999998</v>
      </c>
      <c r="CW66" s="27">
        <v>6.5223440000000004</v>
      </c>
      <c r="CX66" s="27">
        <v>7.0312859999999997</v>
      </c>
      <c r="CY66" s="24">
        <v>6.6341669999999997</v>
      </c>
      <c r="CZ66" s="27">
        <v>6.8340310000000004</v>
      </c>
      <c r="DA66" s="27">
        <v>7.2513990000000002</v>
      </c>
      <c r="DB66" s="27">
        <v>6.5619490000000003</v>
      </c>
      <c r="DC66" s="27">
        <v>7.1104070000000004</v>
      </c>
      <c r="DD66" s="24">
        <v>6.6649710000000004</v>
      </c>
      <c r="DE66" s="27">
        <v>6.8938810000000004</v>
      </c>
      <c r="DF66" s="27">
        <v>7.349742</v>
      </c>
      <c r="DG66" s="27">
        <v>6.5945830000000001</v>
      </c>
      <c r="DH66" s="27">
        <v>7.225581</v>
      </c>
      <c r="DI66" s="24">
        <v>6.7257369999999996</v>
      </c>
      <c r="DJ66" s="27">
        <v>6.9702659999999996</v>
      </c>
      <c r="DK66" s="27">
        <v>7.4759419999999999</v>
      </c>
      <c r="DL66" s="27">
        <v>6.6289490000000004</v>
      </c>
      <c r="DM66" s="27">
        <v>7.3797319999999997</v>
      </c>
      <c r="DN66" s="24">
        <v>6.8079179999999999</v>
      </c>
      <c r="DO66" s="27">
        <v>7.0952609999999998</v>
      </c>
      <c r="DP66" s="27">
        <v>7.632612</v>
      </c>
      <c r="DQ66" s="27">
        <v>6.7254430000000003</v>
      </c>
      <c r="DR66" s="27">
        <v>7.5435780000000001</v>
      </c>
      <c r="DS66" s="24">
        <v>6.9062890000000001</v>
      </c>
      <c r="DT66" s="27">
        <v>7.2552669999999999</v>
      </c>
      <c r="DU66" s="27">
        <v>7.7872510000000004</v>
      </c>
      <c r="DV66" s="27">
        <v>6.8384359999999997</v>
      </c>
      <c r="DW66" s="27">
        <v>7.6998730000000002</v>
      </c>
      <c r="DX66" s="24">
        <v>6.9860319999999998</v>
      </c>
      <c r="DY66" s="27">
        <v>7.3940809999999999</v>
      </c>
      <c r="DZ66" s="27">
        <v>7.9475860000000003</v>
      </c>
      <c r="EA66" s="27">
        <v>6.9774909999999997</v>
      </c>
      <c r="EB66" s="27">
        <v>7.844354</v>
      </c>
      <c r="EC66" s="24">
        <v>7.0825839999999998</v>
      </c>
      <c r="ED66" s="27">
        <v>7.5294160000000003</v>
      </c>
      <c r="EE66" s="27">
        <v>8.0742689999999993</v>
      </c>
      <c r="EF66" s="27">
        <v>7.1238450000000002</v>
      </c>
      <c r="EG66" s="27">
        <v>7.9771660000000004</v>
      </c>
      <c r="EH66" s="24">
        <v>7.1903610000000002</v>
      </c>
      <c r="EI66" s="27">
        <v>7.6731259999999999</v>
      </c>
      <c r="EJ66" s="27">
        <v>8.2038419999999999</v>
      </c>
      <c r="EK66" s="27">
        <v>7.2282200000000003</v>
      </c>
      <c r="EL66" s="27">
        <v>8.1449540000000002</v>
      </c>
      <c r="EM66" s="24">
        <v>7.2906779999999998</v>
      </c>
      <c r="EN66" s="27">
        <v>7.7603989999999996</v>
      </c>
      <c r="EO66" s="27">
        <v>8.2962710000000008</v>
      </c>
      <c r="EP66" s="27">
        <v>7.3190410000000004</v>
      </c>
      <c r="EQ66" s="27">
        <v>8.2458550000000006</v>
      </c>
      <c r="ER66" s="24">
        <v>7.3817630000000003</v>
      </c>
      <c r="ES66" s="26">
        <v>4.0000000000000001E-3</v>
      </c>
      <c r="ET66" s="26">
        <v>7.0000000000000001E-3</v>
      </c>
      <c r="EU66" s="26">
        <v>2E-3</v>
      </c>
      <c r="EV66" s="26">
        <v>7.0000000000000001E-3</v>
      </c>
      <c r="EW66" s="25">
        <v>3.0000000000000001E-3</v>
      </c>
    </row>
    <row r="67" spans="1:153" x14ac:dyDescent="0.25">
      <c r="A67" s="24" t="s">
        <v>173</v>
      </c>
      <c r="B67" s="24">
        <v>11.569487000000001</v>
      </c>
      <c r="C67" s="24">
        <v>11.18235</v>
      </c>
      <c r="D67" s="27">
        <v>10.618129</v>
      </c>
      <c r="E67" s="27">
        <v>10.613699</v>
      </c>
      <c r="F67" s="27">
        <v>10.624184</v>
      </c>
      <c r="G67" s="27">
        <v>10.629655</v>
      </c>
      <c r="H67" s="24">
        <v>10.635980999999999</v>
      </c>
      <c r="I67" s="27">
        <v>10.436811000000001</v>
      </c>
      <c r="J67" s="27">
        <v>10.553874</v>
      </c>
      <c r="K67" s="27">
        <v>10.442780000000001</v>
      </c>
      <c r="L67" s="27">
        <v>10.443735999999999</v>
      </c>
      <c r="M67" s="24">
        <v>10.445558999999999</v>
      </c>
      <c r="N67" s="27">
        <v>10.281062</v>
      </c>
      <c r="O67" s="27">
        <v>10.607621</v>
      </c>
      <c r="P67" s="27">
        <v>10.353443</v>
      </c>
      <c r="Q67" s="27">
        <v>10.337327</v>
      </c>
      <c r="R67" s="24">
        <v>10.321911999999999</v>
      </c>
      <c r="S67" s="27">
        <v>10.179748999999999</v>
      </c>
      <c r="T67" s="27">
        <v>10.457115999999999</v>
      </c>
      <c r="U67" s="27">
        <v>10.247901000000001</v>
      </c>
      <c r="V67" s="27">
        <v>10.221228999999999</v>
      </c>
      <c r="W67" s="24">
        <v>10.211058</v>
      </c>
      <c r="X67" s="27">
        <v>10.240829</v>
      </c>
      <c r="Y67" s="27">
        <v>10.415431999999999</v>
      </c>
      <c r="Z67" s="27">
        <v>10.358859000000001</v>
      </c>
      <c r="AA67" s="27">
        <v>10.285114999999999</v>
      </c>
      <c r="AB67" s="24">
        <v>10.287917999999999</v>
      </c>
      <c r="AC67" s="27">
        <v>10.217548000000001</v>
      </c>
      <c r="AD67" s="27">
        <v>10.420506</v>
      </c>
      <c r="AE67" s="27">
        <v>10.293675</v>
      </c>
      <c r="AF67" s="27">
        <v>10.266365</v>
      </c>
      <c r="AG67" s="24">
        <v>10.293075999999999</v>
      </c>
      <c r="AH67" s="27">
        <v>10.224382</v>
      </c>
      <c r="AI67" s="27">
        <v>10.459026</v>
      </c>
      <c r="AJ67" s="27">
        <v>10.2464</v>
      </c>
      <c r="AK67" s="27">
        <v>10.256796</v>
      </c>
      <c r="AL67" s="24">
        <v>10.251815000000001</v>
      </c>
      <c r="AM67" s="27">
        <v>10.153691</v>
      </c>
      <c r="AN67" s="27">
        <v>10.424958</v>
      </c>
      <c r="AO67" s="27">
        <v>10.138351999999999</v>
      </c>
      <c r="AP67" s="27">
        <v>10.160601</v>
      </c>
      <c r="AQ67" s="24">
        <v>10.149990000000001</v>
      </c>
      <c r="AR67" s="27">
        <v>10.099875000000001</v>
      </c>
      <c r="AS67" s="27">
        <v>10.377697</v>
      </c>
      <c r="AT67" s="27">
        <v>9.9902759999999997</v>
      </c>
      <c r="AU67" s="27">
        <v>10.138035</v>
      </c>
      <c r="AV67" s="24">
        <v>10.091907000000001</v>
      </c>
      <c r="AW67" s="27">
        <v>10.048022</v>
      </c>
      <c r="AX67" s="27">
        <v>10.399051999999999</v>
      </c>
      <c r="AY67" s="27">
        <v>9.9394829999999992</v>
      </c>
      <c r="AZ67" s="27">
        <v>10.193479999999999</v>
      </c>
      <c r="BA67" s="24">
        <v>10.050138</v>
      </c>
      <c r="BB67" s="27">
        <v>10.037122999999999</v>
      </c>
      <c r="BC67" s="27">
        <v>10.450809</v>
      </c>
      <c r="BD67" s="27">
        <v>9.856503</v>
      </c>
      <c r="BE67" s="27">
        <v>10.241546</v>
      </c>
      <c r="BF67" s="24">
        <v>9.9905150000000003</v>
      </c>
      <c r="BG67" s="27">
        <v>10.119769</v>
      </c>
      <c r="BH67" s="27">
        <v>10.52694</v>
      </c>
      <c r="BI67" s="27">
        <v>9.8778030000000001</v>
      </c>
      <c r="BJ67" s="27">
        <v>10.349151000000001</v>
      </c>
      <c r="BK67" s="24">
        <v>10.003304</v>
      </c>
      <c r="BL67" s="27">
        <v>10.25032</v>
      </c>
      <c r="BM67" s="27">
        <v>10.657019</v>
      </c>
      <c r="BN67" s="27">
        <v>9.9511249999999993</v>
      </c>
      <c r="BO67" s="27">
        <v>10.488340000000001</v>
      </c>
      <c r="BP67" s="24">
        <v>10.108302</v>
      </c>
      <c r="BQ67" s="27">
        <v>10.371437</v>
      </c>
      <c r="BR67" s="27">
        <v>10.790355999999999</v>
      </c>
      <c r="BS67" s="27">
        <v>10.07958</v>
      </c>
      <c r="BT67" s="27">
        <v>10.680655</v>
      </c>
      <c r="BU67" s="24">
        <v>10.225679</v>
      </c>
      <c r="BV67" s="27">
        <v>10.478142</v>
      </c>
      <c r="BW67" s="27">
        <v>10.844423000000001</v>
      </c>
      <c r="BX67" s="27">
        <v>10.134591</v>
      </c>
      <c r="BY67" s="27">
        <v>10.833952</v>
      </c>
      <c r="BZ67" s="24">
        <v>10.301176</v>
      </c>
      <c r="CA67" s="27">
        <v>10.553159000000001</v>
      </c>
      <c r="CB67" s="27">
        <v>10.960729000000001</v>
      </c>
      <c r="CC67" s="27">
        <v>10.192318999999999</v>
      </c>
      <c r="CD67" s="27">
        <v>10.936966</v>
      </c>
      <c r="CE67" s="24">
        <v>10.342179</v>
      </c>
      <c r="CF67" s="27">
        <v>10.648505999999999</v>
      </c>
      <c r="CG67" s="27">
        <v>11.013773</v>
      </c>
      <c r="CH67" s="27">
        <v>10.215444</v>
      </c>
      <c r="CI67" s="27">
        <v>11.015828000000001</v>
      </c>
      <c r="CJ67" s="24">
        <v>10.390596</v>
      </c>
      <c r="CK67" s="27">
        <v>10.689734</v>
      </c>
      <c r="CL67" s="27">
        <v>11.117087</v>
      </c>
      <c r="CM67" s="27">
        <v>10.300376</v>
      </c>
      <c r="CN67" s="27">
        <v>11.056412999999999</v>
      </c>
      <c r="CO67" s="24">
        <v>10.494545</v>
      </c>
      <c r="CP67" s="27">
        <v>10.756951000000001</v>
      </c>
      <c r="CQ67" s="27">
        <v>11.198473999999999</v>
      </c>
      <c r="CR67" s="27">
        <v>10.405450999999999</v>
      </c>
      <c r="CS67" s="27">
        <v>11.154914</v>
      </c>
      <c r="CT67" s="24">
        <v>10.595822</v>
      </c>
      <c r="CU67" s="27">
        <v>10.828091000000001</v>
      </c>
      <c r="CV67" s="27">
        <v>11.280253</v>
      </c>
      <c r="CW67" s="27">
        <v>10.470718</v>
      </c>
      <c r="CX67" s="27">
        <v>11.268200999999999</v>
      </c>
      <c r="CY67" s="24">
        <v>10.656423999999999</v>
      </c>
      <c r="CZ67" s="27">
        <v>10.891083</v>
      </c>
      <c r="DA67" s="27">
        <v>11.384361999999999</v>
      </c>
      <c r="DB67" s="27">
        <v>10.490814</v>
      </c>
      <c r="DC67" s="27">
        <v>11.345651</v>
      </c>
      <c r="DD67" s="24">
        <v>10.678812000000001</v>
      </c>
      <c r="DE67" s="27">
        <v>10.981806000000001</v>
      </c>
      <c r="DF67" s="27">
        <v>11.480632999999999</v>
      </c>
      <c r="DG67" s="27">
        <v>10.546206</v>
      </c>
      <c r="DH67" s="27">
        <v>11.448724</v>
      </c>
      <c r="DI67" s="24">
        <v>10.762974</v>
      </c>
      <c r="DJ67" s="27">
        <v>11.064310000000001</v>
      </c>
      <c r="DK67" s="27">
        <v>11.63115</v>
      </c>
      <c r="DL67" s="27">
        <v>10.608869</v>
      </c>
      <c r="DM67" s="27">
        <v>11.638533000000001</v>
      </c>
      <c r="DN67" s="24">
        <v>10.847847</v>
      </c>
      <c r="DO67" s="27">
        <v>11.206683</v>
      </c>
      <c r="DP67" s="27">
        <v>11.788542</v>
      </c>
      <c r="DQ67" s="27">
        <v>10.706381</v>
      </c>
      <c r="DR67" s="27">
        <v>11.794729999999999</v>
      </c>
      <c r="DS67" s="24">
        <v>10.938568999999999</v>
      </c>
      <c r="DT67" s="27">
        <v>11.377618999999999</v>
      </c>
      <c r="DU67" s="27">
        <v>11.977463999999999</v>
      </c>
      <c r="DV67" s="27">
        <v>10.850193000000001</v>
      </c>
      <c r="DW67" s="27">
        <v>11.981363</v>
      </c>
      <c r="DX67" s="24">
        <v>11.024449000000001</v>
      </c>
      <c r="DY67" s="27">
        <v>11.518293</v>
      </c>
      <c r="DZ67" s="27">
        <v>12.154294</v>
      </c>
      <c r="EA67" s="27">
        <v>10.978607</v>
      </c>
      <c r="EB67" s="27">
        <v>12.154517999999999</v>
      </c>
      <c r="EC67" s="24">
        <v>11.135109</v>
      </c>
      <c r="ED67" s="27">
        <v>11.672333</v>
      </c>
      <c r="EE67" s="27">
        <v>12.30687</v>
      </c>
      <c r="EF67" s="27">
        <v>11.139122</v>
      </c>
      <c r="EG67" s="27">
        <v>12.306661</v>
      </c>
      <c r="EH67" s="24">
        <v>11.273325</v>
      </c>
      <c r="EI67" s="27">
        <v>11.859659000000001</v>
      </c>
      <c r="EJ67" s="27">
        <v>12.438299000000001</v>
      </c>
      <c r="EK67" s="27">
        <v>11.271520000000001</v>
      </c>
      <c r="EL67" s="27">
        <v>12.478749000000001</v>
      </c>
      <c r="EM67" s="24">
        <v>11.382407000000001</v>
      </c>
      <c r="EN67" s="27">
        <v>11.965885999999999</v>
      </c>
      <c r="EO67" s="27">
        <v>12.568409000000001</v>
      </c>
      <c r="EP67" s="27">
        <v>11.36637</v>
      </c>
      <c r="EQ67" s="27">
        <v>12.628418</v>
      </c>
      <c r="ER67" s="24">
        <v>11.481983</v>
      </c>
      <c r="ES67" s="26">
        <v>2E-3</v>
      </c>
      <c r="ET67" s="26">
        <v>4.0000000000000001E-3</v>
      </c>
      <c r="EU67" s="26">
        <v>1E-3</v>
      </c>
      <c r="EV67" s="26">
        <v>4.0000000000000001E-3</v>
      </c>
      <c r="EW67" s="25">
        <v>1E-3</v>
      </c>
    </row>
    <row r="68" spans="1:153" x14ac:dyDescent="0.25">
      <c r="A68" s="28" t="s">
        <v>172</v>
      </c>
      <c r="B68" s="28">
        <v>10.03265</v>
      </c>
      <c r="C68" s="28">
        <v>9.9050349999999998</v>
      </c>
      <c r="D68" s="31">
        <v>9.4100420000000007</v>
      </c>
      <c r="E68" s="31">
        <v>9.4094789999999993</v>
      </c>
      <c r="F68" s="31">
        <v>9.4134449999999994</v>
      </c>
      <c r="G68" s="31">
        <v>9.4196069999999992</v>
      </c>
      <c r="H68" s="28">
        <v>9.420337</v>
      </c>
      <c r="I68" s="31">
        <v>9.1944130000000008</v>
      </c>
      <c r="J68" s="31">
        <v>9.3675420000000003</v>
      </c>
      <c r="K68" s="31">
        <v>9.2416110000000007</v>
      </c>
      <c r="L68" s="31">
        <v>9.1992329999999995</v>
      </c>
      <c r="M68" s="28">
        <v>9.1967540000000003</v>
      </c>
      <c r="N68" s="31">
        <v>9.2373609999999999</v>
      </c>
      <c r="O68" s="31">
        <v>9.5875330000000005</v>
      </c>
      <c r="P68" s="31">
        <v>9.3952709999999993</v>
      </c>
      <c r="Q68" s="31">
        <v>9.3531340000000007</v>
      </c>
      <c r="R68" s="28">
        <v>9.2323769999999996</v>
      </c>
      <c r="S68" s="31">
        <v>9.1792079999999991</v>
      </c>
      <c r="T68" s="31">
        <v>9.4426199999999998</v>
      </c>
      <c r="U68" s="31">
        <v>9.3559190000000001</v>
      </c>
      <c r="V68" s="31">
        <v>9.3320209999999992</v>
      </c>
      <c r="W68" s="28">
        <v>9.1533709999999999</v>
      </c>
      <c r="X68" s="31">
        <v>9.3329590000000007</v>
      </c>
      <c r="Y68" s="31">
        <v>9.4251629999999995</v>
      </c>
      <c r="Z68" s="31">
        <v>9.5935089999999992</v>
      </c>
      <c r="AA68" s="31">
        <v>9.4984509999999993</v>
      </c>
      <c r="AB68" s="28">
        <v>9.2986640000000005</v>
      </c>
      <c r="AC68" s="31">
        <v>9.4086599999999994</v>
      </c>
      <c r="AD68" s="31">
        <v>9.4977590000000003</v>
      </c>
      <c r="AE68" s="31">
        <v>9.6547260000000001</v>
      </c>
      <c r="AF68" s="31">
        <v>9.5821020000000008</v>
      </c>
      <c r="AG68" s="28">
        <v>9.3769010000000002</v>
      </c>
      <c r="AH68" s="31">
        <v>9.4346180000000004</v>
      </c>
      <c r="AI68" s="31">
        <v>9.5328920000000004</v>
      </c>
      <c r="AJ68" s="31">
        <v>9.6456300000000006</v>
      </c>
      <c r="AK68" s="31">
        <v>9.5868939999999991</v>
      </c>
      <c r="AL68" s="28">
        <v>9.3471530000000005</v>
      </c>
      <c r="AM68" s="31">
        <v>9.3935960000000005</v>
      </c>
      <c r="AN68" s="31">
        <v>9.5258870000000009</v>
      </c>
      <c r="AO68" s="31">
        <v>9.5776059999999994</v>
      </c>
      <c r="AP68" s="31">
        <v>9.5327950000000001</v>
      </c>
      <c r="AQ68" s="28">
        <v>9.3006960000000003</v>
      </c>
      <c r="AR68" s="31">
        <v>9.3835069999999998</v>
      </c>
      <c r="AS68" s="31">
        <v>9.5267090000000003</v>
      </c>
      <c r="AT68" s="31">
        <v>9.5026700000000002</v>
      </c>
      <c r="AU68" s="31">
        <v>9.5424729999999993</v>
      </c>
      <c r="AV68" s="28">
        <v>9.2797800000000006</v>
      </c>
      <c r="AW68" s="31">
        <v>9.4142569999999992</v>
      </c>
      <c r="AX68" s="31">
        <v>9.570608</v>
      </c>
      <c r="AY68" s="31">
        <v>9.4857359999999993</v>
      </c>
      <c r="AZ68" s="31">
        <v>9.5788180000000001</v>
      </c>
      <c r="BA68" s="28">
        <v>9.2842090000000006</v>
      </c>
      <c r="BB68" s="31">
        <v>9.4255209999999998</v>
      </c>
      <c r="BC68" s="31">
        <v>9.6144079999999992</v>
      </c>
      <c r="BD68" s="31">
        <v>9.4335730000000009</v>
      </c>
      <c r="BE68" s="31">
        <v>9.6151099999999996</v>
      </c>
      <c r="BF68" s="28">
        <v>9.2795799999999993</v>
      </c>
      <c r="BG68" s="31">
        <v>9.4411819999999995</v>
      </c>
      <c r="BH68" s="31">
        <v>9.6476360000000003</v>
      </c>
      <c r="BI68" s="31">
        <v>9.4417270000000002</v>
      </c>
      <c r="BJ68" s="31">
        <v>9.6287070000000003</v>
      </c>
      <c r="BK68" s="28">
        <v>9.2487779999999997</v>
      </c>
      <c r="BL68" s="31">
        <v>9.4729039999999998</v>
      </c>
      <c r="BM68" s="31">
        <v>9.6836079999999995</v>
      </c>
      <c r="BN68" s="31">
        <v>9.4451750000000008</v>
      </c>
      <c r="BO68" s="31">
        <v>9.6412119999999994</v>
      </c>
      <c r="BP68" s="28">
        <v>9.2893550000000005</v>
      </c>
      <c r="BQ68" s="31">
        <v>9.4827460000000006</v>
      </c>
      <c r="BR68" s="31">
        <v>9.7262120000000003</v>
      </c>
      <c r="BS68" s="31">
        <v>9.4585489999999997</v>
      </c>
      <c r="BT68" s="31">
        <v>9.7157549999999997</v>
      </c>
      <c r="BU68" s="28">
        <v>9.2986149999999999</v>
      </c>
      <c r="BV68" s="31">
        <v>9.5086080000000006</v>
      </c>
      <c r="BW68" s="31">
        <v>9.747617</v>
      </c>
      <c r="BX68" s="31">
        <v>9.4188729999999996</v>
      </c>
      <c r="BY68" s="31">
        <v>9.755846</v>
      </c>
      <c r="BZ68" s="28">
        <v>9.2932400000000008</v>
      </c>
      <c r="CA68" s="31">
        <v>9.5501989999999992</v>
      </c>
      <c r="CB68" s="31">
        <v>9.8431979999999992</v>
      </c>
      <c r="CC68" s="31">
        <v>9.4435749999999992</v>
      </c>
      <c r="CD68" s="31">
        <v>9.807461</v>
      </c>
      <c r="CE68" s="28">
        <v>9.3101099999999999</v>
      </c>
      <c r="CF68" s="31">
        <v>9.6055930000000007</v>
      </c>
      <c r="CG68" s="31">
        <v>9.873272</v>
      </c>
      <c r="CH68" s="31">
        <v>9.4529859999999992</v>
      </c>
      <c r="CI68" s="31">
        <v>9.8459149999999998</v>
      </c>
      <c r="CJ68" s="28">
        <v>9.3455309999999994</v>
      </c>
      <c r="CK68" s="31">
        <v>9.6554149999999996</v>
      </c>
      <c r="CL68" s="31">
        <v>9.9362790000000007</v>
      </c>
      <c r="CM68" s="31">
        <v>9.5177219999999991</v>
      </c>
      <c r="CN68" s="31">
        <v>9.9127899999999993</v>
      </c>
      <c r="CO68" s="28">
        <v>9.4276350000000004</v>
      </c>
      <c r="CP68" s="31">
        <v>9.6936049999999998</v>
      </c>
      <c r="CQ68" s="31">
        <v>9.9995480000000008</v>
      </c>
      <c r="CR68" s="31">
        <v>9.5645240000000005</v>
      </c>
      <c r="CS68" s="31">
        <v>9.9889469999999996</v>
      </c>
      <c r="CT68" s="28">
        <v>9.4973100000000006</v>
      </c>
      <c r="CU68" s="31">
        <v>9.7498380000000004</v>
      </c>
      <c r="CV68" s="31">
        <v>10.066201</v>
      </c>
      <c r="CW68" s="31">
        <v>9.6115530000000007</v>
      </c>
      <c r="CX68" s="31">
        <v>10.075976000000001</v>
      </c>
      <c r="CY68" s="28">
        <v>9.5618029999999994</v>
      </c>
      <c r="CZ68" s="31">
        <v>9.8080759999999998</v>
      </c>
      <c r="DA68" s="31">
        <v>10.144826999999999</v>
      </c>
      <c r="DB68" s="31">
        <v>9.6387300000000007</v>
      </c>
      <c r="DC68" s="31">
        <v>10.149583</v>
      </c>
      <c r="DD68" s="28">
        <v>9.5854199999999992</v>
      </c>
      <c r="DE68" s="31">
        <v>9.8715659999999996</v>
      </c>
      <c r="DF68" s="31">
        <v>10.237107</v>
      </c>
      <c r="DG68" s="31">
        <v>9.6671980000000008</v>
      </c>
      <c r="DH68" s="31">
        <v>10.266232</v>
      </c>
      <c r="DI68" s="28">
        <v>9.6569339999999997</v>
      </c>
      <c r="DJ68" s="31">
        <v>9.9462390000000003</v>
      </c>
      <c r="DK68" s="31">
        <v>10.376220999999999</v>
      </c>
      <c r="DL68" s="31">
        <v>9.6941670000000002</v>
      </c>
      <c r="DM68" s="31">
        <v>10.440804999999999</v>
      </c>
      <c r="DN68" s="28">
        <v>9.7379580000000008</v>
      </c>
      <c r="DO68" s="31">
        <v>10.081303</v>
      </c>
      <c r="DP68" s="31">
        <v>10.55204</v>
      </c>
      <c r="DQ68" s="31">
        <v>9.7946779999999993</v>
      </c>
      <c r="DR68" s="31">
        <v>10.614113</v>
      </c>
      <c r="DS68" s="28">
        <v>9.8397249999999996</v>
      </c>
      <c r="DT68" s="31">
        <v>10.242475000000001</v>
      </c>
      <c r="DU68" s="31">
        <v>10.709479999999999</v>
      </c>
      <c r="DV68" s="31">
        <v>9.9116309999999999</v>
      </c>
      <c r="DW68" s="31">
        <v>10.781686000000001</v>
      </c>
      <c r="DX68" s="28">
        <v>9.9175690000000003</v>
      </c>
      <c r="DY68" s="31">
        <v>10.38156</v>
      </c>
      <c r="DZ68" s="31">
        <v>10.873313</v>
      </c>
      <c r="EA68" s="31">
        <v>10.048984000000001</v>
      </c>
      <c r="EB68" s="31">
        <v>10.928297000000001</v>
      </c>
      <c r="EC68" s="28">
        <v>10.012848</v>
      </c>
      <c r="ED68" s="31">
        <v>10.522055999999999</v>
      </c>
      <c r="EE68" s="31">
        <v>10.998239999999999</v>
      </c>
      <c r="EF68" s="31">
        <v>10.195487</v>
      </c>
      <c r="EG68" s="31">
        <v>11.060206000000001</v>
      </c>
      <c r="EH68" s="28">
        <v>10.128304</v>
      </c>
      <c r="EI68" s="31">
        <v>10.685328</v>
      </c>
      <c r="EJ68" s="31">
        <v>11.126358</v>
      </c>
      <c r="EK68" s="31">
        <v>10.303627000000001</v>
      </c>
      <c r="EL68" s="31">
        <v>11.237969</v>
      </c>
      <c r="EM68" s="28">
        <v>10.233406</v>
      </c>
      <c r="EN68" s="31">
        <v>10.773884000000001</v>
      </c>
      <c r="EO68" s="31">
        <v>11.210158</v>
      </c>
      <c r="EP68" s="31">
        <v>10.401814</v>
      </c>
      <c r="EQ68" s="31">
        <v>11.344378000000001</v>
      </c>
      <c r="ER68" s="28">
        <v>10.326692</v>
      </c>
      <c r="ES68" s="30">
        <v>3.0000000000000001E-3</v>
      </c>
      <c r="ET68" s="30">
        <v>4.0000000000000001E-3</v>
      </c>
      <c r="EU68" s="30">
        <v>2E-3</v>
      </c>
      <c r="EV68" s="30">
        <v>5.0000000000000001E-3</v>
      </c>
      <c r="EW68" s="29">
        <v>1E-3</v>
      </c>
    </row>
    <row r="69" spans="1:153" x14ac:dyDescent="0.25">
      <c r="A69" s="28" t="s">
        <v>169</v>
      </c>
      <c r="B69" s="24"/>
      <c r="C69" s="24"/>
      <c r="D69" s="194"/>
      <c r="E69" s="189"/>
      <c r="F69" s="189"/>
      <c r="G69" s="189"/>
      <c r="H69" s="195"/>
      <c r="I69" s="194"/>
      <c r="J69" s="189"/>
      <c r="K69" s="189"/>
      <c r="L69" s="189"/>
      <c r="M69" s="195"/>
      <c r="N69" s="194"/>
      <c r="O69" s="189"/>
      <c r="P69" s="189"/>
      <c r="Q69" s="189"/>
      <c r="R69" s="195"/>
      <c r="S69" s="194"/>
      <c r="T69" s="189"/>
      <c r="U69" s="189"/>
      <c r="V69" s="189"/>
      <c r="W69" s="195"/>
      <c r="X69" s="194"/>
      <c r="Y69" s="189"/>
      <c r="Z69" s="189"/>
      <c r="AA69" s="189"/>
      <c r="AB69" s="195"/>
      <c r="AC69" s="194"/>
      <c r="AD69" s="189"/>
      <c r="AE69" s="189"/>
      <c r="AF69" s="189"/>
      <c r="AG69" s="195"/>
      <c r="AH69" s="194"/>
      <c r="AI69" s="189"/>
      <c r="AJ69" s="189"/>
      <c r="AK69" s="189"/>
      <c r="AL69" s="195"/>
      <c r="AM69" s="194"/>
      <c r="AN69" s="189"/>
      <c r="AO69" s="189"/>
      <c r="AP69" s="189"/>
      <c r="AQ69" s="195"/>
      <c r="AR69" s="194"/>
      <c r="AS69" s="189"/>
      <c r="AT69" s="189"/>
      <c r="AU69" s="189"/>
      <c r="AV69" s="195"/>
      <c r="AW69" s="194"/>
      <c r="AX69" s="189"/>
      <c r="AY69" s="189"/>
      <c r="AZ69" s="189"/>
      <c r="BA69" s="195"/>
      <c r="BB69" s="194"/>
      <c r="BC69" s="189"/>
      <c r="BD69" s="189"/>
      <c r="BE69" s="189"/>
      <c r="BF69" s="195"/>
      <c r="BG69" s="194"/>
      <c r="BH69" s="189"/>
      <c r="BI69" s="189"/>
      <c r="BJ69" s="189"/>
      <c r="BK69" s="195"/>
      <c r="BL69" s="194"/>
      <c r="BM69" s="189"/>
      <c r="BN69" s="189"/>
      <c r="BO69" s="189"/>
      <c r="BP69" s="195"/>
      <c r="BQ69" s="194"/>
      <c r="BR69" s="189"/>
      <c r="BS69" s="189"/>
      <c r="BT69" s="189"/>
      <c r="BU69" s="195"/>
      <c r="BV69" s="194"/>
      <c r="BW69" s="189"/>
      <c r="BX69" s="189"/>
      <c r="BY69" s="189"/>
      <c r="BZ69" s="195"/>
      <c r="CA69" s="194"/>
      <c r="CB69" s="189"/>
      <c r="CC69" s="189"/>
      <c r="CD69" s="189"/>
      <c r="CE69" s="195"/>
      <c r="CF69" s="194"/>
      <c r="CG69" s="189"/>
      <c r="CH69" s="189"/>
      <c r="CI69" s="189"/>
      <c r="CJ69" s="195"/>
      <c r="CK69" s="194"/>
      <c r="CL69" s="189"/>
      <c r="CM69" s="189"/>
      <c r="CN69" s="189"/>
      <c r="CO69" s="195"/>
      <c r="CP69" s="194"/>
      <c r="CQ69" s="189"/>
      <c r="CR69" s="189"/>
      <c r="CS69" s="189"/>
      <c r="CT69" s="195"/>
      <c r="CU69" s="194"/>
      <c r="CV69" s="189"/>
      <c r="CW69" s="189"/>
      <c r="CX69" s="189"/>
      <c r="CY69" s="195"/>
      <c r="CZ69" s="194"/>
      <c r="DA69" s="189"/>
      <c r="DB69" s="189"/>
      <c r="DC69" s="189"/>
      <c r="DD69" s="195"/>
      <c r="DE69" s="194"/>
      <c r="DF69" s="189"/>
      <c r="DG69" s="189"/>
      <c r="DH69" s="189"/>
      <c r="DI69" s="195"/>
      <c r="DJ69" s="194"/>
      <c r="DK69" s="189"/>
      <c r="DL69" s="189"/>
      <c r="DM69" s="189"/>
      <c r="DN69" s="195"/>
      <c r="DO69" s="194"/>
      <c r="DP69" s="189"/>
      <c r="DQ69" s="189"/>
      <c r="DR69" s="189"/>
      <c r="DS69" s="195"/>
      <c r="DT69" s="194"/>
      <c r="DU69" s="189"/>
      <c r="DV69" s="189"/>
      <c r="DW69" s="189"/>
      <c r="DX69" s="195"/>
      <c r="DY69" s="194"/>
      <c r="DZ69" s="189"/>
      <c r="EA69" s="189"/>
      <c r="EB69" s="189"/>
      <c r="EC69" s="195"/>
      <c r="ED69" s="194"/>
      <c r="EE69" s="189"/>
      <c r="EF69" s="189"/>
      <c r="EG69" s="189"/>
      <c r="EH69" s="195"/>
      <c r="EI69" s="194"/>
      <c r="EJ69" s="189"/>
      <c r="EK69" s="189"/>
      <c r="EL69" s="189"/>
      <c r="EM69" s="195"/>
      <c r="EN69" s="194"/>
      <c r="EO69" s="189"/>
      <c r="EP69" s="189"/>
      <c r="EQ69" s="189"/>
      <c r="ER69" s="195"/>
      <c r="ES69" s="194"/>
      <c r="ET69" s="189"/>
      <c r="EU69" s="189"/>
      <c r="EV69" s="189"/>
      <c r="EW69" s="195"/>
    </row>
    <row r="70" spans="1:153" x14ac:dyDescent="0.25">
      <c r="A70" s="24" t="s">
        <v>176</v>
      </c>
      <c r="B70" s="24">
        <v>11.533201</v>
      </c>
      <c r="C70" s="24">
        <v>11.715401</v>
      </c>
      <c r="D70" s="27">
        <v>11.552114</v>
      </c>
      <c r="E70" s="27">
        <v>11.552436999999999</v>
      </c>
      <c r="F70" s="27">
        <v>11.555289</v>
      </c>
      <c r="G70" s="27">
        <v>11.560983999999999</v>
      </c>
      <c r="H70" s="24">
        <v>11.563565000000001</v>
      </c>
      <c r="I70" s="27">
        <v>11.495303</v>
      </c>
      <c r="J70" s="27">
        <v>11.726311000000001</v>
      </c>
      <c r="K70" s="27">
        <v>11.566763</v>
      </c>
      <c r="L70" s="27">
        <v>11.500336000000001</v>
      </c>
      <c r="M70" s="24">
        <v>11.499949000000001</v>
      </c>
      <c r="N70" s="27">
        <v>11.821002</v>
      </c>
      <c r="O70" s="27">
        <v>12.264692</v>
      </c>
      <c r="P70" s="27">
        <v>12.083797000000001</v>
      </c>
      <c r="Q70" s="27">
        <v>11.957157</v>
      </c>
      <c r="R70" s="24">
        <v>11.808745</v>
      </c>
      <c r="S70" s="27">
        <v>12.022135</v>
      </c>
      <c r="T70" s="27">
        <v>12.300466999999999</v>
      </c>
      <c r="U70" s="27">
        <v>12.398952</v>
      </c>
      <c r="V70" s="27">
        <v>12.198914</v>
      </c>
      <c r="W70" s="24">
        <v>11.98714</v>
      </c>
      <c r="X70" s="27">
        <v>12.400766000000001</v>
      </c>
      <c r="Y70" s="27">
        <v>12.381403000000001</v>
      </c>
      <c r="Z70" s="27">
        <v>13.025565</v>
      </c>
      <c r="AA70" s="27">
        <v>12.603066999999999</v>
      </c>
      <c r="AB70" s="24">
        <v>12.348891999999999</v>
      </c>
      <c r="AC70" s="27">
        <v>12.681927999999999</v>
      </c>
      <c r="AD70" s="27">
        <v>12.588295</v>
      </c>
      <c r="AE70" s="27">
        <v>13.463305</v>
      </c>
      <c r="AF70" s="27">
        <v>12.887959</v>
      </c>
      <c r="AG70" s="24">
        <v>12.627840000000001</v>
      </c>
      <c r="AH70" s="27">
        <v>12.889621999999999</v>
      </c>
      <c r="AI70" s="27">
        <v>12.739305999999999</v>
      </c>
      <c r="AJ70" s="27">
        <v>13.837661000000001</v>
      </c>
      <c r="AK70" s="27">
        <v>13.058801000000001</v>
      </c>
      <c r="AL70" s="24">
        <v>12.787210999999999</v>
      </c>
      <c r="AM70" s="27">
        <v>13.019220000000001</v>
      </c>
      <c r="AN70" s="27">
        <v>12.841710000000001</v>
      </c>
      <c r="AO70" s="27">
        <v>14.143587999999999</v>
      </c>
      <c r="AP70" s="27">
        <v>13.142613000000001</v>
      </c>
      <c r="AQ70" s="24">
        <v>12.91774</v>
      </c>
      <c r="AR70" s="27">
        <v>13.225231000000001</v>
      </c>
      <c r="AS70" s="27">
        <v>12.993902</v>
      </c>
      <c r="AT70" s="27">
        <v>14.502399</v>
      </c>
      <c r="AU70" s="27">
        <v>13.337406</v>
      </c>
      <c r="AV70" s="24">
        <v>13.123498</v>
      </c>
      <c r="AW70" s="27">
        <v>13.472016999999999</v>
      </c>
      <c r="AX70" s="27">
        <v>13.19505</v>
      </c>
      <c r="AY70" s="27">
        <v>14.950189</v>
      </c>
      <c r="AZ70" s="27">
        <v>13.564349</v>
      </c>
      <c r="BA70" s="24">
        <v>13.358454</v>
      </c>
      <c r="BB70" s="27">
        <v>13.729810000000001</v>
      </c>
      <c r="BC70" s="27">
        <v>13.409876000000001</v>
      </c>
      <c r="BD70" s="27">
        <v>15.398602</v>
      </c>
      <c r="BE70" s="27">
        <v>13.818405</v>
      </c>
      <c r="BF70" s="24">
        <v>13.613142</v>
      </c>
      <c r="BG70" s="27">
        <v>13.983613999999999</v>
      </c>
      <c r="BH70" s="27">
        <v>13.614712000000001</v>
      </c>
      <c r="BI70" s="27">
        <v>15.940692</v>
      </c>
      <c r="BJ70" s="27">
        <v>14.052854999999999</v>
      </c>
      <c r="BK70" s="24">
        <v>13.824184000000001</v>
      </c>
      <c r="BL70" s="27">
        <v>14.292755</v>
      </c>
      <c r="BM70" s="27">
        <v>13.864538</v>
      </c>
      <c r="BN70" s="27">
        <v>16.514375999999999</v>
      </c>
      <c r="BO70" s="27">
        <v>14.324968</v>
      </c>
      <c r="BP70" s="24">
        <v>14.161118999999999</v>
      </c>
      <c r="BQ70" s="27">
        <v>14.601708</v>
      </c>
      <c r="BR70" s="27">
        <v>14.137257</v>
      </c>
      <c r="BS70" s="27">
        <v>17.159728999999999</v>
      </c>
      <c r="BT70" s="27">
        <v>14.700627000000001</v>
      </c>
      <c r="BU70" s="24">
        <v>14.478477</v>
      </c>
      <c r="BV70" s="27">
        <v>14.940379999999999</v>
      </c>
      <c r="BW70" s="27">
        <v>14.405260999999999</v>
      </c>
      <c r="BX70" s="27">
        <v>17.753018999999998</v>
      </c>
      <c r="BY70" s="27">
        <v>15.037004</v>
      </c>
      <c r="BZ70" s="24">
        <v>14.782036</v>
      </c>
      <c r="CA70" s="27">
        <v>15.273585000000001</v>
      </c>
      <c r="CB70" s="27">
        <v>14.743513999999999</v>
      </c>
      <c r="CC70" s="27">
        <v>18.421786999999998</v>
      </c>
      <c r="CD70" s="27">
        <v>15.377281999999999</v>
      </c>
      <c r="CE70" s="24">
        <v>15.098939</v>
      </c>
      <c r="CF70" s="27">
        <v>15.619926</v>
      </c>
      <c r="CG70" s="27">
        <v>14.980454999999999</v>
      </c>
      <c r="CH70" s="27">
        <v>19.095638000000001</v>
      </c>
      <c r="CI70" s="27">
        <v>15.709516000000001</v>
      </c>
      <c r="CJ70" s="24">
        <v>15.434760000000001</v>
      </c>
      <c r="CK70" s="27">
        <v>15.954126</v>
      </c>
      <c r="CL70" s="27">
        <v>15.263681999999999</v>
      </c>
      <c r="CM70" s="27">
        <v>19.872892</v>
      </c>
      <c r="CN70" s="27">
        <v>16.080228999999999</v>
      </c>
      <c r="CO70" s="24">
        <v>15.830399999999999</v>
      </c>
      <c r="CP70" s="27">
        <v>16.272853999999999</v>
      </c>
      <c r="CQ70" s="27">
        <v>15.533139</v>
      </c>
      <c r="CR70" s="27">
        <v>20.632978000000001</v>
      </c>
      <c r="CS70" s="27">
        <v>16.461876</v>
      </c>
      <c r="CT70" s="24">
        <v>16.212516999999998</v>
      </c>
      <c r="CU70" s="27">
        <v>16.636768</v>
      </c>
      <c r="CV70" s="27">
        <v>15.813554999999999</v>
      </c>
      <c r="CW70" s="27">
        <v>21.432611000000001</v>
      </c>
      <c r="CX70" s="27">
        <v>16.87369</v>
      </c>
      <c r="CY70" s="24">
        <v>16.610163</v>
      </c>
      <c r="CZ70" s="27">
        <v>17.002618999999999</v>
      </c>
      <c r="DA70" s="27">
        <v>16.111217</v>
      </c>
      <c r="DB70" s="27">
        <v>22.239687</v>
      </c>
      <c r="DC70" s="27">
        <v>17.260418000000001</v>
      </c>
      <c r="DD70" s="24">
        <v>16.939941000000001</v>
      </c>
      <c r="DE70" s="27">
        <v>17.371373999999999</v>
      </c>
      <c r="DF70" s="27">
        <v>16.419024</v>
      </c>
      <c r="DG70" s="27">
        <v>23.049949999999999</v>
      </c>
      <c r="DH70" s="27">
        <v>17.703440000000001</v>
      </c>
      <c r="DI70" s="24">
        <v>17.331522</v>
      </c>
      <c r="DJ70" s="27">
        <v>17.767261999999999</v>
      </c>
      <c r="DK70" s="27">
        <v>16.806249999999999</v>
      </c>
      <c r="DL70" s="27">
        <v>23.908391999999999</v>
      </c>
      <c r="DM70" s="27">
        <v>18.243141000000001</v>
      </c>
      <c r="DN70" s="24">
        <v>17.764132</v>
      </c>
      <c r="DO70" s="27">
        <v>18.262295000000002</v>
      </c>
      <c r="DP70" s="27">
        <v>17.254066000000002</v>
      </c>
      <c r="DQ70" s="27">
        <v>24.949463000000002</v>
      </c>
      <c r="DR70" s="27">
        <v>18.795214000000001</v>
      </c>
      <c r="DS70" s="24">
        <v>18.243079999999999</v>
      </c>
      <c r="DT70" s="27">
        <v>18.809073999999999</v>
      </c>
      <c r="DU70" s="27">
        <v>17.662269999999999</v>
      </c>
      <c r="DV70" s="27">
        <v>26.070184999999999</v>
      </c>
      <c r="DW70" s="27">
        <v>19.326487</v>
      </c>
      <c r="DX70" s="24">
        <v>18.681667000000001</v>
      </c>
      <c r="DY70" s="27">
        <v>19.32892</v>
      </c>
      <c r="DZ70" s="27">
        <v>18.086611000000001</v>
      </c>
      <c r="EA70" s="27">
        <v>27.291239000000001</v>
      </c>
      <c r="EB70" s="27">
        <v>19.827103000000001</v>
      </c>
      <c r="EC70" s="24">
        <v>19.147188</v>
      </c>
      <c r="ED70" s="27">
        <v>19.851514999999999</v>
      </c>
      <c r="EE70" s="27">
        <v>18.467466000000002</v>
      </c>
      <c r="EF70" s="27">
        <v>28.576279</v>
      </c>
      <c r="EG70" s="27">
        <v>20.325523</v>
      </c>
      <c r="EH70" s="24">
        <v>19.662489000000001</v>
      </c>
      <c r="EI70" s="27">
        <v>20.425630999999999</v>
      </c>
      <c r="EJ70" s="27">
        <v>18.855695999999998</v>
      </c>
      <c r="EK70" s="27">
        <v>29.837116000000002</v>
      </c>
      <c r="EL70" s="27">
        <v>20.910425</v>
      </c>
      <c r="EM70" s="24">
        <v>20.176760000000002</v>
      </c>
      <c r="EN70" s="27">
        <v>20.891396</v>
      </c>
      <c r="EO70" s="27">
        <v>19.177824000000001</v>
      </c>
      <c r="EP70" s="27">
        <v>31.103688999999999</v>
      </c>
      <c r="EQ70" s="27">
        <v>21.380175000000001</v>
      </c>
      <c r="ER70" s="24">
        <v>20.684204000000001</v>
      </c>
      <c r="ES70" s="26">
        <v>0.02</v>
      </c>
      <c r="ET70" s="26">
        <v>1.7000000000000001E-2</v>
      </c>
      <c r="EU70" s="26">
        <v>3.4000000000000002E-2</v>
      </c>
      <c r="EV70" s="26">
        <v>2.1000000000000001E-2</v>
      </c>
      <c r="EW70" s="25">
        <v>0.02</v>
      </c>
    </row>
    <row r="71" spans="1:153" x14ac:dyDescent="0.25">
      <c r="A71" s="24" t="s">
        <v>175</v>
      </c>
      <c r="B71" s="24">
        <v>10.186799000000001</v>
      </c>
      <c r="C71" s="24">
        <v>10.229398</v>
      </c>
      <c r="D71" s="27">
        <v>9.8841509999999992</v>
      </c>
      <c r="E71" s="27">
        <v>9.8821250000000003</v>
      </c>
      <c r="F71" s="27">
        <v>9.8883720000000004</v>
      </c>
      <c r="G71" s="27">
        <v>9.8972490000000004</v>
      </c>
      <c r="H71" s="24">
        <v>9.8951740000000008</v>
      </c>
      <c r="I71" s="27">
        <v>9.8075600000000005</v>
      </c>
      <c r="J71" s="27">
        <v>9.9870999999999999</v>
      </c>
      <c r="K71" s="27">
        <v>9.8490649999999995</v>
      </c>
      <c r="L71" s="27">
        <v>9.8158469999999998</v>
      </c>
      <c r="M71" s="24">
        <v>9.8080429999999996</v>
      </c>
      <c r="N71" s="27">
        <v>9.9718879999999999</v>
      </c>
      <c r="O71" s="27">
        <v>10.365492</v>
      </c>
      <c r="P71" s="27">
        <v>10.165827999999999</v>
      </c>
      <c r="Q71" s="27">
        <v>10.101739</v>
      </c>
      <c r="R71" s="24">
        <v>9.9699349999999995</v>
      </c>
      <c r="S71" s="27">
        <v>10.084633</v>
      </c>
      <c r="T71" s="27">
        <v>10.380229999999999</v>
      </c>
      <c r="U71" s="27">
        <v>10.353858000000001</v>
      </c>
      <c r="V71" s="27">
        <v>10.250249999999999</v>
      </c>
      <c r="W71" s="24">
        <v>10.061247</v>
      </c>
      <c r="X71" s="27">
        <v>10.425693000000001</v>
      </c>
      <c r="Y71" s="27">
        <v>10.497667</v>
      </c>
      <c r="Z71" s="27">
        <v>10.890789</v>
      </c>
      <c r="AA71" s="27">
        <v>10.619925</v>
      </c>
      <c r="AB71" s="24">
        <v>10.388157</v>
      </c>
      <c r="AC71" s="27">
        <v>10.691700000000001</v>
      </c>
      <c r="AD71" s="27">
        <v>10.729077999999999</v>
      </c>
      <c r="AE71" s="27">
        <v>11.266036</v>
      </c>
      <c r="AF71" s="27">
        <v>10.897356</v>
      </c>
      <c r="AG71" s="24">
        <v>10.658381</v>
      </c>
      <c r="AH71" s="27">
        <v>10.91258</v>
      </c>
      <c r="AI71" s="27">
        <v>10.920483000000001</v>
      </c>
      <c r="AJ71" s="27">
        <v>11.604816</v>
      </c>
      <c r="AK71" s="27">
        <v>11.081367</v>
      </c>
      <c r="AL71" s="24">
        <v>10.819580999999999</v>
      </c>
      <c r="AM71" s="27">
        <v>11.058835</v>
      </c>
      <c r="AN71" s="27">
        <v>11.059400999999999</v>
      </c>
      <c r="AO71" s="27">
        <v>11.887903</v>
      </c>
      <c r="AP71" s="27">
        <v>11.175101</v>
      </c>
      <c r="AQ71" s="24">
        <v>10.957558000000001</v>
      </c>
      <c r="AR71" s="27">
        <v>11.238863</v>
      </c>
      <c r="AS71" s="27">
        <v>11.212835</v>
      </c>
      <c r="AT71" s="27">
        <v>12.164764</v>
      </c>
      <c r="AU71" s="27">
        <v>11.357037</v>
      </c>
      <c r="AV71" s="24">
        <v>11.142817000000001</v>
      </c>
      <c r="AW71" s="27">
        <v>11.477532999999999</v>
      </c>
      <c r="AX71" s="27">
        <v>11.399512</v>
      </c>
      <c r="AY71" s="27">
        <v>12.542154</v>
      </c>
      <c r="AZ71" s="27">
        <v>11.571457000000001</v>
      </c>
      <c r="BA71" s="24">
        <v>11.361326</v>
      </c>
      <c r="BB71" s="27">
        <v>11.681361000000001</v>
      </c>
      <c r="BC71" s="27">
        <v>11.593762</v>
      </c>
      <c r="BD71" s="27">
        <v>12.881297999999999</v>
      </c>
      <c r="BE71" s="27">
        <v>11.786372</v>
      </c>
      <c r="BF71" s="24">
        <v>11.564477</v>
      </c>
      <c r="BG71" s="27">
        <v>11.877972</v>
      </c>
      <c r="BH71" s="27">
        <v>11.766901000000001</v>
      </c>
      <c r="BI71" s="27">
        <v>13.31287</v>
      </c>
      <c r="BJ71" s="27">
        <v>11.954962999999999</v>
      </c>
      <c r="BK71" s="24">
        <v>11.708648</v>
      </c>
      <c r="BL71" s="27">
        <v>12.093420999999999</v>
      </c>
      <c r="BM71" s="27">
        <v>11.942887000000001</v>
      </c>
      <c r="BN71" s="27">
        <v>13.720359999999999</v>
      </c>
      <c r="BO71" s="27">
        <v>12.118622</v>
      </c>
      <c r="BP71" s="24">
        <v>11.942016000000001</v>
      </c>
      <c r="BQ71" s="27">
        <v>12.248220999999999</v>
      </c>
      <c r="BR71" s="27">
        <v>12.106199</v>
      </c>
      <c r="BS71" s="27">
        <v>14.125622</v>
      </c>
      <c r="BT71" s="27">
        <v>12.361979</v>
      </c>
      <c r="BU71" s="24">
        <v>12.12219</v>
      </c>
      <c r="BV71" s="27">
        <v>12.424168999999999</v>
      </c>
      <c r="BW71" s="27">
        <v>12.211356</v>
      </c>
      <c r="BX71" s="27">
        <v>14.474792000000001</v>
      </c>
      <c r="BY71" s="27">
        <v>12.570176999999999</v>
      </c>
      <c r="BZ71" s="24">
        <v>12.266296000000001</v>
      </c>
      <c r="CA71" s="27">
        <v>12.645496</v>
      </c>
      <c r="CB71" s="27">
        <v>12.469127</v>
      </c>
      <c r="CC71" s="27">
        <v>14.963844999999999</v>
      </c>
      <c r="CD71" s="27">
        <v>12.811582</v>
      </c>
      <c r="CE71" s="24">
        <v>12.455005</v>
      </c>
      <c r="CF71" s="27">
        <v>12.928061</v>
      </c>
      <c r="CG71" s="27">
        <v>12.650534</v>
      </c>
      <c r="CH71" s="27">
        <v>15.461332000000001</v>
      </c>
      <c r="CI71" s="27">
        <v>13.046442000000001</v>
      </c>
      <c r="CJ71" s="24">
        <v>12.695994000000001</v>
      </c>
      <c r="CK71" s="27">
        <v>13.211058</v>
      </c>
      <c r="CL71" s="27">
        <v>12.895173</v>
      </c>
      <c r="CM71" s="27">
        <v>16.110945000000001</v>
      </c>
      <c r="CN71" s="27">
        <v>13.353357000000001</v>
      </c>
      <c r="CO71" s="24">
        <v>13.039102</v>
      </c>
      <c r="CP71" s="27">
        <v>13.490546</v>
      </c>
      <c r="CQ71" s="27">
        <v>13.155465</v>
      </c>
      <c r="CR71" s="27">
        <v>16.769469999999998</v>
      </c>
      <c r="CS71" s="27">
        <v>13.700263</v>
      </c>
      <c r="CT71" s="24">
        <v>13.378845999999999</v>
      </c>
      <c r="CU71" s="27">
        <v>13.804373</v>
      </c>
      <c r="CV71" s="27">
        <v>13.424016</v>
      </c>
      <c r="CW71" s="27">
        <v>17.433707999999999</v>
      </c>
      <c r="CX71" s="27">
        <v>14.072507999999999</v>
      </c>
      <c r="CY71" s="24">
        <v>13.719937</v>
      </c>
      <c r="CZ71" s="27">
        <v>14.123124000000001</v>
      </c>
      <c r="DA71" s="27">
        <v>13.714281</v>
      </c>
      <c r="DB71" s="27">
        <v>18.056252000000001</v>
      </c>
      <c r="DC71" s="27">
        <v>14.409483</v>
      </c>
      <c r="DD71" s="24">
        <v>14.001521</v>
      </c>
      <c r="DE71" s="27">
        <v>14.465512</v>
      </c>
      <c r="DF71" s="27">
        <v>14.016151000000001</v>
      </c>
      <c r="DG71" s="27">
        <v>18.765792999999999</v>
      </c>
      <c r="DH71" s="27">
        <v>14.824634</v>
      </c>
      <c r="DI71" s="24">
        <v>14.388745999999999</v>
      </c>
      <c r="DJ71" s="27">
        <v>14.824119</v>
      </c>
      <c r="DK71" s="27">
        <v>14.394678000000001</v>
      </c>
      <c r="DL71" s="27">
        <v>19.481020000000001</v>
      </c>
      <c r="DM71" s="27">
        <v>15.349178</v>
      </c>
      <c r="DN71" s="24">
        <v>14.779283</v>
      </c>
      <c r="DO71" s="27">
        <v>15.291138999999999</v>
      </c>
      <c r="DP71" s="27">
        <v>14.830463999999999</v>
      </c>
      <c r="DQ71" s="27">
        <v>20.424416999999998</v>
      </c>
      <c r="DR71" s="27">
        <v>15.860073999999999</v>
      </c>
      <c r="DS71" s="24">
        <v>15.204055</v>
      </c>
      <c r="DT71" s="27">
        <v>15.799352000000001</v>
      </c>
      <c r="DU71" s="27">
        <v>15.253532</v>
      </c>
      <c r="DV71" s="27">
        <v>21.448650000000001</v>
      </c>
      <c r="DW71" s="27">
        <v>16.391532999999999</v>
      </c>
      <c r="DX71" s="24">
        <v>15.608328</v>
      </c>
      <c r="DY71" s="27">
        <v>16.297871000000001</v>
      </c>
      <c r="DZ71" s="27">
        <v>15.706315</v>
      </c>
      <c r="EA71" s="27">
        <v>22.554463999999999</v>
      </c>
      <c r="EB71" s="27">
        <v>16.906786</v>
      </c>
      <c r="EC71" s="24">
        <v>16.064640000000001</v>
      </c>
      <c r="ED71" s="27">
        <v>16.828479999999999</v>
      </c>
      <c r="EE71" s="27">
        <v>16.096361000000002</v>
      </c>
      <c r="EF71" s="27">
        <v>23.734176999999999</v>
      </c>
      <c r="EG71" s="27">
        <v>17.3993</v>
      </c>
      <c r="EH71" s="24">
        <v>16.574310000000001</v>
      </c>
      <c r="EI71" s="27">
        <v>17.420667999999999</v>
      </c>
      <c r="EJ71" s="27">
        <v>16.511258999999999</v>
      </c>
      <c r="EK71" s="27">
        <v>24.863064000000001</v>
      </c>
      <c r="EL71" s="27">
        <v>17.989222999999999</v>
      </c>
      <c r="EM71" s="24">
        <v>17.074766</v>
      </c>
      <c r="EN71" s="27">
        <v>17.877827</v>
      </c>
      <c r="EO71" s="27">
        <v>16.876010999999998</v>
      </c>
      <c r="EP71" s="27">
        <v>26.032288000000001</v>
      </c>
      <c r="EQ71" s="27">
        <v>18.478292</v>
      </c>
      <c r="ER71" s="24">
        <v>17.565667999999999</v>
      </c>
      <c r="ES71" s="26">
        <v>1.9E-2</v>
      </c>
      <c r="ET71" s="26">
        <v>1.7000000000000001E-2</v>
      </c>
      <c r="EU71" s="26">
        <v>3.3000000000000002E-2</v>
      </c>
      <c r="EV71" s="26">
        <v>2.1000000000000001E-2</v>
      </c>
      <c r="EW71" s="25">
        <v>1.9E-2</v>
      </c>
    </row>
    <row r="72" spans="1:153" x14ac:dyDescent="0.25">
      <c r="A72" s="24" t="s">
        <v>174</v>
      </c>
      <c r="B72" s="24">
        <v>6.7685009999999997</v>
      </c>
      <c r="C72" s="24">
        <v>6.8157220000000001</v>
      </c>
      <c r="D72" s="27">
        <v>6.4020429999999999</v>
      </c>
      <c r="E72" s="27">
        <v>6.4022399999999999</v>
      </c>
      <c r="F72" s="27">
        <v>6.4049519999999998</v>
      </c>
      <c r="G72" s="27">
        <v>6.4084919999999999</v>
      </c>
      <c r="H72" s="24">
        <v>6.410406</v>
      </c>
      <c r="I72" s="27">
        <v>6.4074559999999998</v>
      </c>
      <c r="J72" s="27">
        <v>6.5311640000000004</v>
      </c>
      <c r="K72" s="27">
        <v>6.4309409999999998</v>
      </c>
      <c r="L72" s="27">
        <v>6.4131030000000004</v>
      </c>
      <c r="M72" s="24">
        <v>6.4094319999999998</v>
      </c>
      <c r="N72" s="27">
        <v>6.4628709999999998</v>
      </c>
      <c r="O72" s="27">
        <v>6.7136899999999997</v>
      </c>
      <c r="P72" s="27">
        <v>6.5661459999999998</v>
      </c>
      <c r="Q72" s="27">
        <v>6.5503640000000001</v>
      </c>
      <c r="R72" s="24">
        <v>6.4677150000000001</v>
      </c>
      <c r="S72" s="27">
        <v>6.503158</v>
      </c>
      <c r="T72" s="27">
        <v>6.6992029999999998</v>
      </c>
      <c r="U72" s="27">
        <v>6.6448780000000003</v>
      </c>
      <c r="V72" s="27">
        <v>6.6266470000000002</v>
      </c>
      <c r="W72" s="24">
        <v>6.4887750000000004</v>
      </c>
      <c r="X72" s="27">
        <v>6.7835080000000003</v>
      </c>
      <c r="Y72" s="27">
        <v>6.871626</v>
      </c>
      <c r="Z72" s="27">
        <v>7.0334409999999998</v>
      </c>
      <c r="AA72" s="27">
        <v>6.9235230000000003</v>
      </c>
      <c r="AB72" s="24">
        <v>6.7648999999999999</v>
      </c>
      <c r="AC72" s="27">
        <v>6.9869960000000004</v>
      </c>
      <c r="AD72" s="27">
        <v>7.0715630000000003</v>
      </c>
      <c r="AE72" s="27">
        <v>7.2900619999999998</v>
      </c>
      <c r="AF72" s="27">
        <v>7.1347199999999997</v>
      </c>
      <c r="AG72" s="24">
        <v>6.9790390000000002</v>
      </c>
      <c r="AH72" s="27">
        <v>7.1555999999999997</v>
      </c>
      <c r="AI72" s="27">
        <v>7.2299540000000002</v>
      </c>
      <c r="AJ72" s="27">
        <v>7.5099619999999998</v>
      </c>
      <c r="AK72" s="27">
        <v>7.2696909999999999</v>
      </c>
      <c r="AL72" s="24">
        <v>7.0879570000000003</v>
      </c>
      <c r="AM72" s="27">
        <v>7.2471430000000003</v>
      </c>
      <c r="AN72" s="27">
        <v>7.3430179999999998</v>
      </c>
      <c r="AO72" s="27">
        <v>7.6881250000000003</v>
      </c>
      <c r="AP72" s="27">
        <v>7.3473059999999997</v>
      </c>
      <c r="AQ72" s="24">
        <v>7.1855979999999997</v>
      </c>
      <c r="AR72" s="27">
        <v>7.3650729999999998</v>
      </c>
      <c r="AS72" s="27">
        <v>7.4499320000000004</v>
      </c>
      <c r="AT72" s="27">
        <v>7.8701689999999997</v>
      </c>
      <c r="AU72" s="27">
        <v>7.4677720000000001</v>
      </c>
      <c r="AV72" s="24">
        <v>7.2946929999999996</v>
      </c>
      <c r="AW72" s="27">
        <v>7.5465330000000002</v>
      </c>
      <c r="AX72" s="27">
        <v>7.6178140000000001</v>
      </c>
      <c r="AY72" s="27">
        <v>8.1403859999999995</v>
      </c>
      <c r="AZ72" s="27">
        <v>7.6391689999999999</v>
      </c>
      <c r="BA72" s="24">
        <v>7.4574870000000004</v>
      </c>
      <c r="BB72" s="27">
        <v>7.7272020000000001</v>
      </c>
      <c r="BC72" s="27">
        <v>7.7888380000000002</v>
      </c>
      <c r="BD72" s="27">
        <v>8.4071300000000004</v>
      </c>
      <c r="BE72" s="27">
        <v>7.8269840000000004</v>
      </c>
      <c r="BF72" s="24">
        <v>7.6232189999999997</v>
      </c>
      <c r="BG72" s="27">
        <v>7.920401</v>
      </c>
      <c r="BH72" s="27">
        <v>7.9629459999999996</v>
      </c>
      <c r="BI72" s="27">
        <v>8.7489329999999992</v>
      </c>
      <c r="BJ72" s="27">
        <v>8.0008020000000002</v>
      </c>
      <c r="BK72" s="24">
        <v>7.7768459999999999</v>
      </c>
      <c r="BL72" s="27">
        <v>8.0919550000000005</v>
      </c>
      <c r="BM72" s="27">
        <v>8.1182990000000004</v>
      </c>
      <c r="BN72" s="27">
        <v>9.0599769999999999</v>
      </c>
      <c r="BO72" s="27">
        <v>8.1435700000000004</v>
      </c>
      <c r="BP72" s="24">
        <v>7.9696569999999998</v>
      </c>
      <c r="BQ72" s="27">
        <v>8.2477780000000003</v>
      </c>
      <c r="BR72" s="27">
        <v>8.2837750000000003</v>
      </c>
      <c r="BS72" s="27">
        <v>9.3760809999999992</v>
      </c>
      <c r="BT72" s="27">
        <v>8.3489120000000003</v>
      </c>
      <c r="BU72" s="24">
        <v>8.1244809999999994</v>
      </c>
      <c r="BV72" s="27">
        <v>8.4382990000000007</v>
      </c>
      <c r="BW72" s="27">
        <v>8.4450179999999992</v>
      </c>
      <c r="BX72" s="27">
        <v>9.6580899999999996</v>
      </c>
      <c r="BY72" s="27">
        <v>8.5347390000000001</v>
      </c>
      <c r="BZ72" s="24">
        <v>8.2825170000000004</v>
      </c>
      <c r="CA72" s="27">
        <v>8.6306229999999999</v>
      </c>
      <c r="CB72" s="27">
        <v>8.6613930000000003</v>
      </c>
      <c r="CC72" s="27">
        <v>10.033322</v>
      </c>
      <c r="CD72" s="27">
        <v>8.7465770000000003</v>
      </c>
      <c r="CE72" s="24">
        <v>8.4697379999999995</v>
      </c>
      <c r="CF72" s="27">
        <v>8.8358290000000004</v>
      </c>
      <c r="CG72" s="27">
        <v>8.822343</v>
      </c>
      <c r="CH72" s="27">
        <v>10.429169</v>
      </c>
      <c r="CI72" s="27">
        <v>8.9522440000000003</v>
      </c>
      <c r="CJ72" s="24">
        <v>8.6815730000000002</v>
      </c>
      <c r="CK72" s="27">
        <v>9.065709</v>
      </c>
      <c r="CL72" s="27">
        <v>9.0201100000000007</v>
      </c>
      <c r="CM72" s="27">
        <v>10.91187</v>
      </c>
      <c r="CN72" s="27">
        <v>9.2094670000000001</v>
      </c>
      <c r="CO72" s="24">
        <v>8.9491270000000007</v>
      </c>
      <c r="CP72" s="27">
        <v>9.2878880000000006</v>
      </c>
      <c r="CQ72" s="27">
        <v>9.2212359999999993</v>
      </c>
      <c r="CR72" s="27">
        <v>11.384335999999999</v>
      </c>
      <c r="CS72" s="27">
        <v>9.4680789999999995</v>
      </c>
      <c r="CT72" s="24">
        <v>9.2105580000000007</v>
      </c>
      <c r="CU72" s="27">
        <v>9.5288299999999992</v>
      </c>
      <c r="CV72" s="27">
        <v>9.4371969999999994</v>
      </c>
      <c r="CW72" s="27">
        <v>11.866331000000001</v>
      </c>
      <c r="CX72" s="27">
        <v>9.7332190000000001</v>
      </c>
      <c r="CY72" s="24">
        <v>9.4694979999999997</v>
      </c>
      <c r="CZ72" s="27">
        <v>9.7839019999999994</v>
      </c>
      <c r="DA72" s="27">
        <v>9.6617680000000004</v>
      </c>
      <c r="DB72" s="27">
        <v>12.364029</v>
      </c>
      <c r="DC72" s="27">
        <v>10.023809</v>
      </c>
      <c r="DD72" s="24">
        <v>9.7019380000000002</v>
      </c>
      <c r="DE72" s="27">
        <v>10.050055</v>
      </c>
      <c r="DF72" s="27">
        <v>9.9269370000000006</v>
      </c>
      <c r="DG72" s="27">
        <v>12.874941</v>
      </c>
      <c r="DH72" s="27">
        <v>10.369425</v>
      </c>
      <c r="DI72" s="24">
        <v>9.9820510000000002</v>
      </c>
      <c r="DJ72" s="27">
        <v>10.345941</v>
      </c>
      <c r="DK72" s="27">
        <v>10.233395</v>
      </c>
      <c r="DL72" s="27">
        <v>13.412156</v>
      </c>
      <c r="DM72" s="27">
        <v>10.7782</v>
      </c>
      <c r="DN72" s="24">
        <v>10.302574</v>
      </c>
      <c r="DO72" s="27">
        <v>10.721372000000001</v>
      </c>
      <c r="DP72" s="27">
        <v>10.587475</v>
      </c>
      <c r="DQ72" s="27">
        <v>14.110243000000001</v>
      </c>
      <c r="DR72" s="27">
        <v>11.206046000000001</v>
      </c>
      <c r="DS72" s="24">
        <v>10.654536999999999</v>
      </c>
      <c r="DT72" s="27">
        <v>11.160728000000001</v>
      </c>
      <c r="DU72" s="27">
        <v>10.944373000000001</v>
      </c>
      <c r="DV72" s="27">
        <v>14.876521</v>
      </c>
      <c r="DW72" s="27">
        <v>11.629792</v>
      </c>
      <c r="DX72" s="24">
        <v>10.985569</v>
      </c>
      <c r="DY72" s="27">
        <v>11.578772000000001</v>
      </c>
      <c r="DZ72" s="27">
        <v>11.315944999999999</v>
      </c>
      <c r="EA72" s="27">
        <v>15.739737</v>
      </c>
      <c r="EB72" s="27">
        <v>12.045642000000001</v>
      </c>
      <c r="EC72" s="24">
        <v>11.352076</v>
      </c>
      <c r="ED72" s="27">
        <v>12.001063</v>
      </c>
      <c r="EE72" s="27">
        <v>11.645405</v>
      </c>
      <c r="EF72" s="27">
        <v>16.658729999999998</v>
      </c>
      <c r="EG72" s="27">
        <v>12.452477</v>
      </c>
      <c r="EH72" s="24">
        <v>11.747581</v>
      </c>
      <c r="EI72" s="27">
        <v>12.446315</v>
      </c>
      <c r="EJ72" s="27">
        <v>11.988647</v>
      </c>
      <c r="EK72" s="27">
        <v>17.517945999999998</v>
      </c>
      <c r="EL72" s="27">
        <v>12.925508000000001</v>
      </c>
      <c r="EM72" s="24">
        <v>12.141558</v>
      </c>
      <c r="EN72" s="27">
        <v>12.808111</v>
      </c>
      <c r="EO72" s="27">
        <v>12.279873</v>
      </c>
      <c r="EP72" s="27">
        <v>18.377037000000001</v>
      </c>
      <c r="EQ72" s="27">
        <v>13.299599000000001</v>
      </c>
      <c r="ER72" s="24">
        <v>12.530129000000001</v>
      </c>
      <c r="ES72" s="26">
        <v>2.1999999999999999E-2</v>
      </c>
      <c r="ET72" s="26">
        <v>2.1000000000000001E-2</v>
      </c>
      <c r="EU72" s="26">
        <v>3.5000000000000003E-2</v>
      </c>
      <c r="EV72" s="26">
        <v>2.3E-2</v>
      </c>
      <c r="EW72" s="25">
        <v>2.1000000000000001E-2</v>
      </c>
    </row>
    <row r="73" spans="1:153" x14ac:dyDescent="0.25">
      <c r="A73" s="24" t="s">
        <v>173</v>
      </c>
      <c r="B73" s="24">
        <v>11.32788</v>
      </c>
      <c r="C73" s="24">
        <v>11.18235</v>
      </c>
      <c r="D73" s="27">
        <v>10.806635999999999</v>
      </c>
      <c r="E73" s="27">
        <v>10.802127</v>
      </c>
      <c r="F73" s="27">
        <v>10.812799</v>
      </c>
      <c r="G73" s="27">
        <v>10.818365999999999</v>
      </c>
      <c r="H73" s="24">
        <v>10.824804</v>
      </c>
      <c r="I73" s="27">
        <v>10.802795</v>
      </c>
      <c r="J73" s="27">
        <v>10.92135</v>
      </c>
      <c r="K73" s="27">
        <v>10.817024</v>
      </c>
      <c r="L73" s="27">
        <v>10.810729</v>
      </c>
      <c r="M73" s="24">
        <v>10.812041000000001</v>
      </c>
      <c r="N73" s="27">
        <v>10.791226</v>
      </c>
      <c r="O73" s="27">
        <v>11.124599999999999</v>
      </c>
      <c r="P73" s="27">
        <v>10.916066000000001</v>
      </c>
      <c r="Q73" s="27">
        <v>10.861649999999999</v>
      </c>
      <c r="R73" s="24">
        <v>10.830371</v>
      </c>
      <c r="S73" s="27">
        <v>10.848653000000001</v>
      </c>
      <c r="T73" s="27">
        <v>11.106408</v>
      </c>
      <c r="U73" s="27">
        <v>11.036697</v>
      </c>
      <c r="V73" s="27">
        <v>10.912212999999999</v>
      </c>
      <c r="W73" s="24">
        <v>10.872821999999999</v>
      </c>
      <c r="X73" s="27">
        <v>11.084496</v>
      </c>
      <c r="Y73" s="27">
        <v>11.187671999999999</v>
      </c>
      <c r="Z73" s="27">
        <v>11.441231999999999</v>
      </c>
      <c r="AA73" s="27">
        <v>11.158385000000001</v>
      </c>
      <c r="AB73" s="24">
        <v>11.121221</v>
      </c>
      <c r="AC73" s="27">
        <v>11.227136</v>
      </c>
      <c r="AD73" s="27">
        <v>11.317299</v>
      </c>
      <c r="AE73" s="27">
        <v>11.674217000000001</v>
      </c>
      <c r="AF73" s="27">
        <v>11.297003</v>
      </c>
      <c r="AG73" s="24">
        <v>11.297563999999999</v>
      </c>
      <c r="AH73" s="27">
        <v>11.415811</v>
      </c>
      <c r="AI73" s="27">
        <v>11.492229</v>
      </c>
      <c r="AJ73" s="27">
        <v>11.965989</v>
      </c>
      <c r="AK73" s="27">
        <v>11.443799</v>
      </c>
      <c r="AL73" s="24">
        <v>11.441922</v>
      </c>
      <c r="AM73" s="27">
        <v>11.516235</v>
      </c>
      <c r="AN73" s="27">
        <v>11.584804</v>
      </c>
      <c r="AO73" s="27">
        <v>12.201695000000001</v>
      </c>
      <c r="AP73" s="27">
        <v>11.485193000000001</v>
      </c>
      <c r="AQ73" s="24">
        <v>11.519347</v>
      </c>
      <c r="AR73" s="27">
        <v>11.645856999999999</v>
      </c>
      <c r="AS73" s="27">
        <v>11.674910000000001</v>
      </c>
      <c r="AT73" s="27">
        <v>12.407590000000001</v>
      </c>
      <c r="AU73" s="27">
        <v>11.619744000000001</v>
      </c>
      <c r="AV73" s="24">
        <v>11.66006</v>
      </c>
      <c r="AW73" s="27">
        <v>11.787057000000001</v>
      </c>
      <c r="AX73" s="27">
        <v>11.847795</v>
      </c>
      <c r="AY73" s="27">
        <v>12.757911</v>
      </c>
      <c r="AZ73" s="27">
        <v>11.85444</v>
      </c>
      <c r="BA73" s="24">
        <v>11.832109000000001</v>
      </c>
      <c r="BB73" s="27">
        <v>11.988025</v>
      </c>
      <c r="BC73" s="27">
        <v>12.067295</v>
      </c>
      <c r="BD73" s="27">
        <v>13.095105999999999</v>
      </c>
      <c r="BE73" s="27">
        <v>12.096095999999999</v>
      </c>
      <c r="BF73" s="24">
        <v>11.992599</v>
      </c>
      <c r="BG73" s="27">
        <v>12.305695999999999</v>
      </c>
      <c r="BH73" s="27">
        <v>12.325986</v>
      </c>
      <c r="BI73" s="27">
        <v>13.590781</v>
      </c>
      <c r="BJ73" s="27">
        <v>12.419968000000001</v>
      </c>
      <c r="BK73" s="24">
        <v>12.240548</v>
      </c>
      <c r="BL73" s="27">
        <v>12.688620999999999</v>
      </c>
      <c r="BM73" s="27">
        <v>12.657391000000001</v>
      </c>
      <c r="BN73" s="27">
        <v>14.163753</v>
      </c>
      <c r="BO73" s="27">
        <v>12.794555000000001</v>
      </c>
      <c r="BP73" s="24">
        <v>12.607492000000001</v>
      </c>
      <c r="BQ73" s="27">
        <v>13.069948999999999</v>
      </c>
      <c r="BR73" s="27">
        <v>13.002096</v>
      </c>
      <c r="BS73" s="27">
        <v>14.839233</v>
      </c>
      <c r="BT73" s="27">
        <v>13.251493999999999</v>
      </c>
      <c r="BU73" s="24">
        <v>12.999575</v>
      </c>
      <c r="BV73" s="27">
        <v>13.444682</v>
      </c>
      <c r="BW73" s="27">
        <v>13.26003</v>
      </c>
      <c r="BX73" s="27">
        <v>15.450989999999999</v>
      </c>
      <c r="BY73" s="27">
        <v>13.679239000000001</v>
      </c>
      <c r="BZ73" s="24">
        <v>13.348299000000001</v>
      </c>
      <c r="CA73" s="27">
        <v>13.786523000000001</v>
      </c>
      <c r="CB73" s="27">
        <v>13.600196</v>
      </c>
      <c r="CC73" s="27">
        <v>16.086020999999999</v>
      </c>
      <c r="CD73" s="27">
        <v>14.057812999999999</v>
      </c>
      <c r="CE73" s="24">
        <v>13.658448999999999</v>
      </c>
      <c r="CF73" s="27">
        <v>14.165369999999999</v>
      </c>
      <c r="CG73" s="27">
        <v>13.862797</v>
      </c>
      <c r="CH73" s="27">
        <v>16.708624</v>
      </c>
      <c r="CI73" s="27">
        <v>14.417937999999999</v>
      </c>
      <c r="CJ73" s="24">
        <v>13.987757999999999</v>
      </c>
      <c r="CK73" s="27">
        <v>14.483508</v>
      </c>
      <c r="CL73" s="27">
        <v>14.198218000000001</v>
      </c>
      <c r="CM73" s="27">
        <v>17.461777000000001</v>
      </c>
      <c r="CN73" s="27">
        <v>14.745634000000001</v>
      </c>
      <c r="CO73" s="24">
        <v>14.404412000000001</v>
      </c>
      <c r="CP73" s="27">
        <v>14.843973999999999</v>
      </c>
      <c r="CQ73" s="27">
        <v>14.506197999999999</v>
      </c>
      <c r="CR73" s="27">
        <v>18.27861</v>
      </c>
      <c r="CS73" s="27">
        <v>15.157449</v>
      </c>
      <c r="CT73" s="24">
        <v>14.82868</v>
      </c>
      <c r="CU73" s="27">
        <v>15.22133</v>
      </c>
      <c r="CV73" s="27">
        <v>14.822025999999999</v>
      </c>
      <c r="CW73" s="27">
        <v>19.049748999999998</v>
      </c>
      <c r="CX73" s="27">
        <v>15.598265</v>
      </c>
      <c r="CY73" s="24">
        <v>15.210796999999999</v>
      </c>
      <c r="CZ73" s="27">
        <v>15.592155999999999</v>
      </c>
      <c r="DA73" s="27">
        <v>15.168531</v>
      </c>
      <c r="DB73" s="27">
        <v>19.766798000000001</v>
      </c>
      <c r="DC73" s="27">
        <v>15.994391999999999</v>
      </c>
      <c r="DD73" s="24">
        <v>15.544729</v>
      </c>
      <c r="DE73" s="27">
        <v>16.009523000000002</v>
      </c>
      <c r="DF73" s="27">
        <v>15.506328999999999</v>
      </c>
      <c r="DG73" s="27">
        <v>20.589894999999999</v>
      </c>
      <c r="DH73" s="27">
        <v>16.430053999999998</v>
      </c>
      <c r="DI73" s="24">
        <v>15.973947000000001</v>
      </c>
      <c r="DJ73" s="27">
        <v>16.422716000000001</v>
      </c>
      <c r="DK73" s="27">
        <v>15.921224</v>
      </c>
      <c r="DL73" s="27">
        <v>21.464608999999999</v>
      </c>
      <c r="DM73" s="27">
        <v>16.998235999999999</v>
      </c>
      <c r="DN73" s="24">
        <v>16.416288000000002</v>
      </c>
      <c r="DO73" s="27">
        <v>16.933983000000001</v>
      </c>
      <c r="DP73" s="27">
        <v>16.352315999999998</v>
      </c>
      <c r="DQ73" s="27">
        <v>22.462403999999999</v>
      </c>
      <c r="DR73" s="27">
        <v>17.521166000000001</v>
      </c>
      <c r="DS73" s="24">
        <v>16.875254000000002</v>
      </c>
      <c r="DT73" s="27">
        <v>17.502115</v>
      </c>
      <c r="DU73" s="27">
        <v>16.833390999999999</v>
      </c>
      <c r="DV73" s="27">
        <v>23.603807</v>
      </c>
      <c r="DW73" s="27">
        <v>18.096502000000001</v>
      </c>
      <c r="DX73" s="24">
        <v>17.335999000000001</v>
      </c>
      <c r="DY73" s="27">
        <v>18.037088000000001</v>
      </c>
      <c r="DZ73" s="27">
        <v>17.305546</v>
      </c>
      <c r="EA73" s="27">
        <v>24.765404</v>
      </c>
      <c r="EB73" s="27">
        <v>18.664249000000002</v>
      </c>
      <c r="EC73" s="24">
        <v>17.847525000000001</v>
      </c>
      <c r="ED73" s="27">
        <v>18.604420000000001</v>
      </c>
      <c r="EE73" s="27">
        <v>17.750026999999999</v>
      </c>
      <c r="EF73" s="27">
        <v>26.048238999999999</v>
      </c>
      <c r="EG73" s="27">
        <v>19.210885999999999</v>
      </c>
      <c r="EH73" s="24">
        <v>18.418306000000001</v>
      </c>
      <c r="EI73" s="27">
        <v>19.237145999999999</v>
      </c>
      <c r="EJ73" s="27">
        <v>18.176653000000002</v>
      </c>
      <c r="EK73" s="27">
        <v>27.317081000000002</v>
      </c>
      <c r="EL73" s="27">
        <v>19.802959000000001</v>
      </c>
      <c r="EM73" s="24">
        <v>18.955734</v>
      </c>
      <c r="EN73" s="27">
        <v>19.749034999999999</v>
      </c>
      <c r="EO73" s="27">
        <v>18.603354</v>
      </c>
      <c r="EP73" s="27">
        <v>28.539289</v>
      </c>
      <c r="EQ73" s="27">
        <v>20.36816</v>
      </c>
      <c r="ER73" s="24">
        <v>19.490023000000001</v>
      </c>
      <c r="ES73" s="26">
        <v>0.02</v>
      </c>
      <c r="ET73" s="26">
        <v>1.7999999999999999E-2</v>
      </c>
      <c r="EU73" s="26">
        <v>3.3000000000000002E-2</v>
      </c>
      <c r="EV73" s="26">
        <v>2.1000000000000001E-2</v>
      </c>
      <c r="EW73" s="25">
        <v>1.9E-2</v>
      </c>
    </row>
    <row r="74" spans="1:153" x14ac:dyDescent="0.25">
      <c r="A74" s="28" t="s">
        <v>172</v>
      </c>
      <c r="B74" s="28">
        <v>9.8231369999999991</v>
      </c>
      <c r="C74" s="28">
        <v>9.9050349999999998</v>
      </c>
      <c r="D74" s="31">
        <v>9.577102</v>
      </c>
      <c r="E74" s="31">
        <v>9.5765290000000007</v>
      </c>
      <c r="F74" s="31">
        <v>9.5805640000000007</v>
      </c>
      <c r="G74" s="31">
        <v>9.5868359999999999</v>
      </c>
      <c r="H74" s="28">
        <v>9.5875789999999999</v>
      </c>
      <c r="I74" s="31">
        <v>9.5168309999999998</v>
      </c>
      <c r="J74" s="31">
        <v>9.6937110000000004</v>
      </c>
      <c r="K74" s="31">
        <v>9.5728089999999995</v>
      </c>
      <c r="L74" s="31">
        <v>9.522494</v>
      </c>
      <c r="M74" s="28">
        <v>9.5194229999999997</v>
      </c>
      <c r="N74" s="31">
        <v>9.6957350000000009</v>
      </c>
      <c r="O74" s="31">
        <v>10.054796</v>
      </c>
      <c r="P74" s="31">
        <v>9.9058250000000001</v>
      </c>
      <c r="Q74" s="31">
        <v>9.8275380000000006</v>
      </c>
      <c r="R74" s="28">
        <v>9.6871650000000002</v>
      </c>
      <c r="S74" s="31">
        <v>9.7823659999999997</v>
      </c>
      <c r="T74" s="31">
        <v>10.028921</v>
      </c>
      <c r="U74" s="31">
        <v>10.076058</v>
      </c>
      <c r="V74" s="31">
        <v>9.9628929999999993</v>
      </c>
      <c r="W74" s="28">
        <v>9.7465879999999991</v>
      </c>
      <c r="X74" s="31">
        <v>10.101832</v>
      </c>
      <c r="Y74" s="31">
        <v>10.123981000000001</v>
      </c>
      <c r="Z74" s="31">
        <v>10.595910999999999</v>
      </c>
      <c r="AA74" s="31">
        <v>10.304930000000001</v>
      </c>
      <c r="AB74" s="28">
        <v>10.051838999999999</v>
      </c>
      <c r="AC74" s="31">
        <v>10.338322</v>
      </c>
      <c r="AD74" s="31">
        <v>10.31514</v>
      </c>
      <c r="AE74" s="31">
        <v>10.949574</v>
      </c>
      <c r="AF74" s="31">
        <v>10.544046</v>
      </c>
      <c r="AG74" s="28">
        <v>10.291980000000001</v>
      </c>
      <c r="AH74" s="31">
        <v>10.534017</v>
      </c>
      <c r="AI74" s="31">
        <v>10.474607000000001</v>
      </c>
      <c r="AJ74" s="31">
        <v>11.264396</v>
      </c>
      <c r="AK74" s="31">
        <v>10.696370999999999</v>
      </c>
      <c r="AL74" s="28">
        <v>10.43224</v>
      </c>
      <c r="AM74" s="31">
        <v>10.65414</v>
      </c>
      <c r="AN74" s="31">
        <v>10.585705000000001</v>
      </c>
      <c r="AO74" s="31">
        <v>11.526827000000001</v>
      </c>
      <c r="AP74" s="31">
        <v>10.775544</v>
      </c>
      <c r="AQ74" s="28">
        <v>10.555472999999999</v>
      </c>
      <c r="AR74" s="31">
        <v>10.819834</v>
      </c>
      <c r="AS74" s="31">
        <v>10.717547</v>
      </c>
      <c r="AT74" s="31">
        <v>11.802</v>
      </c>
      <c r="AU74" s="31">
        <v>10.937139</v>
      </c>
      <c r="AV74" s="28">
        <v>10.721741</v>
      </c>
      <c r="AW74" s="31">
        <v>11.043604999999999</v>
      </c>
      <c r="AX74" s="31">
        <v>10.903936</v>
      </c>
      <c r="AY74" s="31">
        <v>12.175501000000001</v>
      </c>
      <c r="AZ74" s="31">
        <v>11.139624</v>
      </c>
      <c r="BA74" s="28">
        <v>10.930375</v>
      </c>
      <c r="BB74" s="31">
        <v>11.257547000000001</v>
      </c>
      <c r="BC74" s="31">
        <v>11.101523</v>
      </c>
      <c r="BD74" s="31">
        <v>12.533211</v>
      </c>
      <c r="BE74" s="31">
        <v>11.356225</v>
      </c>
      <c r="BF74" s="28">
        <v>11.139194</v>
      </c>
      <c r="BG74" s="31">
        <v>11.48053</v>
      </c>
      <c r="BH74" s="31">
        <v>11.296411000000001</v>
      </c>
      <c r="BI74" s="31">
        <v>12.990788</v>
      </c>
      <c r="BJ74" s="31">
        <v>11.555367</v>
      </c>
      <c r="BK74" s="28">
        <v>11.317272000000001</v>
      </c>
      <c r="BL74" s="31">
        <v>11.726274999999999</v>
      </c>
      <c r="BM74" s="31">
        <v>11.501265999999999</v>
      </c>
      <c r="BN74" s="31">
        <v>13.443619</v>
      </c>
      <c r="BO74" s="31">
        <v>11.761158</v>
      </c>
      <c r="BP74" s="28">
        <v>11.586067999999999</v>
      </c>
      <c r="BQ74" s="31">
        <v>11.950032</v>
      </c>
      <c r="BR74" s="31">
        <v>11.719830999999999</v>
      </c>
      <c r="BS74" s="31">
        <v>13.924947</v>
      </c>
      <c r="BT74" s="31">
        <v>12.054344</v>
      </c>
      <c r="BU74" s="28">
        <v>11.821028999999999</v>
      </c>
      <c r="BV74" s="31">
        <v>12.200657</v>
      </c>
      <c r="BW74" s="31">
        <v>11.918908999999999</v>
      </c>
      <c r="BX74" s="31">
        <v>14.359821</v>
      </c>
      <c r="BY74" s="31">
        <v>12.317994000000001</v>
      </c>
      <c r="BZ74" s="28">
        <v>12.042211999999999</v>
      </c>
      <c r="CA74" s="31">
        <v>12.476267999999999</v>
      </c>
      <c r="CB74" s="31">
        <v>12.21355</v>
      </c>
      <c r="CC74" s="31">
        <v>14.904315</v>
      </c>
      <c r="CD74" s="31">
        <v>12.606005</v>
      </c>
      <c r="CE74" s="28">
        <v>12.295443000000001</v>
      </c>
      <c r="CF74" s="31">
        <v>12.778015</v>
      </c>
      <c r="CG74" s="31">
        <v>12.427273</v>
      </c>
      <c r="CH74" s="31">
        <v>15.46153</v>
      </c>
      <c r="CI74" s="31">
        <v>12.886711</v>
      </c>
      <c r="CJ74" s="28">
        <v>12.580897</v>
      </c>
      <c r="CK74" s="31">
        <v>13.08211</v>
      </c>
      <c r="CL74" s="31">
        <v>12.690146</v>
      </c>
      <c r="CM74" s="31">
        <v>16.134976999999999</v>
      </c>
      <c r="CN74" s="31">
        <v>13.220416</v>
      </c>
      <c r="CO74" s="28">
        <v>12.940013</v>
      </c>
      <c r="CP74" s="31">
        <v>13.376618000000001</v>
      </c>
      <c r="CQ74" s="31">
        <v>12.953142</v>
      </c>
      <c r="CR74" s="31">
        <v>16.801407000000001</v>
      </c>
      <c r="CS74" s="31">
        <v>13.573117</v>
      </c>
      <c r="CT74" s="28">
        <v>13.291328999999999</v>
      </c>
      <c r="CU74" s="31">
        <v>13.705602000000001</v>
      </c>
      <c r="CV74" s="31">
        <v>13.226786000000001</v>
      </c>
      <c r="CW74" s="31">
        <v>17.486640999999999</v>
      </c>
      <c r="CX74" s="31">
        <v>13.947901999999999</v>
      </c>
      <c r="CY74" s="28">
        <v>13.648355</v>
      </c>
      <c r="CZ74" s="31">
        <v>14.041677</v>
      </c>
      <c r="DA74" s="31">
        <v>13.516973</v>
      </c>
      <c r="DB74" s="31">
        <v>18.161301000000002</v>
      </c>
      <c r="DC74" s="31">
        <v>14.308249999999999</v>
      </c>
      <c r="DD74" s="28">
        <v>13.95312</v>
      </c>
      <c r="DE74" s="31">
        <v>14.39099</v>
      </c>
      <c r="DF74" s="31">
        <v>13.82676</v>
      </c>
      <c r="DG74" s="31">
        <v>18.873764000000001</v>
      </c>
      <c r="DH74" s="31">
        <v>14.733060999999999</v>
      </c>
      <c r="DI74" s="28">
        <v>14.332409999999999</v>
      </c>
      <c r="DJ74" s="31">
        <v>14.763166</v>
      </c>
      <c r="DK74" s="31">
        <v>14.203422</v>
      </c>
      <c r="DL74" s="31">
        <v>19.613921999999999</v>
      </c>
      <c r="DM74" s="31">
        <v>15.248939999999999</v>
      </c>
      <c r="DN74" s="28">
        <v>14.736668999999999</v>
      </c>
      <c r="DO74" s="31">
        <v>15.233464</v>
      </c>
      <c r="DP74" s="31">
        <v>14.637119</v>
      </c>
      <c r="DQ74" s="31">
        <v>20.549617999999999</v>
      </c>
      <c r="DR74" s="31">
        <v>15.76735</v>
      </c>
      <c r="DS74" s="28">
        <v>15.180035</v>
      </c>
      <c r="DT74" s="31">
        <v>15.755931</v>
      </c>
      <c r="DU74" s="31">
        <v>15.051339</v>
      </c>
      <c r="DV74" s="31">
        <v>21.562033</v>
      </c>
      <c r="DW74" s="31">
        <v>16.284523</v>
      </c>
      <c r="DX74" s="28">
        <v>15.595424</v>
      </c>
      <c r="DY74" s="31">
        <v>16.257019</v>
      </c>
      <c r="DZ74" s="31">
        <v>15.481657</v>
      </c>
      <c r="EA74" s="31">
        <v>22.668368999999998</v>
      </c>
      <c r="EB74" s="31">
        <v>16.781286000000001</v>
      </c>
      <c r="EC74" s="28">
        <v>16.048746000000001</v>
      </c>
      <c r="ED74" s="31">
        <v>16.771004000000001</v>
      </c>
      <c r="EE74" s="31">
        <v>15.862607000000001</v>
      </c>
      <c r="EF74" s="31">
        <v>23.841598999999999</v>
      </c>
      <c r="EG74" s="31">
        <v>17.265152</v>
      </c>
      <c r="EH74" s="28">
        <v>16.547578999999999</v>
      </c>
      <c r="EI74" s="31">
        <v>17.332304000000001</v>
      </c>
      <c r="EJ74" s="31">
        <v>16.259453000000001</v>
      </c>
      <c r="EK74" s="31">
        <v>24.971347999999999</v>
      </c>
      <c r="EL74" s="31">
        <v>17.833921</v>
      </c>
      <c r="EM74" s="28">
        <v>17.042242000000002</v>
      </c>
      <c r="EN74" s="31">
        <v>17.781700000000001</v>
      </c>
      <c r="EO74" s="31">
        <v>16.592915000000001</v>
      </c>
      <c r="EP74" s="31">
        <v>26.117429999999999</v>
      </c>
      <c r="EQ74" s="31">
        <v>18.297153000000002</v>
      </c>
      <c r="ER74" s="28">
        <v>17.528980000000001</v>
      </c>
      <c r="ES74" s="30">
        <v>0.02</v>
      </c>
      <c r="ET74" s="30">
        <v>1.7999999999999999E-2</v>
      </c>
      <c r="EU74" s="30">
        <v>3.4000000000000002E-2</v>
      </c>
      <c r="EV74" s="30">
        <v>2.1000000000000001E-2</v>
      </c>
      <c r="EW74" s="29">
        <v>0.02</v>
      </c>
    </row>
    <row r="75" spans="1:153" x14ac:dyDescent="0.25">
      <c r="A75" s="24"/>
      <c r="B75" s="24"/>
      <c r="C75" s="24"/>
      <c r="D75" s="194"/>
      <c r="E75" s="189"/>
      <c r="F75" s="189"/>
      <c r="G75" s="189"/>
      <c r="H75" s="195"/>
      <c r="I75" s="194"/>
      <c r="J75" s="189"/>
      <c r="K75" s="189"/>
      <c r="L75" s="189"/>
      <c r="M75" s="195"/>
      <c r="N75" s="194"/>
      <c r="O75" s="189"/>
      <c r="P75" s="189"/>
      <c r="Q75" s="189"/>
      <c r="R75" s="195"/>
      <c r="S75" s="194"/>
      <c r="T75" s="189"/>
      <c r="U75" s="189"/>
      <c r="V75" s="189"/>
      <c r="W75" s="195"/>
      <c r="X75" s="194"/>
      <c r="Y75" s="189"/>
      <c r="Z75" s="189"/>
      <c r="AA75" s="189"/>
      <c r="AB75" s="195"/>
      <c r="AC75" s="194"/>
      <c r="AD75" s="189"/>
      <c r="AE75" s="189"/>
      <c r="AF75" s="189"/>
      <c r="AG75" s="195"/>
      <c r="AH75" s="194"/>
      <c r="AI75" s="189"/>
      <c r="AJ75" s="189"/>
      <c r="AK75" s="189"/>
      <c r="AL75" s="195"/>
      <c r="AM75" s="194"/>
      <c r="AN75" s="189"/>
      <c r="AO75" s="189"/>
      <c r="AP75" s="189"/>
      <c r="AQ75" s="195"/>
      <c r="AR75" s="194"/>
      <c r="AS75" s="189"/>
      <c r="AT75" s="189"/>
      <c r="AU75" s="189"/>
      <c r="AV75" s="195"/>
      <c r="AW75" s="194"/>
      <c r="AX75" s="189"/>
      <c r="AY75" s="189"/>
      <c r="AZ75" s="189"/>
      <c r="BA75" s="195"/>
      <c r="BB75" s="194"/>
      <c r="BC75" s="189"/>
      <c r="BD75" s="189"/>
      <c r="BE75" s="189"/>
      <c r="BF75" s="195"/>
      <c r="BG75" s="194"/>
      <c r="BH75" s="189"/>
      <c r="BI75" s="189"/>
      <c r="BJ75" s="189"/>
      <c r="BK75" s="195"/>
      <c r="BL75" s="194"/>
      <c r="BM75" s="189"/>
      <c r="BN75" s="189"/>
      <c r="BO75" s="189"/>
      <c r="BP75" s="195"/>
      <c r="BQ75" s="194"/>
      <c r="BR75" s="189"/>
      <c r="BS75" s="189"/>
      <c r="BT75" s="189"/>
      <c r="BU75" s="195"/>
      <c r="BV75" s="194"/>
      <c r="BW75" s="189"/>
      <c r="BX75" s="189"/>
      <c r="BY75" s="189"/>
      <c r="BZ75" s="195"/>
      <c r="CA75" s="194"/>
      <c r="CB75" s="189"/>
      <c r="CC75" s="189"/>
      <c r="CD75" s="189"/>
      <c r="CE75" s="195"/>
      <c r="CF75" s="194"/>
      <c r="CG75" s="189"/>
      <c r="CH75" s="189"/>
      <c r="CI75" s="189"/>
      <c r="CJ75" s="195"/>
      <c r="CK75" s="194"/>
      <c r="CL75" s="189"/>
      <c r="CM75" s="189"/>
      <c r="CN75" s="189"/>
      <c r="CO75" s="195"/>
      <c r="CP75" s="194"/>
      <c r="CQ75" s="189"/>
      <c r="CR75" s="189"/>
      <c r="CS75" s="189"/>
      <c r="CT75" s="195"/>
      <c r="CU75" s="194"/>
      <c r="CV75" s="189"/>
      <c r="CW75" s="189"/>
      <c r="CX75" s="189"/>
      <c r="CY75" s="195"/>
      <c r="CZ75" s="194"/>
      <c r="DA75" s="189"/>
      <c r="DB75" s="189"/>
      <c r="DC75" s="189"/>
      <c r="DD75" s="195"/>
      <c r="DE75" s="194"/>
      <c r="DF75" s="189"/>
      <c r="DG75" s="189"/>
      <c r="DH75" s="189"/>
      <c r="DI75" s="195"/>
      <c r="DJ75" s="194"/>
      <c r="DK75" s="189"/>
      <c r="DL75" s="189"/>
      <c r="DM75" s="189"/>
      <c r="DN75" s="195"/>
      <c r="DO75" s="194"/>
      <c r="DP75" s="189"/>
      <c r="DQ75" s="189"/>
      <c r="DR75" s="189"/>
      <c r="DS75" s="195"/>
      <c r="DT75" s="194"/>
      <c r="DU75" s="189"/>
      <c r="DV75" s="189"/>
      <c r="DW75" s="189"/>
      <c r="DX75" s="195"/>
      <c r="DY75" s="194"/>
      <c r="DZ75" s="189"/>
      <c r="EA75" s="189"/>
      <c r="EB75" s="189"/>
      <c r="EC75" s="195"/>
      <c r="ED75" s="194"/>
      <c r="EE75" s="189"/>
      <c r="EF75" s="189"/>
      <c r="EG75" s="189"/>
      <c r="EH75" s="195"/>
      <c r="EI75" s="194"/>
      <c r="EJ75" s="189"/>
      <c r="EK75" s="189"/>
      <c r="EL75" s="189"/>
      <c r="EM75" s="195"/>
      <c r="EN75" s="194"/>
      <c r="EO75" s="189"/>
      <c r="EP75" s="189"/>
      <c r="EQ75" s="189"/>
      <c r="ER75" s="195"/>
      <c r="ES75" s="194"/>
      <c r="ET75" s="189"/>
      <c r="EU75" s="189"/>
      <c r="EV75" s="189"/>
      <c r="EW75" s="195"/>
    </row>
    <row r="76" spans="1:153" x14ac:dyDescent="0.25">
      <c r="A76" s="28" t="s">
        <v>171</v>
      </c>
      <c r="B76" s="24"/>
      <c r="C76" s="24"/>
      <c r="D76" s="194"/>
      <c r="E76" s="189"/>
      <c r="F76" s="189"/>
      <c r="G76" s="189"/>
      <c r="H76" s="195"/>
      <c r="I76" s="194"/>
      <c r="J76" s="189"/>
      <c r="K76" s="189"/>
      <c r="L76" s="189"/>
      <c r="M76" s="195"/>
      <c r="N76" s="194"/>
      <c r="O76" s="189"/>
      <c r="P76" s="189"/>
      <c r="Q76" s="189"/>
      <c r="R76" s="195"/>
      <c r="S76" s="194"/>
      <c r="T76" s="189"/>
      <c r="U76" s="189"/>
      <c r="V76" s="189"/>
      <c r="W76" s="195"/>
      <c r="X76" s="194"/>
      <c r="Y76" s="189"/>
      <c r="Z76" s="189"/>
      <c r="AA76" s="189"/>
      <c r="AB76" s="195"/>
      <c r="AC76" s="194"/>
      <c r="AD76" s="189"/>
      <c r="AE76" s="189"/>
      <c r="AF76" s="189"/>
      <c r="AG76" s="195"/>
      <c r="AH76" s="194"/>
      <c r="AI76" s="189"/>
      <c r="AJ76" s="189"/>
      <c r="AK76" s="189"/>
      <c r="AL76" s="195"/>
      <c r="AM76" s="194"/>
      <c r="AN76" s="189"/>
      <c r="AO76" s="189"/>
      <c r="AP76" s="189"/>
      <c r="AQ76" s="195"/>
      <c r="AR76" s="194"/>
      <c r="AS76" s="189"/>
      <c r="AT76" s="189"/>
      <c r="AU76" s="189"/>
      <c r="AV76" s="195"/>
      <c r="AW76" s="194"/>
      <c r="AX76" s="189"/>
      <c r="AY76" s="189"/>
      <c r="AZ76" s="189"/>
      <c r="BA76" s="195"/>
      <c r="BB76" s="194"/>
      <c r="BC76" s="189"/>
      <c r="BD76" s="189"/>
      <c r="BE76" s="189"/>
      <c r="BF76" s="195"/>
      <c r="BG76" s="194"/>
      <c r="BH76" s="189"/>
      <c r="BI76" s="189"/>
      <c r="BJ76" s="189"/>
      <c r="BK76" s="195"/>
      <c r="BL76" s="194"/>
      <c r="BM76" s="189"/>
      <c r="BN76" s="189"/>
      <c r="BO76" s="189"/>
      <c r="BP76" s="195"/>
      <c r="BQ76" s="194"/>
      <c r="BR76" s="189"/>
      <c r="BS76" s="189"/>
      <c r="BT76" s="189"/>
      <c r="BU76" s="195"/>
      <c r="BV76" s="194"/>
      <c r="BW76" s="189"/>
      <c r="BX76" s="189"/>
      <c r="BY76" s="189"/>
      <c r="BZ76" s="195"/>
      <c r="CA76" s="194"/>
      <c r="CB76" s="189"/>
      <c r="CC76" s="189"/>
      <c r="CD76" s="189"/>
      <c r="CE76" s="195"/>
      <c r="CF76" s="194"/>
      <c r="CG76" s="189"/>
      <c r="CH76" s="189"/>
      <c r="CI76" s="189"/>
      <c r="CJ76" s="195"/>
      <c r="CK76" s="194"/>
      <c r="CL76" s="189"/>
      <c r="CM76" s="189"/>
      <c r="CN76" s="189"/>
      <c r="CO76" s="195"/>
      <c r="CP76" s="194"/>
      <c r="CQ76" s="189"/>
      <c r="CR76" s="189"/>
      <c r="CS76" s="189"/>
      <c r="CT76" s="195"/>
      <c r="CU76" s="194"/>
      <c r="CV76" s="189"/>
      <c r="CW76" s="189"/>
      <c r="CX76" s="189"/>
      <c r="CY76" s="195"/>
      <c r="CZ76" s="194"/>
      <c r="DA76" s="189"/>
      <c r="DB76" s="189"/>
      <c r="DC76" s="189"/>
      <c r="DD76" s="195"/>
      <c r="DE76" s="194"/>
      <c r="DF76" s="189"/>
      <c r="DG76" s="189"/>
      <c r="DH76" s="189"/>
      <c r="DI76" s="195"/>
      <c r="DJ76" s="194"/>
      <c r="DK76" s="189"/>
      <c r="DL76" s="189"/>
      <c r="DM76" s="189"/>
      <c r="DN76" s="195"/>
      <c r="DO76" s="194"/>
      <c r="DP76" s="189"/>
      <c r="DQ76" s="189"/>
      <c r="DR76" s="189"/>
      <c r="DS76" s="195"/>
      <c r="DT76" s="194"/>
      <c r="DU76" s="189"/>
      <c r="DV76" s="189"/>
      <c r="DW76" s="189"/>
      <c r="DX76" s="195"/>
      <c r="DY76" s="194"/>
      <c r="DZ76" s="189"/>
      <c r="EA76" s="189"/>
      <c r="EB76" s="189"/>
      <c r="EC76" s="195"/>
      <c r="ED76" s="194"/>
      <c r="EE76" s="189"/>
      <c r="EF76" s="189"/>
      <c r="EG76" s="189"/>
      <c r="EH76" s="195"/>
      <c r="EI76" s="194"/>
      <c r="EJ76" s="189"/>
      <c r="EK76" s="189"/>
      <c r="EL76" s="189"/>
      <c r="EM76" s="195"/>
      <c r="EN76" s="194"/>
      <c r="EO76" s="189"/>
      <c r="EP76" s="189"/>
      <c r="EQ76" s="189"/>
      <c r="ER76" s="195"/>
      <c r="ES76" s="194"/>
      <c r="ET76" s="189"/>
      <c r="EU76" s="189"/>
      <c r="EV76" s="189"/>
      <c r="EW76" s="195"/>
    </row>
    <row r="77" spans="1:153" x14ac:dyDescent="0.25">
      <c r="A77" s="28" t="s">
        <v>170</v>
      </c>
      <c r="B77" s="24"/>
      <c r="C77" s="24"/>
      <c r="D77" s="194"/>
      <c r="E77" s="189"/>
      <c r="F77" s="189"/>
      <c r="G77" s="189"/>
      <c r="H77" s="195"/>
      <c r="I77" s="194"/>
      <c r="J77" s="189"/>
      <c r="K77" s="189"/>
      <c r="L77" s="189"/>
      <c r="M77" s="195"/>
      <c r="N77" s="194"/>
      <c r="O77" s="189"/>
      <c r="P77" s="189"/>
      <c r="Q77" s="189"/>
      <c r="R77" s="195"/>
      <c r="S77" s="194"/>
      <c r="T77" s="189"/>
      <c r="U77" s="189"/>
      <c r="V77" s="189"/>
      <c r="W77" s="195"/>
      <c r="X77" s="194"/>
      <c r="Y77" s="189"/>
      <c r="Z77" s="189"/>
      <c r="AA77" s="189"/>
      <c r="AB77" s="195"/>
      <c r="AC77" s="194"/>
      <c r="AD77" s="189"/>
      <c r="AE77" s="189"/>
      <c r="AF77" s="189"/>
      <c r="AG77" s="195"/>
      <c r="AH77" s="194"/>
      <c r="AI77" s="189"/>
      <c r="AJ77" s="189"/>
      <c r="AK77" s="189"/>
      <c r="AL77" s="195"/>
      <c r="AM77" s="194"/>
      <c r="AN77" s="189"/>
      <c r="AO77" s="189"/>
      <c r="AP77" s="189"/>
      <c r="AQ77" s="195"/>
      <c r="AR77" s="194"/>
      <c r="AS77" s="189"/>
      <c r="AT77" s="189"/>
      <c r="AU77" s="189"/>
      <c r="AV77" s="195"/>
      <c r="AW77" s="194"/>
      <c r="AX77" s="189"/>
      <c r="AY77" s="189"/>
      <c r="AZ77" s="189"/>
      <c r="BA77" s="195"/>
      <c r="BB77" s="194"/>
      <c r="BC77" s="189"/>
      <c r="BD77" s="189"/>
      <c r="BE77" s="189"/>
      <c r="BF77" s="195"/>
      <c r="BG77" s="194"/>
      <c r="BH77" s="189"/>
      <c r="BI77" s="189"/>
      <c r="BJ77" s="189"/>
      <c r="BK77" s="195"/>
      <c r="BL77" s="194"/>
      <c r="BM77" s="189"/>
      <c r="BN77" s="189"/>
      <c r="BO77" s="189"/>
      <c r="BP77" s="195"/>
      <c r="BQ77" s="194"/>
      <c r="BR77" s="189"/>
      <c r="BS77" s="189"/>
      <c r="BT77" s="189"/>
      <c r="BU77" s="195"/>
      <c r="BV77" s="194"/>
      <c r="BW77" s="189"/>
      <c r="BX77" s="189"/>
      <c r="BY77" s="189"/>
      <c r="BZ77" s="195"/>
      <c r="CA77" s="194"/>
      <c r="CB77" s="189"/>
      <c r="CC77" s="189"/>
      <c r="CD77" s="189"/>
      <c r="CE77" s="195"/>
      <c r="CF77" s="194"/>
      <c r="CG77" s="189"/>
      <c r="CH77" s="189"/>
      <c r="CI77" s="189"/>
      <c r="CJ77" s="195"/>
      <c r="CK77" s="194"/>
      <c r="CL77" s="189"/>
      <c r="CM77" s="189"/>
      <c r="CN77" s="189"/>
      <c r="CO77" s="195"/>
      <c r="CP77" s="194"/>
      <c r="CQ77" s="189"/>
      <c r="CR77" s="189"/>
      <c r="CS77" s="189"/>
      <c r="CT77" s="195"/>
      <c r="CU77" s="194"/>
      <c r="CV77" s="189"/>
      <c r="CW77" s="189"/>
      <c r="CX77" s="189"/>
      <c r="CY77" s="195"/>
      <c r="CZ77" s="194"/>
      <c r="DA77" s="189"/>
      <c r="DB77" s="189"/>
      <c r="DC77" s="189"/>
      <c r="DD77" s="195"/>
      <c r="DE77" s="194"/>
      <c r="DF77" s="189"/>
      <c r="DG77" s="189"/>
      <c r="DH77" s="189"/>
      <c r="DI77" s="195"/>
      <c r="DJ77" s="194"/>
      <c r="DK77" s="189"/>
      <c r="DL77" s="189"/>
      <c r="DM77" s="189"/>
      <c r="DN77" s="195"/>
      <c r="DO77" s="194"/>
      <c r="DP77" s="189"/>
      <c r="DQ77" s="189"/>
      <c r="DR77" s="189"/>
      <c r="DS77" s="195"/>
      <c r="DT77" s="194"/>
      <c r="DU77" s="189"/>
      <c r="DV77" s="189"/>
      <c r="DW77" s="189"/>
      <c r="DX77" s="195"/>
      <c r="DY77" s="194"/>
      <c r="DZ77" s="189"/>
      <c r="EA77" s="189"/>
      <c r="EB77" s="189"/>
      <c r="EC77" s="195"/>
      <c r="ED77" s="194"/>
      <c r="EE77" s="189"/>
      <c r="EF77" s="189"/>
      <c r="EG77" s="189"/>
      <c r="EH77" s="195"/>
      <c r="EI77" s="194"/>
      <c r="EJ77" s="189"/>
      <c r="EK77" s="189"/>
      <c r="EL77" s="189"/>
      <c r="EM77" s="195"/>
      <c r="EN77" s="194"/>
      <c r="EO77" s="189"/>
      <c r="EP77" s="189"/>
      <c r="EQ77" s="189"/>
      <c r="ER77" s="195"/>
      <c r="ES77" s="194"/>
      <c r="ET77" s="189"/>
      <c r="EU77" s="189"/>
      <c r="EV77" s="189"/>
      <c r="EW77" s="195"/>
    </row>
    <row r="78" spans="1:153" x14ac:dyDescent="0.25">
      <c r="A78" s="24" t="s">
        <v>168</v>
      </c>
      <c r="B78" s="24">
        <v>6.0266989999999998</v>
      </c>
      <c r="C78" s="24">
        <v>5.7654319999999997</v>
      </c>
      <c r="D78" s="27">
        <v>5.3829060000000002</v>
      </c>
      <c r="E78" s="27">
        <v>5.3821859999999999</v>
      </c>
      <c r="F78" s="27">
        <v>5.3853650000000002</v>
      </c>
      <c r="G78" s="27">
        <v>5.3917380000000001</v>
      </c>
      <c r="H78" s="24">
        <v>5.39229</v>
      </c>
      <c r="I78" s="27">
        <v>5.2510009999999996</v>
      </c>
      <c r="J78" s="27">
        <v>5.3335910000000002</v>
      </c>
      <c r="K78" s="27">
        <v>5.2572450000000002</v>
      </c>
      <c r="L78" s="27">
        <v>5.2563659999999999</v>
      </c>
      <c r="M78" s="24">
        <v>5.2530929999999998</v>
      </c>
      <c r="N78" s="27">
        <v>5.2870699999999999</v>
      </c>
      <c r="O78" s="27">
        <v>5.498653</v>
      </c>
      <c r="P78" s="27">
        <v>5.3328129999999998</v>
      </c>
      <c r="Q78" s="27">
        <v>5.3673770000000003</v>
      </c>
      <c r="R78" s="24">
        <v>5.2937219999999998</v>
      </c>
      <c r="S78" s="27">
        <v>5.2334540000000001</v>
      </c>
      <c r="T78" s="27">
        <v>5.4340669999999998</v>
      </c>
      <c r="U78" s="27">
        <v>5.2736470000000004</v>
      </c>
      <c r="V78" s="27">
        <v>5.3442790000000002</v>
      </c>
      <c r="W78" s="24">
        <v>5.2261870000000004</v>
      </c>
      <c r="X78" s="27">
        <v>5.3935779999999998</v>
      </c>
      <c r="Y78" s="27">
        <v>5.5361549999999999</v>
      </c>
      <c r="Z78" s="27">
        <v>5.46075</v>
      </c>
      <c r="AA78" s="27">
        <v>5.5135870000000002</v>
      </c>
      <c r="AB78" s="24">
        <v>5.385726</v>
      </c>
      <c r="AC78" s="27">
        <v>5.5120889999999996</v>
      </c>
      <c r="AD78" s="27">
        <v>5.6784379999999999</v>
      </c>
      <c r="AE78" s="27">
        <v>5.5341250000000004</v>
      </c>
      <c r="AF78" s="27">
        <v>5.6428729999999998</v>
      </c>
      <c r="AG78" s="24">
        <v>5.5110279999999996</v>
      </c>
      <c r="AH78" s="27">
        <v>5.5745630000000004</v>
      </c>
      <c r="AI78" s="27">
        <v>5.7678010000000004</v>
      </c>
      <c r="AJ78" s="27">
        <v>5.5466480000000002</v>
      </c>
      <c r="AK78" s="27">
        <v>5.6882020000000004</v>
      </c>
      <c r="AL78" s="24">
        <v>5.5171559999999999</v>
      </c>
      <c r="AM78" s="27">
        <v>5.5706810000000004</v>
      </c>
      <c r="AN78" s="27">
        <v>5.8087090000000003</v>
      </c>
      <c r="AO78" s="27">
        <v>5.5148840000000003</v>
      </c>
      <c r="AP78" s="27">
        <v>5.6747059999999996</v>
      </c>
      <c r="AQ78" s="24">
        <v>5.5076400000000003</v>
      </c>
      <c r="AR78" s="27">
        <v>5.5920649999999998</v>
      </c>
      <c r="AS78" s="27">
        <v>5.8482310000000002</v>
      </c>
      <c r="AT78" s="27">
        <v>5.4770430000000001</v>
      </c>
      <c r="AU78" s="27">
        <v>5.7154889999999998</v>
      </c>
      <c r="AV78" s="24">
        <v>5.5190809999999999</v>
      </c>
      <c r="AW78" s="27">
        <v>5.6527260000000004</v>
      </c>
      <c r="AX78" s="27">
        <v>5.9250790000000002</v>
      </c>
      <c r="AY78" s="27">
        <v>5.4873940000000001</v>
      </c>
      <c r="AZ78" s="27">
        <v>5.7799699999999996</v>
      </c>
      <c r="BA78" s="24">
        <v>5.554316</v>
      </c>
      <c r="BB78" s="27">
        <v>5.6900659999999998</v>
      </c>
      <c r="BC78" s="27">
        <v>5.9918069999999997</v>
      </c>
      <c r="BD78" s="27">
        <v>5.4711550000000004</v>
      </c>
      <c r="BE78" s="27">
        <v>5.8400889999999999</v>
      </c>
      <c r="BF78" s="24">
        <v>5.5786449999999999</v>
      </c>
      <c r="BG78" s="27">
        <v>5.7481629999999999</v>
      </c>
      <c r="BH78" s="27">
        <v>6.0642110000000002</v>
      </c>
      <c r="BI78" s="27">
        <v>5.5301970000000003</v>
      </c>
      <c r="BJ78" s="27">
        <v>5.8887359999999997</v>
      </c>
      <c r="BK78" s="24">
        <v>5.5925659999999997</v>
      </c>
      <c r="BL78" s="27">
        <v>5.7966369999999996</v>
      </c>
      <c r="BM78" s="27">
        <v>6.123869</v>
      </c>
      <c r="BN78" s="27">
        <v>5.5584939999999996</v>
      </c>
      <c r="BO78" s="27">
        <v>5.9141459999999997</v>
      </c>
      <c r="BP78" s="24">
        <v>5.6549060000000004</v>
      </c>
      <c r="BQ78" s="27">
        <v>5.8207690000000003</v>
      </c>
      <c r="BR78" s="27">
        <v>6.1817140000000004</v>
      </c>
      <c r="BS78" s="27">
        <v>5.5949949999999999</v>
      </c>
      <c r="BT78" s="27">
        <v>5.9997449999999999</v>
      </c>
      <c r="BU78" s="24">
        <v>5.681311</v>
      </c>
      <c r="BV78" s="27">
        <v>5.8620239999999999</v>
      </c>
      <c r="BW78" s="27">
        <v>6.2196999999999996</v>
      </c>
      <c r="BX78" s="27">
        <v>5.5826669999999998</v>
      </c>
      <c r="BY78" s="27">
        <v>6.0504660000000001</v>
      </c>
      <c r="BZ78" s="24">
        <v>5.6926300000000003</v>
      </c>
      <c r="CA78" s="27">
        <v>5.913411</v>
      </c>
      <c r="CB78" s="27">
        <v>6.3279829999999997</v>
      </c>
      <c r="CC78" s="27">
        <v>5.6253159999999998</v>
      </c>
      <c r="CD78" s="27">
        <v>6.1118350000000001</v>
      </c>
      <c r="CE78" s="24">
        <v>5.7196360000000004</v>
      </c>
      <c r="CF78" s="27">
        <v>5.9583130000000004</v>
      </c>
      <c r="CG78" s="27">
        <v>6.356071</v>
      </c>
      <c r="CH78" s="27">
        <v>5.6392110000000004</v>
      </c>
      <c r="CI78" s="27">
        <v>6.1456910000000002</v>
      </c>
      <c r="CJ78" s="24">
        <v>5.7444509999999998</v>
      </c>
      <c r="CK78" s="27">
        <v>6.0059620000000002</v>
      </c>
      <c r="CL78" s="27">
        <v>6.4106139999999998</v>
      </c>
      <c r="CM78" s="27">
        <v>5.701549</v>
      </c>
      <c r="CN78" s="27">
        <v>6.2040629999999997</v>
      </c>
      <c r="CO78" s="24">
        <v>5.8261599999999998</v>
      </c>
      <c r="CP78" s="27">
        <v>6.0345040000000001</v>
      </c>
      <c r="CQ78" s="27">
        <v>6.4656279999999997</v>
      </c>
      <c r="CR78" s="27">
        <v>5.743824</v>
      </c>
      <c r="CS78" s="27">
        <v>6.2708950000000003</v>
      </c>
      <c r="CT78" s="24">
        <v>5.8846059999999998</v>
      </c>
      <c r="CU78" s="27">
        <v>6.0721090000000002</v>
      </c>
      <c r="CV78" s="27">
        <v>6.5147320000000004</v>
      </c>
      <c r="CW78" s="27">
        <v>5.773752</v>
      </c>
      <c r="CX78" s="27">
        <v>6.3396780000000001</v>
      </c>
      <c r="CY78" s="24">
        <v>5.9287099999999997</v>
      </c>
      <c r="CZ78" s="27">
        <v>6.118582</v>
      </c>
      <c r="DA78" s="27">
        <v>6.5840880000000004</v>
      </c>
      <c r="DB78" s="27">
        <v>5.793501</v>
      </c>
      <c r="DC78" s="27">
        <v>6.4007160000000001</v>
      </c>
      <c r="DD78" s="24">
        <v>5.94224</v>
      </c>
      <c r="DE78" s="27">
        <v>6.1872689999999997</v>
      </c>
      <c r="DF78" s="27">
        <v>6.6791530000000003</v>
      </c>
      <c r="DG78" s="27">
        <v>5.8302500000000004</v>
      </c>
      <c r="DH78" s="27">
        <v>6.5199689999999997</v>
      </c>
      <c r="DI78" s="24">
        <v>6.0145819999999999</v>
      </c>
      <c r="DJ78" s="27">
        <v>6.2582420000000001</v>
      </c>
      <c r="DK78" s="27">
        <v>6.818943</v>
      </c>
      <c r="DL78" s="27">
        <v>5.8655540000000004</v>
      </c>
      <c r="DM78" s="27">
        <v>6.6905450000000002</v>
      </c>
      <c r="DN78" s="24">
        <v>6.0997199999999996</v>
      </c>
      <c r="DO78" s="27">
        <v>6.384639</v>
      </c>
      <c r="DP78" s="27">
        <v>6.9911669999999999</v>
      </c>
      <c r="DQ78" s="27">
        <v>5.9687619999999999</v>
      </c>
      <c r="DR78" s="27">
        <v>6.859674</v>
      </c>
      <c r="DS78" s="24">
        <v>6.1930769999999997</v>
      </c>
      <c r="DT78" s="27">
        <v>6.5463190000000004</v>
      </c>
      <c r="DU78" s="27">
        <v>7.1484180000000004</v>
      </c>
      <c r="DV78" s="27">
        <v>6.0837890000000003</v>
      </c>
      <c r="DW78" s="27">
        <v>7.0243929999999999</v>
      </c>
      <c r="DX78" s="24">
        <v>6.2738639999999997</v>
      </c>
      <c r="DY78" s="27">
        <v>6.6836690000000001</v>
      </c>
      <c r="DZ78" s="27">
        <v>7.3134119999999996</v>
      </c>
      <c r="EA78" s="27">
        <v>6.2278760000000002</v>
      </c>
      <c r="EB78" s="27">
        <v>7.1696169999999997</v>
      </c>
      <c r="EC78" s="24">
        <v>6.3689169999999997</v>
      </c>
      <c r="ED78" s="27">
        <v>6.8141930000000004</v>
      </c>
      <c r="EE78" s="27">
        <v>7.4371330000000002</v>
      </c>
      <c r="EF78" s="27">
        <v>6.3709600000000002</v>
      </c>
      <c r="EG78" s="27">
        <v>7.2987570000000002</v>
      </c>
      <c r="EH78" s="24">
        <v>6.484928</v>
      </c>
      <c r="EI78" s="27">
        <v>6.9744339999999996</v>
      </c>
      <c r="EJ78" s="27">
        <v>7.5602780000000003</v>
      </c>
      <c r="EK78" s="27">
        <v>6.474011</v>
      </c>
      <c r="EL78" s="27">
        <v>7.4725060000000001</v>
      </c>
      <c r="EM78" s="24">
        <v>6.5867329999999997</v>
      </c>
      <c r="EN78" s="27">
        <v>7.0549660000000003</v>
      </c>
      <c r="EO78" s="27">
        <v>7.6474729999999997</v>
      </c>
      <c r="EP78" s="27">
        <v>6.565353</v>
      </c>
      <c r="EQ78" s="27">
        <v>7.5765770000000003</v>
      </c>
      <c r="ER78" s="24">
        <v>6.6760359999999999</v>
      </c>
      <c r="ES78" s="26">
        <v>7.0000000000000001E-3</v>
      </c>
      <c r="ET78" s="26">
        <v>0.01</v>
      </c>
      <c r="EU78" s="26">
        <v>4.0000000000000001E-3</v>
      </c>
      <c r="EV78" s="26">
        <v>8.9999999999999993E-3</v>
      </c>
      <c r="EW78" s="25">
        <v>5.0000000000000001E-3</v>
      </c>
    </row>
    <row r="79" spans="1:153" x14ac:dyDescent="0.25">
      <c r="A79" s="24" t="s">
        <v>167</v>
      </c>
      <c r="B79" s="24">
        <v>1.036694</v>
      </c>
      <c r="C79" s="24">
        <v>1.06046</v>
      </c>
      <c r="D79" s="27">
        <v>1.049677</v>
      </c>
      <c r="E79" s="27">
        <v>1.04969</v>
      </c>
      <c r="F79" s="27">
        <v>1.0496620000000001</v>
      </c>
      <c r="G79" s="27">
        <v>1.0495760000000001</v>
      </c>
      <c r="H79" s="24">
        <v>1.0496840000000001</v>
      </c>
      <c r="I79" s="27">
        <v>1.0451509999999999</v>
      </c>
      <c r="J79" s="27">
        <v>1.068981</v>
      </c>
      <c r="K79" s="27">
        <v>1.0555909999999999</v>
      </c>
      <c r="L79" s="27">
        <v>1.044926</v>
      </c>
      <c r="M79" s="24">
        <v>1.0451779999999999</v>
      </c>
      <c r="N79" s="27">
        <v>1.061715</v>
      </c>
      <c r="O79" s="27">
        <v>1.099799</v>
      </c>
      <c r="P79" s="27">
        <v>1.091224</v>
      </c>
      <c r="Q79" s="27">
        <v>1.0714410000000001</v>
      </c>
      <c r="R79" s="24">
        <v>1.058948</v>
      </c>
      <c r="S79" s="27">
        <v>1.0763499999999999</v>
      </c>
      <c r="T79" s="27">
        <v>1.0969279999999999</v>
      </c>
      <c r="U79" s="27">
        <v>1.1132839999999999</v>
      </c>
      <c r="V79" s="27">
        <v>1.087715</v>
      </c>
      <c r="W79" s="24">
        <v>1.0721620000000001</v>
      </c>
      <c r="X79" s="27">
        <v>1.08405</v>
      </c>
      <c r="Y79" s="27">
        <v>1.075456</v>
      </c>
      <c r="Z79" s="27">
        <v>1.136944</v>
      </c>
      <c r="AA79" s="27">
        <v>1.096644</v>
      </c>
      <c r="AB79" s="24">
        <v>1.0779749999999999</v>
      </c>
      <c r="AC79" s="27">
        <v>1.078805</v>
      </c>
      <c r="AD79" s="27">
        <v>1.0623359999999999</v>
      </c>
      <c r="AE79" s="27">
        <v>1.1403319999999999</v>
      </c>
      <c r="AF79" s="27">
        <v>1.090773</v>
      </c>
      <c r="AG79" s="24">
        <v>1.071054</v>
      </c>
      <c r="AH79" s="27">
        <v>1.0764560000000001</v>
      </c>
      <c r="AI79" s="27">
        <v>1.0550870000000001</v>
      </c>
      <c r="AJ79" s="27">
        <v>1.1424829999999999</v>
      </c>
      <c r="AK79" s="27">
        <v>1.0876680000000001</v>
      </c>
      <c r="AL79" s="24">
        <v>1.0686450000000001</v>
      </c>
      <c r="AM79" s="27">
        <v>1.0782290000000001</v>
      </c>
      <c r="AN79" s="27">
        <v>1.053633</v>
      </c>
      <c r="AO79" s="27">
        <v>1.145489</v>
      </c>
      <c r="AP79" s="27">
        <v>1.088754</v>
      </c>
      <c r="AQ79" s="24">
        <v>1.07016</v>
      </c>
      <c r="AR79" s="27">
        <v>1.081726</v>
      </c>
      <c r="AS79" s="27">
        <v>1.054778</v>
      </c>
      <c r="AT79" s="27">
        <v>1.147554</v>
      </c>
      <c r="AU79" s="27">
        <v>1.0923689999999999</v>
      </c>
      <c r="AV79" s="24">
        <v>1.073161</v>
      </c>
      <c r="AW79" s="27">
        <v>1.0848800000000001</v>
      </c>
      <c r="AX79" s="27">
        <v>1.0570170000000001</v>
      </c>
      <c r="AY79" s="27">
        <v>1.1512340000000001</v>
      </c>
      <c r="AZ79" s="27">
        <v>1.0963179999999999</v>
      </c>
      <c r="BA79" s="24">
        <v>1.0758970000000001</v>
      </c>
      <c r="BB79" s="27">
        <v>1.086079</v>
      </c>
      <c r="BC79" s="27">
        <v>1.0595079999999999</v>
      </c>
      <c r="BD79" s="27">
        <v>1.149737</v>
      </c>
      <c r="BE79" s="27">
        <v>1.0986629999999999</v>
      </c>
      <c r="BF79" s="24">
        <v>1.0764910000000001</v>
      </c>
      <c r="BG79" s="27">
        <v>1.0863609999999999</v>
      </c>
      <c r="BH79" s="27">
        <v>1.059178</v>
      </c>
      <c r="BI79" s="27">
        <v>1.1469819999999999</v>
      </c>
      <c r="BJ79" s="27">
        <v>1.1007910000000001</v>
      </c>
      <c r="BK79" s="24">
        <v>1.07559</v>
      </c>
      <c r="BL79" s="27">
        <v>1.0876749999999999</v>
      </c>
      <c r="BM79" s="27">
        <v>1.059742</v>
      </c>
      <c r="BN79" s="27">
        <v>1.1463300000000001</v>
      </c>
      <c r="BO79" s="27">
        <v>1.103629</v>
      </c>
      <c r="BP79" s="24">
        <v>1.0759650000000001</v>
      </c>
      <c r="BQ79" s="27">
        <v>1.089027</v>
      </c>
      <c r="BR79" s="27">
        <v>1.0609960000000001</v>
      </c>
      <c r="BS79" s="27">
        <v>1.145856</v>
      </c>
      <c r="BT79" s="27">
        <v>1.1057999999999999</v>
      </c>
      <c r="BU79" s="24">
        <v>1.0764879999999999</v>
      </c>
      <c r="BV79" s="27">
        <v>1.0907960000000001</v>
      </c>
      <c r="BW79" s="27">
        <v>1.0626930000000001</v>
      </c>
      <c r="BX79" s="27">
        <v>1.1451560000000001</v>
      </c>
      <c r="BY79" s="27">
        <v>1.108463</v>
      </c>
      <c r="BZ79" s="24">
        <v>1.0776730000000001</v>
      </c>
      <c r="CA79" s="27">
        <v>1.092479</v>
      </c>
      <c r="CB79" s="27">
        <v>1.064306</v>
      </c>
      <c r="CC79" s="27">
        <v>1.1452690000000001</v>
      </c>
      <c r="CD79" s="27">
        <v>1.1107130000000001</v>
      </c>
      <c r="CE79" s="24">
        <v>1.0792079999999999</v>
      </c>
      <c r="CF79" s="27">
        <v>1.094811</v>
      </c>
      <c r="CG79" s="27">
        <v>1.066918</v>
      </c>
      <c r="CH79" s="27">
        <v>1.1461619999999999</v>
      </c>
      <c r="CI79" s="27">
        <v>1.1136870000000001</v>
      </c>
      <c r="CJ79" s="24">
        <v>1.081234</v>
      </c>
      <c r="CK79" s="27">
        <v>1.0967260000000001</v>
      </c>
      <c r="CL79" s="27">
        <v>1.069879</v>
      </c>
      <c r="CM79" s="27">
        <v>1.147632</v>
      </c>
      <c r="CN79" s="27">
        <v>1.116379</v>
      </c>
      <c r="CO79" s="24">
        <v>1.083229</v>
      </c>
      <c r="CP79" s="27">
        <v>1.098778</v>
      </c>
      <c r="CQ79" s="27">
        <v>1.0721810000000001</v>
      </c>
      <c r="CR79" s="27">
        <v>1.149499</v>
      </c>
      <c r="CS79" s="27">
        <v>1.118903</v>
      </c>
      <c r="CT79" s="24">
        <v>1.0854060000000001</v>
      </c>
      <c r="CU79" s="27">
        <v>1.1005180000000001</v>
      </c>
      <c r="CV79" s="27">
        <v>1.073771</v>
      </c>
      <c r="CW79" s="27">
        <v>1.1516550000000001</v>
      </c>
      <c r="CX79" s="27">
        <v>1.1210230000000001</v>
      </c>
      <c r="CY79" s="24">
        <v>1.0873470000000001</v>
      </c>
      <c r="CZ79" s="27">
        <v>1.10307</v>
      </c>
      <c r="DA79" s="27">
        <v>1.076193</v>
      </c>
      <c r="DB79" s="27">
        <v>1.1539140000000001</v>
      </c>
      <c r="DC79" s="27">
        <v>1.1243989999999999</v>
      </c>
      <c r="DD79" s="24">
        <v>1.0898369999999999</v>
      </c>
      <c r="DE79" s="27">
        <v>1.1062449999999999</v>
      </c>
      <c r="DF79" s="27">
        <v>1.079353</v>
      </c>
      <c r="DG79" s="27">
        <v>1.15537</v>
      </c>
      <c r="DH79" s="27">
        <v>1.128153</v>
      </c>
      <c r="DI79" s="24">
        <v>1.0919840000000001</v>
      </c>
      <c r="DJ79" s="27">
        <v>1.1104639999999999</v>
      </c>
      <c r="DK79" s="27">
        <v>1.083137</v>
      </c>
      <c r="DL79" s="27">
        <v>1.157645</v>
      </c>
      <c r="DM79" s="27">
        <v>1.13307</v>
      </c>
      <c r="DN79" s="24">
        <v>1.095291</v>
      </c>
      <c r="DO79" s="27">
        <v>1.1141529999999999</v>
      </c>
      <c r="DP79" s="27">
        <v>1.0862369999999999</v>
      </c>
      <c r="DQ79" s="27">
        <v>1.1590339999999999</v>
      </c>
      <c r="DR79" s="27">
        <v>1.1371709999999999</v>
      </c>
      <c r="DS79" s="24">
        <v>1.0981129999999999</v>
      </c>
      <c r="DT79" s="27">
        <v>1.117702</v>
      </c>
      <c r="DU79" s="27">
        <v>1.089423</v>
      </c>
      <c r="DV79" s="27">
        <v>1.1602380000000001</v>
      </c>
      <c r="DW79" s="27">
        <v>1.141141</v>
      </c>
      <c r="DX79" s="24">
        <v>1.1012820000000001</v>
      </c>
      <c r="DY79" s="27">
        <v>1.121353</v>
      </c>
      <c r="DZ79" s="27">
        <v>1.093197</v>
      </c>
      <c r="EA79" s="27">
        <v>1.162331</v>
      </c>
      <c r="EB79" s="27">
        <v>1.145241</v>
      </c>
      <c r="EC79" s="24">
        <v>1.1039129999999999</v>
      </c>
      <c r="ED79" s="27">
        <v>1.1268400000000001</v>
      </c>
      <c r="EE79" s="27">
        <v>1.099029</v>
      </c>
      <c r="EF79" s="27">
        <v>1.1669099999999999</v>
      </c>
      <c r="EG79" s="27">
        <v>1.151375</v>
      </c>
      <c r="EH79" s="24">
        <v>1.1081209999999999</v>
      </c>
      <c r="EI79" s="27">
        <v>1.134314</v>
      </c>
      <c r="EJ79" s="27">
        <v>1.1079190000000001</v>
      </c>
      <c r="EK79" s="27">
        <v>1.1738649999999999</v>
      </c>
      <c r="EL79" s="27">
        <v>1.159278</v>
      </c>
      <c r="EM79" s="24">
        <v>1.1146229999999999</v>
      </c>
      <c r="EN79" s="27">
        <v>1.1409910000000001</v>
      </c>
      <c r="EO79" s="27">
        <v>1.112873</v>
      </c>
      <c r="EP79" s="27">
        <v>1.1785429999999999</v>
      </c>
      <c r="EQ79" s="27">
        <v>1.1654340000000001</v>
      </c>
      <c r="ER79" s="24">
        <v>1.120196</v>
      </c>
      <c r="ES79" s="26">
        <v>3.0000000000000001E-3</v>
      </c>
      <c r="ET79" s="26">
        <v>2E-3</v>
      </c>
      <c r="EU79" s="26">
        <v>4.0000000000000001E-3</v>
      </c>
      <c r="EV79" s="26">
        <v>3.0000000000000001E-3</v>
      </c>
      <c r="EW79" s="25">
        <v>2E-3</v>
      </c>
    </row>
    <row r="80" spans="1:153" x14ac:dyDescent="0.25">
      <c r="A80" s="24" t="s">
        <v>166</v>
      </c>
      <c r="B80" s="24">
        <v>2.9673799999999999</v>
      </c>
      <c r="C80" s="24">
        <v>3.0637089999999998</v>
      </c>
      <c r="D80" s="27">
        <v>3.0192670000000001</v>
      </c>
      <c r="E80" s="27">
        <v>3.019285</v>
      </c>
      <c r="F80" s="27">
        <v>3.019161</v>
      </c>
      <c r="G80" s="27">
        <v>3.0190730000000001</v>
      </c>
      <c r="H80" s="24">
        <v>3.0193469999999998</v>
      </c>
      <c r="I80" s="27">
        <v>2.9809109999999999</v>
      </c>
      <c r="J80" s="27">
        <v>3.0485350000000002</v>
      </c>
      <c r="K80" s="27">
        <v>3.0116499999999999</v>
      </c>
      <c r="L80" s="27">
        <v>2.9803229999999998</v>
      </c>
      <c r="M80" s="24">
        <v>2.981166</v>
      </c>
      <c r="N80" s="27">
        <v>2.9721280000000001</v>
      </c>
      <c r="O80" s="27">
        <v>3.0745680000000002</v>
      </c>
      <c r="P80" s="27">
        <v>3.0556450000000002</v>
      </c>
      <c r="Q80" s="27">
        <v>3.001557</v>
      </c>
      <c r="R80" s="24">
        <v>2.9625819999999998</v>
      </c>
      <c r="S80" s="27">
        <v>2.9506730000000001</v>
      </c>
      <c r="T80" s="27">
        <v>2.9942600000000001</v>
      </c>
      <c r="U80" s="27">
        <v>3.0520559999999999</v>
      </c>
      <c r="V80" s="27">
        <v>2.9838070000000001</v>
      </c>
      <c r="W80" s="24">
        <v>2.936096</v>
      </c>
      <c r="X80" s="27">
        <v>2.932207</v>
      </c>
      <c r="Y80" s="27">
        <v>2.8914620000000002</v>
      </c>
      <c r="Z80" s="27">
        <v>3.0766979999999999</v>
      </c>
      <c r="AA80" s="27">
        <v>2.9672710000000002</v>
      </c>
      <c r="AB80" s="24">
        <v>2.912798</v>
      </c>
      <c r="AC80" s="27">
        <v>2.8946489999999998</v>
      </c>
      <c r="AD80" s="27">
        <v>2.8329870000000001</v>
      </c>
      <c r="AE80" s="27">
        <v>3.0609609999999998</v>
      </c>
      <c r="AF80" s="27">
        <v>2.926796</v>
      </c>
      <c r="AG80" s="24">
        <v>2.8708369999999999</v>
      </c>
      <c r="AH80" s="27">
        <v>2.8581240000000001</v>
      </c>
      <c r="AI80" s="27">
        <v>2.784144</v>
      </c>
      <c r="AJ80" s="27">
        <v>3.0349110000000001</v>
      </c>
      <c r="AK80" s="27">
        <v>2.8875250000000001</v>
      </c>
      <c r="AL80" s="24">
        <v>2.8352249999999999</v>
      </c>
      <c r="AM80" s="27">
        <v>2.8165629999999999</v>
      </c>
      <c r="AN80" s="27">
        <v>2.7347600000000001</v>
      </c>
      <c r="AO80" s="27">
        <v>2.9943</v>
      </c>
      <c r="AP80" s="27">
        <v>2.8429310000000001</v>
      </c>
      <c r="AQ80" s="24">
        <v>2.7938589999999999</v>
      </c>
      <c r="AR80" s="27">
        <v>2.780078</v>
      </c>
      <c r="AS80" s="27">
        <v>2.693311</v>
      </c>
      <c r="AT80" s="27">
        <v>2.9523959999999998</v>
      </c>
      <c r="AU80" s="27">
        <v>2.8060800000000001</v>
      </c>
      <c r="AV80" s="24">
        <v>2.757339</v>
      </c>
      <c r="AW80" s="27">
        <v>2.7451400000000001</v>
      </c>
      <c r="AX80" s="27">
        <v>2.6567289999999999</v>
      </c>
      <c r="AY80" s="27">
        <v>2.9186700000000001</v>
      </c>
      <c r="AZ80" s="27">
        <v>2.7717209999999999</v>
      </c>
      <c r="BA80" s="24">
        <v>2.721457</v>
      </c>
      <c r="BB80" s="27">
        <v>2.7153299999999998</v>
      </c>
      <c r="BC80" s="27">
        <v>2.6296210000000002</v>
      </c>
      <c r="BD80" s="27">
        <v>2.8828070000000001</v>
      </c>
      <c r="BE80" s="27">
        <v>2.744332</v>
      </c>
      <c r="BF80" s="24">
        <v>2.6895699999999998</v>
      </c>
      <c r="BG80" s="27">
        <v>2.67177</v>
      </c>
      <c r="BH80" s="27">
        <v>2.5842269999999998</v>
      </c>
      <c r="BI80" s="27">
        <v>2.8327089999999999</v>
      </c>
      <c r="BJ80" s="27">
        <v>2.705171</v>
      </c>
      <c r="BK80" s="24">
        <v>2.6426669999999999</v>
      </c>
      <c r="BL80" s="27">
        <v>2.651627</v>
      </c>
      <c r="BM80" s="27">
        <v>2.562068</v>
      </c>
      <c r="BN80" s="27">
        <v>2.8055479999999999</v>
      </c>
      <c r="BO80" s="27">
        <v>2.6882000000000001</v>
      </c>
      <c r="BP80" s="24">
        <v>2.620552</v>
      </c>
      <c r="BQ80" s="27">
        <v>2.6343130000000001</v>
      </c>
      <c r="BR80" s="27">
        <v>2.544934</v>
      </c>
      <c r="BS80" s="27">
        <v>2.7812429999999999</v>
      </c>
      <c r="BT80" s="27">
        <v>2.672914</v>
      </c>
      <c r="BU80" s="24">
        <v>2.6015609999999998</v>
      </c>
      <c r="BV80" s="27">
        <v>2.6151270000000002</v>
      </c>
      <c r="BW80" s="27">
        <v>2.5240619999999998</v>
      </c>
      <c r="BX80" s="27">
        <v>2.7522199999999999</v>
      </c>
      <c r="BY80" s="27">
        <v>2.65523</v>
      </c>
      <c r="BZ80" s="24">
        <v>2.5808430000000002</v>
      </c>
      <c r="CA80" s="27">
        <v>2.6019950000000001</v>
      </c>
      <c r="CB80" s="27">
        <v>2.5095179999999999</v>
      </c>
      <c r="CC80" s="27">
        <v>2.7326410000000001</v>
      </c>
      <c r="CD80" s="27">
        <v>2.6435170000000001</v>
      </c>
      <c r="CE80" s="24">
        <v>2.5676559999999999</v>
      </c>
      <c r="CF80" s="27">
        <v>2.6036730000000001</v>
      </c>
      <c r="CG80" s="27">
        <v>2.507876</v>
      </c>
      <c r="CH80" s="27">
        <v>2.7256390000000001</v>
      </c>
      <c r="CI80" s="27">
        <v>2.6439469999999998</v>
      </c>
      <c r="CJ80" s="24">
        <v>2.5679379999999998</v>
      </c>
      <c r="CK80" s="27">
        <v>2.608689</v>
      </c>
      <c r="CL80" s="27">
        <v>2.512486</v>
      </c>
      <c r="CM80" s="27">
        <v>2.7252230000000002</v>
      </c>
      <c r="CN80" s="27">
        <v>2.649375</v>
      </c>
      <c r="CO80" s="24">
        <v>2.57321</v>
      </c>
      <c r="CP80" s="27">
        <v>2.6141350000000001</v>
      </c>
      <c r="CQ80" s="27">
        <v>2.516527</v>
      </c>
      <c r="CR80" s="27">
        <v>2.7260300000000002</v>
      </c>
      <c r="CS80" s="27">
        <v>2.6544690000000002</v>
      </c>
      <c r="CT80" s="24">
        <v>2.5790109999999999</v>
      </c>
      <c r="CU80" s="27">
        <v>2.629883</v>
      </c>
      <c r="CV80" s="27">
        <v>2.531002</v>
      </c>
      <c r="CW80" s="27">
        <v>2.7393700000000001</v>
      </c>
      <c r="CX80" s="27">
        <v>2.6695500000000001</v>
      </c>
      <c r="CY80" s="24">
        <v>2.5956199999999998</v>
      </c>
      <c r="CZ80" s="27">
        <v>2.6374089999999999</v>
      </c>
      <c r="DA80" s="27">
        <v>2.5375779999999999</v>
      </c>
      <c r="DB80" s="27">
        <v>2.7428900000000001</v>
      </c>
      <c r="DC80" s="27">
        <v>2.6772930000000001</v>
      </c>
      <c r="DD80" s="24">
        <v>2.6035599999999999</v>
      </c>
      <c r="DE80" s="27">
        <v>2.630728</v>
      </c>
      <c r="DF80" s="27">
        <v>2.5305110000000002</v>
      </c>
      <c r="DG80" s="27">
        <v>2.7301760000000002</v>
      </c>
      <c r="DH80" s="27">
        <v>2.6707079999999999</v>
      </c>
      <c r="DI80" s="24">
        <v>2.5960869999999998</v>
      </c>
      <c r="DJ80" s="27">
        <v>2.628266</v>
      </c>
      <c r="DK80" s="27">
        <v>2.52704</v>
      </c>
      <c r="DL80" s="27">
        <v>2.7223869999999999</v>
      </c>
      <c r="DM80" s="27">
        <v>2.6692119999999999</v>
      </c>
      <c r="DN80" s="24">
        <v>2.5932919999999999</v>
      </c>
      <c r="DO80" s="27">
        <v>2.6305679999999998</v>
      </c>
      <c r="DP80" s="27">
        <v>2.5285129999999998</v>
      </c>
      <c r="DQ80" s="27">
        <v>2.7189290000000002</v>
      </c>
      <c r="DR80" s="27">
        <v>2.6715089999999999</v>
      </c>
      <c r="DS80" s="24">
        <v>2.594624</v>
      </c>
      <c r="DT80" s="27">
        <v>2.6309779999999998</v>
      </c>
      <c r="DU80" s="27">
        <v>2.5261520000000002</v>
      </c>
      <c r="DV80" s="27">
        <v>2.7146219999999999</v>
      </c>
      <c r="DW80" s="27">
        <v>2.6707890000000001</v>
      </c>
      <c r="DX80" s="24">
        <v>2.5934210000000002</v>
      </c>
      <c r="DY80" s="27">
        <v>2.6295449999999998</v>
      </c>
      <c r="DZ80" s="27">
        <v>2.5210949999999999</v>
      </c>
      <c r="EA80" s="27">
        <v>2.711042</v>
      </c>
      <c r="EB80" s="27">
        <v>2.6686350000000001</v>
      </c>
      <c r="EC80" s="24">
        <v>2.5897009999999998</v>
      </c>
      <c r="ED80" s="27">
        <v>2.6270359999999999</v>
      </c>
      <c r="EE80" s="27">
        <v>2.515536</v>
      </c>
      <c r="EF80" s="27">
        <v>2.7097730000000002</v>
      </c>
      <c r="EG80" s="27">
        <v>2.6647370000000001</v>
      </c>
      <c r="EH80" s="24">
        <v>2.5858599999999998</v>
      </c>
      <c r="EI80" s="27">
        <v>2.6247760000000002</v>
      </c>
      <c r="EJ80" s="27">
        <v>2.5128840000000001</v>
      </c>
      <c r="EK80" s="27">
        <v>2.7092540000000001</v>
      </c>
      <c r="EL80" s="27">
        <v>2.662544</v>
      </c>
      <c r="EM80" s="24">
        <v>2.5829970000000002</v>
      </c>
      <c r="EN80" s="27">
        <v>2.6244670000000001</v>
      </c>
      <c r="EO80" s="27">
        <v>2.5065650000000002</v>
      </c>
      <c r="EP80" s="27">
        <v>2.7097069999999999</v>
      </c>
      <c r="EQ80" s="27">
        <v>2.6606290000000001</v>
      </c>
      <c r="ER80" s="24">
        <v>2.5823879999999999</v>
      </c>
      <c r="ES80" s="26">
        <v>-5.0000000000000001E-3</v>
      </c>
      <c r="ET80" s="26">
        <v>-7.0000000000000001E-3</v>
      </c>
      <c r="EU80" s="26">
        <v>-4.0000000000000001E-3</v>
      </c>
      <c r="EV80" s="26">
        <v>-5.0000000000000001E-3</v>
      </c>
      <c r="EW80" s="25">
        <v>-6.0000000000000001E-3</v>
      </c>
    </row>
    <row r="81" spans="1:153" x14ac:dyDescent="0.25">
      <c r="A81" s="28" t="s">
        <v>169</v>
      </c>
      <c r="B81" s="24"/>
      <c r="C81" s="24"/>
      <c r="D81" s="194"/>
      <c r="E81" s="189"/>
      <c r="F81" s="189"/>
      <c r="G81" s="189"/>
      <c r="H81" s="195"/>
      <c r="I81" s="194"/>
      <c r="J81" s="189"/>
      <c r="K81" s="189"/>
      <c r="L81" s="189"/>
      <c r="M81" s="195"/>
      <c r="N81" s="194"/>
      <c r="O81" s="189"/>
      <c r="P81" s="189"/>
      <c r="Q81" s="189"/>
      <c r="R81" s="195"/>
      <c r="S81" s="194"/>
      <c r="T81" s="189"/>
      <c r="U81" s="189"/>
      <c r="V81" s="189"/>
      <c r="W81" s="195"/>
      <c r="X81" s="194"/>
      <c r="Y81" s="189"/>
      <c r="Z81" s="189"/>
      <c r="AA81" s="189"/>
      <c r="AB81" s="195"/>
      <c r="AC81" s="194"/>
      <c r="AD81" s="189"/>
      <c r="AE81" s="189"/>
      <c r="AF81" s="189"/>
      <c r="AG81" s="195"/>
      <c r="AH81" s="194"/>
      <c r="AI81" s="189"/>
      <c r="AJ81" s="189"/>
      <c r="AK81" s="189"/>
      <c r="AL81" s="195"/>
      <c r="AM81" s="194"/>
      <c r="AN81" s="189"/>
      <c r="AO81" s="189"/>
      <c r="AP81" s="189"/>
      <c r="AQ81" s="195"/>
      <c r="AR81" s="194"/>
      <c r="AS81" s="189"/>
      <c r="AT81" s="189"/>
      <c r="AU81" s="189"/>
      <c r="AV81" s="195"/>
      <c r="AW81" s="194"/>
      <c r="AX81" s="189"/>
      <c r="AY81" s="189"/>
      <c r="AZ81" s="189"/>
      <c r="BA81" s="195"/>
      <c r="BB81" s="194"/>
      <c r="BC81" s="189"/>
      <c r="BD81" s="189"/>
      <c r="BE81" s="189"/>
      <c r="BF81" s="195"/>
      <c r="BG81" s="194"/>
      <c r="BH81" s="189"/>
      <c r="BI81" s="189"/>
      <c r="BJ81" s="189"/>
      <c r="BK81" s="195"/>
      <c r="BL81" s="194"/>
      <c r="BM81" s="189"/>
      <c r="BN81" s="189"/>
      <c r="BO81" s="189"/>
      <c r="BP81" s="195"/>
      <c r="BQ81" s="194"/>
      <c r="BR81" s="189"/>
      <c r="BS81" s="189"/>
      <c r="BT81" s="189"/>
      <c r="BU81" s="195"/>
      <c r="BV81" s="194"/>
      <c r="BW81" s="189"/>
      <c r="BX81" s="189"/>
      <c r="BY81" s="189"/>
      <c r="BZ81" s="195"/>
      <c r="CA81" s="194"/>
      <c r="CB81" s="189"/>
      <c r="CC81" s="189"/>
      <c r="CD81" s="189"/>
      <c r="CE81" s="195"/>
      <c r="CF81" s="194"/>
      <c r="CG81" s="189"/>
      <c r="CH81" s="189"/>
      <c r="CI81" s="189"/>
      <c r="CJ81" s="195"/>
      <c r="CK81" s="194"/>
      <c r="CL81" s="189"/>
      <c r="CM81" s="189"/>
      <c r="CN81" s="189"/>
      <c r="CO81" s="195"/>
      <c r="CP81" s="194"/>
      <c r="CQ81" s="189"/>
      <c r="CR81" s="189"/>
      <c r="CS81" s="189"/>
      <c r="CT81" s="195"/>
      <c r="CU81" s="194"/>
      <c r="CV81" s="189"/>
      <c r="CW81" s="189"/>
      <c r="CX81" s="189"/>
      <c r="CY81" s="195"/>
      <c r="CZ81" s="194"/>
      <c r="DA81" s="189"/>
      <c r="DB81" s="189"/>
      <c r="DC81" s="189"/>
      <c r="DD81" s="195"/>
      <c r="DE81" s="194"/>
      <c r="DF81" s="189"/>
      <c r="DG81" s="189"/>
      <c r="DH81" s="189"/>
      <c r="DI81" s="195"/>
      <c r="DJ81" s="194"/>
      <c r="DK81" s="189"/>
      <c r="DL81" s="189"/>
      <c r="DM81" s="189"/>
      <c r="DN81" s="195"/>
      <c r="DO81" s="194"/>
      <c r="DP81" s="189"/>
      <c r="DQ81" s="189"/>
      <c r="DR81" s="189"/>
      <c r="DS81" s="195"/>
      <c r="DT81" s="194"/>
      <c r="DU81" s="189"/>
      <c r="DV81" s="189"/>
      <c r="DW81" s="189"/>
      <c r="DX81" s="195"/>
      <c r="DY81" s="194"/>
      <c r="DZ81" s="189"/>
      <c r="EA81" s="189"/>
      <c r="EB81" s="189"/>
      <c r="EC81" s="195"/>
      <c r="ED81" s="194"/>
      <c r="EE81" s="189"/>
      <c r="EF81" s="189"/>
      <c r="EG81" s="189"/>
      <c r="EH81" s="195"/>
      <c r="EI81" s="194"/>
      <c r="EJ81" s="189"/>
      <c r="EK81" s="189"/>
      <c r="EL81" s="189"/>
      <c r="EM81" s="195"/>
      <c r="EN81" s="194"/>
      <c r="EO81" s="189"/>
      <c r="EP81" s="189"/>
      <c r="EQ81" s="189"/>
      <c r="ER81" s="195"/>
      <c r="ES81" s="194"/>
      <c r="ET81" s="189"/>
      <c r="EU81" s="189"/>
      <c r="EV81" s="189"/>
      <c r="EW81" s="195"/>
    </row>
    <row r="82" spans="1:153" x14ac:dyDescent="0.25">
      <c r="A82" s="24" t="s">
        <v>168</v>
      </c>
      <c r="B82" s="24">
        <v>5.9008430000000001</v>
      </c>
      <c r="C82" s="24">
        <v>5.7654319999999997</v>
      </c>
      <c r="D82" s="27">
        <v>5.4784699999999997</v>
      </c>
      <c r="E82" s="27">
        <v>5.4777380000000004</v>
      </c>
      <c r="F82" s="27">
        <v>5.4809729999999997</v>
      </c>
      <c r="G82" s="27">
        <v>5.4874599999999996</v>
      </c>
      <c r="H82" s="24">
        <v>5.4880209999999998</v>
      </c>
      <c r="I82" s="27">
        <v>5.435136</v>
      </c>
      <c r="J82" s="27">
        <v>5.5193009999999996</v>
      </c>
      <c r="K82" s="27">
        <v>5.4456519999999999</v>
      </c>
      <c r="L82" s="27">
        <v>5.4410749999999997</v>
      </c>
      <c r="M82" s="24">
        <v>5.437398</v>
      </c>
      <c r="N82" s="27">
        <v>5.549423</v>
      </c>
      <c r="O82" s="27">
        <v>5.7666380000000004</v>
      </c>
      <c r="P82" s="27">
        <v>5.6226060000000002</v>
      </c>
      <c r="Q82" s="27">
        <v>5.6396179999999996</v>
      </c>
      <c r="R82" s="24">
        <v>5.5544919999999998</v>
      </c>
      <c r="S82" s="27">
        <v>5.5773400000000004</v>
      </c>
      <c r="T82" s="27">
        <v>5.7714730000000003</v>
      </c>
      <c r="U82" s="27">
        <v>5.6795669999999996</v>
      </c>
      <c r="V82" s="27">
        <v>5.7055670000000003</v>
      </c>
      <c r="W82" s="24">
        <v>5.564889</v>
      </c>
      <c r="X82" s="27">
        <v>5.8379139999999996</v>
      </c>
      <c r="Y82" s="27">
        <v>5.9466260000000002</v>
      </c>
      <c r="Z82" s="27">
        <v>6.0313309999999998</v>
      </c>
      <c r="AA82" s="27">
        <v>5.9817260000000001</v>
      </c>
      <c r="AB82" s="24">
        <v>5.8219599999999998</v>
      </c>
      <c r="AC82" s="27">
        <v>6.0567339999999996</v>
      </c>
      <c r="AD82" s="27">
        <v>6.1671259999999997</v>
      </c>
      <c r="AE82" s="27">
        <v>6.2763369999999998</v>
      </c>
      <c r="AF82" s="27">
        <v>6.2093590000000001</v>
      </c>
      <c r="AG82" s="24">
        <v>6.0488419999999996</v>
      </c>
      <c r="AH82" s="27">
        <v>6.2241559999999998</v>
      </c>
      <c r="AI82" s="27">
        <v>6.3375769999999996</v>
      </c>
      <c r="AJ82" s="27">
        <v>6.4775070000000001</v>
      </c>
      <c r="AK82" s="27">
        <v>6.346489</v>
      </c>
      <c r="AL82" s="24">
        <v>6.157629</v>
      </c>
      <c r="AM82" s="27">
        <v>6.3182210000000003</v>
      </c>
      <c r="AN82" s="27">
        <v>6.4549659999999998</v>
      </c>
      <c r="AO82" s="27">
        <v>6.6372650000000002</v>
      </c>
      <c r="AP82" s="27">
        <v>6.4144930000000002</v>
      </c>
      <c r="AQ82" s="24">
        <v>6.2506880000000002</v>
      </c>
      <c r="AR82" s="27">
        <v>6.4480389999999996</v>
      </c>
      <c r="AS82" s="27">
        <v>6.5792599999999997</v>
      </c>
      <c r="AT82" s="27">
        <v>6.8023049999999996</v>
      </c>
      <c r="AU82" s="27">
        <v>6.5508280000000001</v>
      </c>
      <c r="AV82" s="24">
        <v>6.3766759999999998</v>
      </c>
      <c r="AW82" s="27">
        <v>6.6310570000000002</v>
      </c>
      <c r="AX82" s="27">
        <v>6.7505309999999996</v>
      </c>
      <c r="AY82" s="27">
        <v>7.043393</v>
      </c>
      <c r="AZ82" s="27">
        <v>6.7217770000000003</v>
      </c>
      <c r="BA82" s="24">
        <v>6.5391409999999999</v>
      </c>
      <c r="BB82" s="27">
        <v>6.796036</v>
      </c>
      <c r="BC82" s="27">
        <v>6.9185939999999997</v>
      </c>
      <c r="BD82" s="27">
        <v>7.26884</v>
      </c>
      <c r="BE82" s="27">
        <v>6.8976179999999996</v>
      </c>
      <c r="BF82" s="24">
        <v>6.6965969999999997</v>
      </c>
      <c r="BG82" s="27">
        <v>6.9897980000000004</v>
      </c>
      <c r="BH82" s="27">
        <v>7.1005799999999999</v>
      </c>
      <c r="BI82" s="27">
        <v>7.608949</v>
      </c>
      <c r="BJ82" s="27">
        <v>7.0670450000000002</v>
      </c>
      <c r="BK82" s="24">
        <v>6.8433469999999996</v>
      </c>
      <c r="BL82" s="27">
        <v>7.1755149999999999</v>
      </c>
      <c r="BM82" s="27">
        <v>7.2733480000000004</v>
      </c>
      <c r="BN82" s="27">
        <v>7.9115820000000001</v>
      </c>
      <c r="BO82" s="27">
        <v>7.2145700000000001</v>
      </c>
      <c r="BP82" s="24">
        <v>7.053032</v>
      </c>
      <c r="BQ82" s="27">
        <v>7.3352570000000004</v>
      </c>
      <c r="BR82" s="27">
        <v>7.4488029999999998</v>
      </c>
      <c r="BS82" s="27">
        <v>8.2369939999999993</v>
      </c>
      <c r="BT82" s="27">
        <v>7.4438880000000003</v>
      </c>
      <c r="BU82" s="24">
        <v>7.2224659999999998</v>
      </c>
      <c r="BV82" s="27">
        <v>7.5216630000000002</v>
      </c>
      <c r="BW82" s="27">
        <v>7.6051440000000001</v>
      </c>
      <c r="BX82" s="27">
        <v>8.5112199999999998</v>
      </c>
      <c r="BY82" s="27">
        <v>7.6394820000000001</v>
      </c>
      <c r="BZ82" s="24">
        <v>7.3765299999999998</v>
      </c>
      <c r="CA82" s="27">
        <v>7.725212</v>
      </c>
      <c r="CB82" s="27">
        <v>7.8518330000000001</v>
      </c>
      <c r="CC82" s="27">
        <v>8.8781510000000008</v>
      </c>
      <c r="CD82" s="27">
        <v>7.8558380000000003</v>
      </c>
      <c r="CE82" s="24">
        <v>7.5536659999999998</v>
      </c>
      <c r="CF82" s="27">
        <v>7.9261549999999996</v>
      </c>
      <c r="CG82" s="27">
        <v>8.0002490000000002</v>
      </c>
      <c r="CH82" s="27">
        <v>9.2236290000000007</v>
      </c>
      <c r="CI82" s="27">
        <v>8.0437159999999999</v>
      </c>
      <c r="CJ82" s="24">
        <v>7.7331450000000004</v>
      </c>
      <c r="CK82" s="27">
        <v>8.1374709999999997</v>
      </c>
      <c r="CL82" s="27">
        <v>8.1873330000000006</v>
      </c>
      <c r="CM82" s="27">
        <v>9.6655859999999993</v>
      </c>
      <c r="CN82" s="27">
        <v>8.2741880000000005</v>
      </c>
      <c r="CO82" s="24">
        <v>7.9967649999999999</v>
      </c>
      <c r="CP82" s="27">
        <v>8.3272689999999994</v>
      </c>
      <c r="CQ82" s="27">
        <v>8.3753989999999998</v>
      </c>
      <c r="CR82" s="27">
        <v>10.089819</v>
      </c>
      <c r="CS82" s="27">
        <v>8.5209779999999995</v>
      </c>
      <c r="CT82" s="24">
        <v>8.2354099999999999</v>
      </c>
      <c r="CU82" s="27">
        <v>8.5357219999999998</v>
      </c>
      <c r="CV82" s="27">
        <v>8.5602260000000001</v>
      </c>
      <c r="CW82" s="27">
        <v>10.504393</v>
      </c>
      <c r="CX82" s="27">
        <v>8.7758450000000003</v>
      </c>
      <c r="CY82" s="24">
        <v>8.4625409999999999</v>
      </c>
      <c r="CZ82" s="27">
        <v>8.7596329999999991</v>
      </c>
      <c r="DA82" s="27">
        <v>8.7726430000000004</v>
      </c>
      <c r="DB82" s="27">
        <v>10.916119</v>
      </c>
      <c r="DC82" s="27">
        <v>9.0233310000000007</v>
      </c>
      <c r="DD82" s="24">
        <v>8.6498869999999997</v>
      </c>
      <c r="DE82" s="27">
        <v>9.0199400000000001</v>
      </c>
      <c r="DF82" s="27">
        <v>9.0212050000000001</v>
      </c>
      <c r="DG82" s="27">
        <v>11.382695</v>
      </c>
      <c r="DH82" s="27">
        <v>9.3568010000000008</v>
      </c>
      <c r="DI82" s="24">
        <v>8.9265860000000004</v>
      </c>
      <c r="DJ82" s="27">
        <v>9.289085</v>
      </c>
      <c r="DK82" s="27">
        <v>9.3340650000000007</v>
      </c>
      <c r="DL82" s="27">
        <v>11.867601000000001</v>
      </c>
      <c r="DM82" s="27">
        <v>9.7716329999999996</v>
      </c>
      <c r="DN82" s="24">
        <v>9.2308420000000009</v>
      </c>
      <c r="DO82" s="27">
        <v>9.6475790000000003</v>
      </c>
      <c r="DP82" s="27">
        <v>9.6977019999999996</v>
      </c>
      <c r="DQ82" s="27">
        <v>12.522696</v>
      </c>
      <c r="DR82" s="27">
        <v>10.190099999999999</v>
      </c>
      <c r="DS82" s="24">
        <v>9.5542429999999996</v>
      </c>
      <c r="DT82" s="27">
        <v>10.070159</v>
      </c>
      <c r="DU82" s="27">
        <v>10.046544000000001</v>
      </c>
      <c r="DV82" s="27">
        <v>13.234842</v>
      </c>
      <c r="DW82" s="27">
        <v>10.609555</v>
      </c>
      <c r="DX82" s="24">
        <v>9.8656799999999993</v>
      </c>
      <c r="DY82" s="27">
        <v>10.466301</v>
      </c>
      <c r="DZ82" s="27">
        <v>10.412993</v>
      </c>
      <c r="EA82" s="27">
        <v>14.048764</v>
      </c>
      <c r="EB82" s="27">
        <v>11.009528</v>
      </c>
      <c r="EC82" s="24">
        <v>10.208197999999999</v>
      </c>
      <c r="ED82" s="27">
        <v>10.861077</v>
      </c>
      <c r="EE82" s="27">
        <v>10.726473</v>
      </c>
      <c r="EF82" s="27">
        <v>14.898148000000001</v>
      </c>
      <c r="EG82" s="27">
        <v>11.393471</v>
      </c>
      <c r="EH82" s="24">
        <v>10.595045000000001</v>
      </c>
      <c r="EI82" s="27">
        <v>11.312989999999999</v>
      </c>
      <c r="EJ82" s="27">
        <v>11.048178999999999</v>
      </c>
      <c r="EK82" s="27">
        <v>15.690084000000001</v>
      </c>
      <c r="EL82" s="27">
        <v>11.858377000000001</v>
      </c>
      <c r="EM82" s="24">
        <v>10.969241999999999</v>
      </c>
      <c r="EN82" s="27">
        <v>11.643832</v>
      </c>
      <c r="EO82" s="27">
        <v>11.319544</v>
      </c>
      <c r="EP82" s="27">
        <v>16.484639999999999</v>
      </c>
      <c r="EQ82" s="27">
        <v>12.220132</v>
      </c>
      <c r="ER82" s="24">
        <v>11.332198</v>
      </c>
      <c r="ES82" s="26">
        <v>2.5000000000000001E-2</v>
      </c>
      <c r="ET82" s="26">
        <v>2.4E-2</v>
      </c>
      <c r="EU82" s="26">
        <v>3.6999999999999998E-2</v>
      </c>
      <c r="EV82" s="26">
        <v>2.5999999999999999E-2</v>
      </c>
      <c r="EW82" s="25">
        <v>2.4E-2</v>
      </c>
    </row>
    <row r="83" spans="1:153" x14ac:dyDescent="0.25">
      <c r="A83" s="24" t="s">
        <v>167</v>
      </c>
      <c r="B83" s="24">
        <v>1.015045</v>
      </c>
      <c r="C83" s="24">
        <v>1.06046</v>
      </c>
      <c r="D83" s="27">
        <v>1.0683119999999999</v>
      </c>
      <c r="E83" s="27">
        <v>1.0683260000000001</v>
      </c>
      <c r="F83" s="27">
        <v>1.0682970000000001</v>
      </c>
      <c r="G83" s="27">
        <v>1.0682100000000001</v>
      </c>
      <c r="H83" s="24">
        <v>1.068319</v>
      </c>
      <c r="I83" s="27">
        <v>1.0818019999999999</v>
      </c>
      <c r="J83" s="27">
        <v>1.1062019999999999</v>
      </c>
      <c r="K83" s="27">
        <v>1.093421</v>
      </c>
      <c r="L83" s="27">
        <v>1.081644</v>
      </c>
      <c r="M83" s="24">
        <v>1.0818479999999999</v>
      </c>
      <c r="N83" s="27">
        <v>1.1144000000000001</v>
      </c>
      <c r="O83" s="27">
        <v>1.1533990000000001</v>
      </c>
      <c r="P83" s="27">
        <v>1.150523</v>
      </c>
      <c r="Q83" s="27">
        <v>1.125786</v>
      </c>
      <c r="R83" s="24">
        <v>1.1111120000000001</v>
      </c>
      <c r="S83" s="27">
        <v>1.147076</v>
      </c>
      <c r="T83" s="27">
        <v>1.1650370000000001</v>
      </c>
      <c r="U83" s="27">
        <v>1.1989749999999999</v>
      </c>
      <c r="V83" s="27">
        <v>1.1612469999999999</v>
      </c>
      <c r="W83" s="24">
        <v>1.1416470000000001</v>
      </c>
      <c r="X83" s="27">
        <v>1.173357</v>
      </c>
      <c r="Y83" s="27">
        <v>1.155195</v>
      </c>
      <c r="Z83" s="27">
        <v>1.255741</v>
      </c>
      <c r="AA83" s="27">
        <v>1.189756</v>
      </c>
      <c r="AB83" s="24">
        <v>1.165289</v>
      </c>
      <c r="AC83" s="27">
        <v>1.1854009999999999</v>
      </c>
      <c r="AD83" s="27">
        <v>1.153762</v>
      </c>
      <c r="AE83" s="27">
        <v>1.2932680000000001</v>
      </c>
      <c r="AF83" s="27">
        <v>1.2002759999999999</v>
      </c>
      <c r="AG83" s="24">
        <v>1.175576</v>
      </c>
      <c r="AH83" s="27">
        <v>1.2018930000000001</v>
      </c>
      <c r="AI83" s="27">
        <v>1.1593150000000001</v>
      </c>
      <c r="AJ83" s="27">
        <v>1.334219</v>
      </c>
      <c r="AK83" s="27">
        <v>1.2135419999999999</v>
      </c>
      <c r="AL83" s="24">
        <v>1.1927019999999999</v>
      </c>
      <c r="AM83" s="27">
        <v>1.2229190000000001</v>
      </c>
      <c r="AN83" s="27">
        <v>1.1708559999999999</v>
      </c>
      <c r="AO83" s="27">
        <v>1.378617</v>
      </c>
      <c r="AP83" s="27">
        <v>1.2306900000000001</v>
      </c>
      <c r="AQ83" s="24">
        <v>1.214537</v>
      </c>
      <c r="AR83" s="27">
        <v>1.2473050000000001</v>
      </c>
      <c r="AS83" s="27">
        <v>1.186625</v>
      </c>
      <c r="AT83" s="27">
        <v>1.425224</v>
      </c>
      <c r="AU83" s="27">
        <v>1.2520230000000001</v>
      </c>
      <c r="AV83" s="24">
        <v>1.239916</v>
      </c>
      <c r="AW83" s="27">
        <v>1.272643</v>
      </c>
      <c r="AX83" s="27">
        <v>1.204275</v>
      </c>
      <c r="AY83" s="27">
        <v>1.477676</v>
      </c>
      <c r="AZ83" s="27">
        <v>1.274956</v>
      </c>
      <c r="BA83" s="24">
        <v>1.266662</v>
      </c>
      <c r="BB83" s="27">
        <v>1.2971779999999999</v>
      </c>
      <c r="BC83" s="27">
        <v>1.2233890000000001</v>
      </c>
      <c r="BD83" s="27">
        <v>1.527512</v>
      </c>
      <c r="BE83" s="27">
        <v>1.2976099999999999</v>
      </c>
      <c r="BF83" s="24">
        <v>1.292219</v>
      </c>
      <c r="BG83" s="27">
        <v>1.321021</v>
      </c>
      <c r="BH83" s="27">
        <v>1.2401899999999999</v>
      </c>
      <c r="BI83" s="27">
        <v>1.578122</v>
      </c>
      <c r="BJ83" s="27">
        <v>1.321054</v>
      </c>
      <c r="BK83" s="24">
        <v>1.316147</v>
      </c>
      <c r="BL83" s="27">
        <v>1.3464069999999999</v>
      </c>
      <c r="BM83" s="27">
        <v>1.2586599999999999</v>
      </c>
      <c r="BN83" s="27">
        <v>1.6316079999999999</v>
      </c>
      <c r="BO83" s="27">
        <v>1.3462989999999999</v>
      </c>
      <c r="BP83" s="24">
        <v>1.341988</v>
      </c>
      <c r="BQ83" s="27">
        <v>1.372377</v>
      </c>
      <c r="BR83" s="27">
        <v>1.278473</v>
      </c>
      <c r="BS83" s="27">
        <v>1.686938</v>
      </c>
      <c r="BT83" s="27">
        <v>1.3719669999999999</v>
      </c>
      <c r="BU83" s="24">
        <v>1.3685039999999999</v>
      </c>
      <c r="BV83" s="27">
        <v>1.399618</v>
      </c>
      <c r="BW83" s="27">
        <v>1.2994079999999999</v>
      </c>
      <c r="BX83" s="27">
        <v>1.7458819999999999</v>
      </c>
      <c r="BY83" s="27">
        <v>1.399575</v>
      </c>
      <c r="BZ83" s="24">
        <v>1.396452</v>
      </c>
      <c r="CA83" s="27">
        <v>1.4272009999999999</v>
      </c>
      <c r="CB83" s="27">
        <v>1.320603</v>
      </c>
      <c r="CC83" s="27">
        <v>1.80752</v>
      </c>
      <c r="CD83" s="27">
        <v>1.4276530000000001</v>
      </c>
      <c r="CE83" s="24">
        <v>1.4252609999999999</v>
      </c>
      <c r="CF83" s="27">
        <v>1.4563919999999999</v>
      </c>
      <c r="CG83" s="27">
        <v>1.3429059999999999</v>
      </c>
      <c r="CH83" s="27">
        <v>1.87469</v>
      </c>
      <c r="CI83" s="27">
        <v>1.4576359999999999</v>
      </c>
      <c r="CJ83" s="24">
        <v>1.4555499999999999</v>
      </c>
      <c r="CK83" s="27">
        <v>1.4859530000000001</v>
      </c>
      <c r="CL83" s="27">
        <v>1.3663989999999999</v>
      </c>
      <c r="CM83" s="27">
        <v>1.94553</v>
      </c>
      <c r="CN83" s="27">
        <v>1.4888840000000001</v>
      </c>
      <c r="CO83" s="24">
        <v>1.486799</v>
      </c>
      <c r="CP83" s="27">
        <v>1.516251</v>
      </c>
      <c r="CQ83" s="27">
        <v>1.3888739999999999</v>
      </c>
      <c r="CR83" s="27">
        <v>2.019253</v>
      </c>
      <c r="CS83" s="27">
        <v>1.5203800000000001</v>
      </c>
      <c r="CT83" s="24">
        <v>1.5190079999999999</v>
      </c>
      <c r="CU83" s="27">
        <v>1.547026</v>
      </c>
      <c r="CV83" s="27">
        <v>1.410914</v>
      </c>
      <c r="CW83" s="27">
        <v>2.0952470000000001</v>
      </c>
      <c r="CX83" s="27">
        <v>1.5518019999999999</v>
      </c>
      <c r="CY83" s="24">
        <v>1.5520609999999999</v>
      </c>
      <c r="CZ83" s="27">
        <v>1.5792029999999999</v>
      </c>
      <c r="DA83" s="27">
        <v>1.4339200000000001</v>
      </c>
      <c r="DB83" s="27">
        <v>2.1742050000000002</v>
      </c>
      <c r="DC83" s="27">
        <v>1.585107</v>
      </c>
      <c r="DD83" s="24">
        <v>1.586433</v>
      </c>
      <c r="DE83" s="27">
        <v>1.612708</v>
      </c>
      <c r="DF83" s="27">
        <v>1.457829</v>
      </c>
      <c r="DG83" s="27">
        <v>2.255687</v>
      </c>
      <c r="DH83" s="27">
        <v>1.6190119999999999</v>
      </c>
      <c r="DI83" s="24">
        <v>1.620676</v>
      </c>
      <c r="DJ83" s="27">
        <v>1.6482570000000001</v>
      </c>
      <c r="DK83" s="27">
        <v>1.482645</v>
      </c>
      <c r="DL83" s="27">
        <v>2.3422290000000001</v>
      </c>
      <c r="DM83" s="27">
        <v>1.6548639999999999</v>
      </c>
      <c r="DN83" s="24">
        <v>1.657529</v>
      </c>
      <c r="DO83" s="27">
        <v>1.683554</v>
      </c>
      <c r="DP83" s="27">
        <v>1.506759</v>
      </c>
      <c r="DQ83" s="27">
        <v>2.4316990000000001</v>
      </c>
      <c r="DR83" s="27">
        <v>1.6892769999999999</v>
      </c>
      <c r="DS83" s="24">
        <v>1.6940919999999999</v>
      </c>
      <c r="DT83" s="27">
        <v>1.7193529999999999</v>
      </c>
      <c r="DU83" s="27">
        <v>1.531099</v>
      </c>
      <c r="DV83" s="27">
        <v>2.5240140000000002</v>
      </c>
      <c r="DW83" s="27">
        <v>1.723565</v>
      </c>
      <c r="DX83" s="24">
        <v>1.7317709999999999</v>
      </c>
      <c r="DY83" s="27">
        <v>1.755984</v>
      </c>
      <c r="DZ83" s="27">
        <v>1.5565169999999999</v>
      </c>
      <c r="EA83" s="27">
        <v>2.6219709999999998</v>
      </c>
      <c r="EB83" s="27">
        <v>1.75861</v>
      </c>
      <c r="EC83" s="24">
        <v>1.769369</v>
      </c>
      <c r="ED83" s="27">
        <v>1.7960590000000001</v>
      </c>
      <c r="EE83" s="27">
        <v>1.5851139999999999</v>
      </c>
      <c r="EF83" s="27">
        <v>2.728755</v>
      </c>
      <c r="EG83" s="27">
        <v>1.7973129999999999</v>
      </c>
      <c r="EH83" s="24">
        <v>1.8104420000000001</v>
      </c>
      <c r="EI83" s="27">
        <v>1.8399319999999999</v>
      </c>
      <c r="EJ83" s="27">
        <v>1.6190530000000001</v>
      </c>
      <c r="EK83" s="27">
        <v>2.844919</v>
      </c>
      <c r="EL83" s="27">
        <v>1.8396980000000001</v>
      </c>
      <c r="EM83" s="24">
        <v>1.8562419999999999</v>
      </c>
      <c r="EN83" s="27">
        <v>1.883143</v>
      </c>
      <c r="EO83" s="27">
        <v>1.6472389999999999</v>
      </c>
      <c r="EP83" s="27">
        <v>2.9591500000000002</v>
      </c>
      <c r="EQ83" s="27">
        <v>1.8797079999999999</v>
      </c>
      <c r="ER83" s="24">
        <v>1.90147</v>
      </c>
      <c r="ES83" s="26">
        <v>0.02</v>
      </c>
      <c r="ET83" s="26">
        <v>1.4999999999999999E-2</v>
      </c>
      <c r="EU83" s="26">
        <v>3.5999999999999997E-2</v>
      </c>
      <c r="EV83" s="26">
        <v>0.02</v>
      </c>
      <c r="EW83" s="25">
        <v>0.02</v>
      </c>
    </row>
    <row r="84" spans="1:153" x14ac:dyDescent="0.25">
      <c r="A84" s="24" t="s">
        <v>166</v>
      </c>
      <c r="B84" s="24">
        <v>2.9054120000000001</v>
      </c>
      <c r="C84" s="24">
        <v>3.0637089999999998</v>
      </c>
      <c r="D84" s="27">
        <v>3.0728689999999999</v>
      </c>
      <c r="E84" s="27">
        <v>3.0728870000000001</v>
      </c>
      <c r="F84" s="27">
        <v>3.0727609999999999</v>
      </c>
      <c r="G84" s="27">
        <v>3.0726719999999998</v>
      </c>
      <c r="H84" s="24">
        <v>3.0729500000000001</v>
      </c>
      <c r="I84" s="27">
        <v>3.085442</v>
      </c>
      <c r="J84" s="27">
        <v>3.1546820000000002</v>
      </c>
      <c r="K84" s="27">
        <v>3.11958</v>
      </c>
      <c r="L84" s="27">
        <v>3.0850520000000001</v>
      </c>
      <c r="M84" s="24">
        <v>3.0857600000000001</v>
      </c>
      <c r="N84" s="27">
        <v>3.1196100000000002</v>
      </c>
      <c r="O84" s="27">
        <v>3.2244120000000001</v>
      </c>
      <c r="P84" s="27">
        <v>3.2216939999999998</v>
      </c>
      <c r="Q84" s="27">
        <v>3.1537999999999999</v>
      </c>
      <c r="R84" s="24">
        <v>3.1085189999999998</v>
      </c>
      <c r="S84" s="27">
        <v>3.1445590000000001</v>
      </c>
      <c r="T84" s="27">
        <v>3.1801759999999999</v>
      </c>
      <c r="U84" s="27">
        <v>3.286978</v>
      </c>
      <c r="V84" s="27">
        <v>3.185521</v>
      </c>
      <c r="W84" s="24">
        <v>3.1263800000000002</v>
      </c>
      <c r="X84" s="27">
        <v>3.1737700000000002</v>
      </c>
      <c r="Y84" s="27">
        <v>3.1058460000000001</v>
      </c>
      <c r="Z84" s="27">
        <v>3.398174</v>
      </c>
      <c r="AA84" s="27">
        <v>3.219211</v>
      </c>
      <c r="AB84" s="24">
        <v>3.1487289999999999</v>
      </c>
      <c r="AC84" s="27">
        <v>3.1806670000000001</v>
      </c>
      <c r="AD84" s="27">
        <v>3.0767950000000002</v>
      </c>
      <c r="AE84" s="27">
        <v>3.4714830000000001</v>
      </c>
      <c r="AF84" s="27">
        <v>3.2206160000000001</v>
      </c>
      <c r="AG84" s="24">
        <v>3.150998</v>
      </c>
      <c r="AH84" s="27">
        <v>3.191176</v>
      </c>
      <c r="AI84" s="27">
        <v>3.0591780000000002</v>
      </c>
      <c r="AJ84" s="27">
        <v>3.544241</v>
      </c>
      <c r="AK84" s="27">
        <v>3.2216939999999998</v>
      </c>
      <c r="AL84" s="24">
        <v>3.1643590000000001</v>
      </c>
      <c r="AM84" s="27">
        <v>3.1945229999999998</v>
      </c>
      <c r="AN84" s="27">
        <v>3.039021</v>
      </c>
      <c r="AO84" s="27">
        <v>3.6036959999999998</v>
      </c>
      <c r="AP84" s="27">
        <v>3.213552</v>
      </c>
      <c r="AQ84" s="24">
        <v>3.170785</v>
      </c>
      <c r="AR84" s="27">
        <v>3.2056230000000001</v>
      </c>
      <c r="AS84" s="27">
        <v>3.0299749999999999</v>
      </c>
      <c r="AT84" s="27">
        <v>3.6667779999999999</v>
      </c>
      <c r="AU84" s="27">
        <v>3.2161979999999999</v>
      </c>
      <c r="AV84" s="24">
        <v>3.185794</v>
      </c>
      <c r="AW84" s="27">
        <v>3.2202480000000002</v>
      </c>
      <c r="AX84" s="27">
        <v>3.0268510000000002</v>
      </c>
      <c r="AY84" s="27">
        <v>3.7462840000000002</v>
      </c>
      <c r="AZ84" s="27">
        <v>3.2233550000000002</v>
      </c>
      <c r="BA84" s="24">
        <v>3.2039939999999998</v>
      </c>
      <c r="BB84" s="27">
        <v>3.2431049999999999</v>
      </c>
      <c r="BC84" s="27">
        <v>3.0363600000000002</v>
      </c>
      <c r="BD84" s="27">
        <v>3.830025</v>
      </c>
      <c r="BE84" s="27">
        <v>3.2412779999999999</v>
      </c>
      <c r="BF84" s="24">
        <v>3.2285560000000002</v>
      </c>
      <c r="BG84" s="27">
        <v>3.2488869999999999</v>
      </c>
      <c r="BH84" s="27">
        <v>3.0258699999999998</v>
      </c>
      <c r="BI84" s="27">
        <v>3.8974989999999998</v>
      </c>
      <c r="BJ84" s="27">
        <v>3.246464</v>
      </c>
      <c r="BK84" s="24">
        <v>3.2336999999999998</v>
      </c>
      <c r="BL84" s="27">
        <v>3.282384</v>
      </c>
      <c r="BM84" s="27">
        <v>3.04298</v>
      </c>
      <c r="BN84" s="27">
        <v>3.9932249999999998</v>
      </c>
      <c r="BO84" s="27">
        <v>3.2792910000000002</v>
      </c>
      <c r="BP84" s="24">
        <v>3.2684609999999998</v>
      </c>
      <c r="BQ84" s="27">
        <v>3.3197260000000002</v>
      </c>
      <c r="BR84" s="27">
        <v>3.0665789999999999</v>
      </c>
      <c r="BS84" s="27">
        <v>4.0945669999999996</v>
      </c>
      <c r="BT84" s="27">
        <v>3.3162859999999998</v>
      </c>
      <c r="BU84" s="24">
        <v>3.3072810000000001</v>
      </c>
      <c r="BV84" s="27">
        <v>3.3555139999999999</v>
      </c>
      <c r="BW84" s="27">
        <v>3.0862989999999999</v>
      </c>
      <c r="BX84" s="27">
        <v>4.1959780000000002</v>
      </c>
      <c r="BY84" s="27">
        <v>3.3525649999999998</v>
      </c>
      <c r="BZ84" s="24">
        <v>3.344265</v>
      </c>
      <c r="CA84" s="27">
        <v>3.399216</v>
      </c>
      <c r="CB84" s="27">
        <v>3.113839</v>
      </c>
      <c r="CC84" s="27">
        <v>4.3127880000000003</v>
      </c>
      <c r="CD84" s="27">
        <v>3.3978410000000001</v>
      </c>
      <c r="CE84" s="24">
        <v>3.3909880000000001</v>
      </c>
      <c r="CF84" s="27">
        <v>3.463584</v>
      </c>
      <c r="CG84" s="27">
        <v>3.156609</v>
      </c>
      <c r="CH84" s="27">
        <v>4.4581200000000001</v>
      </c>
      <c r="CI84" s="27">
        <v>3.460499</v>
      </c>
      <c r="CJ84" s="24">
        <v>3.4569429999999999</v>
      </c>
      <c r="CK84" s="27">
        <v>3.53451</v>
      </c>
      <c r="CL84" s="27">
        <v>3.2088290000000002</v>
      </c>
      <c r="CM84" s="27">
        <v>4.6199519999999996</v>
      </c>
      <c r="CN84" s="27">
        <v>3.5333990000000002</v>
      </c>
      <c r="CO84" s="24">
        <v>3.5318900000000002</v>
      </c>
      <c r="CP84" s="27">
        <v>3.6073550000000001</v>
      </c>
      <c r="CQ84" s="27">
        <v>3.2598400000000001</v>
      </c>
      <c r="CR84" s="27">
        <v>4.7886480000000002</v>
      </c>
      <c r="CS84" s="27">
        <v>3.6069279999999999</v>
      </c>
      <c r="CT84" s="24">
        <v>3.6092840000000002</v>
      </c>
      <c r="CU84" s="27">
        <v>3.6968960000000002</v>
      </c>
      <c r="CV84" s="27">
        <v>3.325685</v>
      </c>
      <c r="CW84" s="27">
        <v>4.9838339999999999</v>
      </c>
      <c r="CX84" s="27">
        <v>3.6953849999999999</v>
      </c>
      <c r="CY84" s="24">
        <v>3.7049439999999998</v>
      </c>
      <c r="CZ84" s="27">
        <v>3.7758310000000002</v>
      </c>
      <c r="DA84" s="27">
        <v>3.3810709999999999</v>
      </c>
      <c r="DB84" s="27">
        <v>5.1681549999999996</v>
      </c>
      <c r="DC84" s="27">
        <v>3.7742800000000001</v>
      </c>
      <c r="DD84" s="24">
        <v>3.789901</v>
      </c>
      <c r="DE84" s="27">
        <v>3.8351350000000002</v>
      </c>
      <c r="DF84" s="27">
        <v>3.4178380000000002</v>
      </c>
      <c r="DG84" s="27">
        <v>5.3302620000000003</v>
      </c>
      <c r="DH84" s="27">
        <v>3.8327309999999999</v>
      </c>
      <c r="DI84" s="24">
        <v>3.853002</v>
      </c>
      <c r="DJ84" s="27">
        <v>3.9011260000000001</v>
      </c>
      <c r="DK84" s="27">
        <v>3.4591229999999999</v>
      </c>
      <c r="DL84" s="27">
        <v>5.5081239999999996</v>
      </c>
      <c r="DM84" s="27">
        <v>3.8984209999999999</v>
      </c>
      <c r="DN84" s="24">
        <v>3.9244870000000001</v>
      </c>
      <c r="DO84" s="27">
        <v>3.9749479999999999</v>
      </c>
      <c r="DP84" s="27">
        <v>3.5073919999999998</v>
      </c>
      <c r="DQ84" s="27">
        <v>5.7044189999999997</v>
      </c>
      <c r="DR84" s="27">
        <v>3.9685480000000002</v>
      </c>
      <c r="DS84" s="24">
        <v>4.0028030000000001</v>
      </c>
      <c r="DT84" s="27">
        <v>4.0472149999999996</v>
      </c>
      <c r="DU84" s="27">
        <v>3.5503100000000001</v>
      </c>
      <c r="DV84" s="27">
        <v>5.9054630000000001</v>
      </c>
      <c r="DW84" s="27">
        <v>4.0339270000000003</v>
      </c>
      <c r="DX84" s="24">
        <v>4.0781660000000004</v>
      </c>
      <c r="DY84" s="27">
        <v>4.1177409999999997</v>
      </c>
      <c r="DZ84" s="27">
        <v>3.5895890000000001</v>
      </c>
      <c r="EA84" s="27">
        <v>6.1155340000000002</v>
      </c>
      <c r="EB84" s="27">
        <v>4.097906</v>
      </c>
      <c r="EC84" s="24">
        <v>4.1508130000000003</v>
      </c>
      <c r="ED84" s="27">
        <v>4.1872069999999999</v>
      </c>
      <c r="EE84" s="27">
        <v>3.6281219999999998</v>
      </c>
      <c r="EF84" s="27">
        <v>6.3366579999999999</v>
      </c>
      <c r="EG84" s="27">
        <v>4.159694</v>
      </c>
      <c r="EH84" s="24">
        <v>4.2247659999999998</v>
      </c>
      <c r="EI84" s="27">
        <v>4.2575589999999996</v>
      </c>
      <c r="EJ84" s="27">
        <v>3.6721919999999999</v>
      </c>
      <c r="EK84" s="27">
        <v>6.5660100000000003</v>
      </c>
      <c r="EL84" s="27">
        <v>4.2252830000000001</v>
      </c>
      <c r="EM84" s="24">
        <v>4.3016040000000002</v>
      </c>
      <c r="EN84" s="27">
        <v>4.3315380000000001</v>
      </c>
      <c r="EO84" s="27">
        <v>3.710137</v>
      </c>
      <c r="EP84" s="27">
        <v>6.8036770000000004</v>
      </c>
      <c r="EQ84" s="27">
        <v>4.291283</v>
      </c>
      <c r="ER84" s="24">
        <v>4.3834590000000002</v>
      </c>
      <c r="ES84" s="26">
        <v>1.2E-2</v>
      </c>
      <c r="ET84" s="26">
        <v>7.0000000000000001E-3</v>
      </c>
      <c r="EU84" s="26">
        <v>2.8000000000000001E-2</v>
      </c>
      <c r="EV84" s="26">
        <v>1.2E-2</v>
      </c>
      <c r="EW84" s="25">
        <v>1.2E-2</v>
      </c>
    </row>
    <row r="85" spans="1:153" x14ac:dyDescent="0.25">
      <c r="A85" s="24"/>
      <c r="B85" s="24"/>
      <c r="C85" s="24"/>
      <c r="D85" s="194"/>
      <c r="E85" s="189"/>
      <c r="F85" s="189"/>
      <c r="G85" s="189"/>
      <c r="H85" s="195"/>
      <c r="I85" s="194"/>
      <c r="J85" s="189"/>
      <c r="K85" s="189"/>
      <c r="L85" s="189"/>
      <c r="M85" s="195"/>
      <c r="N85" s="194"/>
      <c r="O85" s="189"/>
      <c r="P85" s="189"/>
      <c r="Q85" s="189"/>
      <c r="R85" s="195"/>
      <c r="S85" s="194"/>
      <c r="T85" s="189"/>
      <c r="U85" s="189"/>
      <c r="V85" s="189"/>
      <c r="W85" s="195"/>
      <c r="X85" s="194"/>
      <c r="Y85" s="189"/>
      <c r="Z85" s="189"/>
      <c r="AA85" s="189"/>
      <c r="AB85" s="195"/>
      <c r="AC85" s="194"/>
      <c r="AD85" s="189"/>
      <c r="AE85" s="189"/>
      <c r="AF85" s="189"/>
      <c r="AG85" s="195"/>
      <c r="AH85" s="194"/>
      <c r="AI85" s="189"/>
      <c r="AJ85" s="189"/>
      <c r="AK85" s="189"/>
      <c r="AL85" s="195"/>
      <c r="AM85" s="194"/>
      <c r="AN85" s="189"/>
      <c r="AO85" s="189"/>
      <c r="AP85" s="189"/>
      <c r="AQ85" s="195"/>
      <c r="AR85" s="194"/>
      <c r="AS85" s="189"/>
      <c r="AT85" s="189"/>
      <c r="AU85" s="189"/>
      <c r="AV85" s="195"/>
      <c r="AW85" s="194"/>
      <c r="AX85" s="189"/>
      <c r="AY85" s="189"/>
      <c r="AZ85" s="189"/>
      <c r="BA85" s="195"/>
      <c r="BB85" s="194"/>
      <c r="BC85" s="189"/>
      <c r="BD85" s="189"/>
      <c r="BE85" s="189"/>
      <c r="BF85" s="195"/>
      <c r="BG85" s="194"/>
      <c r="BH85" s="189"/>
      <c r="BI85" s="189"/>
      <c r="BJ85" s="189"/>
      <c r="BK85" s="195"/>
      <c r="BL85" s="194"/>
      <c r="BM85" s="189"/>
      <c r="BN85" s="189"/>
      <c r="BO85" s="189"/>
      <c r="BP85" s="195"/>
      <c r="BQ85" s="194"/>
      <c r="BR85" s="189"/>
      <c r="BS85" s="189"/>
      <c r="BT85" s="189"/>
      <c r="BU85" s="195"/>
      <c r="BV85" s="194"/>
      <c r="BW85" s="189"/>
      <c r="BX85" s="189"/>
      <c r="BY85" s="189"/>
      <c r="BZ85" s="195"/>
      <c r="CA85" s="194"/>
      <c r="CB85" s="189"/>
      <c r="CC85" s="189"/>
      <c r="CD85" s="189"/>
      <c r="CE85" s="195"/>
      <c r="CF85" s="194"/>
      <c r="CG85" s="189"/>
      <c r="CH85" s="189"/>
      <c r="CI85" s="189"/>
      <c r="CJ85" s="195"/>
      <c r="CK85" s="194"/>
      <c r="CL85" s="189"/>
      <c r="CM85" s="189"/>
      <c r="CN85" s="189"/>
      <c r="CO85" s="195"/>
      <c r="CP85" s="194"/>
      <c r="CQ85" s="189"/>
      <c r="CR85" s="189"/>
      <c r="CS85" s="189"/>
      <c r="CT85" s="195"/>
      <c r="CU85" s="194"/>
      <c r="CV85" s="189"/>
      <c r="CW85" s="189"/>
      <c r="CX85" s="189"/>
      <c r="CY85" s="195"/>
      <c r="CZ85" s="194"/>
      <c r="DA85" s="189"/>
      <c r="DB85" s="189"/>
      <c r="DC85" s="189"/>
      <c r="DD85" s="195"/>
      <c r="DE85" s="194"/>
      <c r="DF85" s="189"/>
      <c r="DG85" s="189"/>
      <c r="DH85" s="189"/>
      <c r="DI85" s="195"/>
      <c r="DJ85" s="194"/>
      <c r="DK85" s="189"/>
      <c r="DL85" s="189"/>
      <c r="DM85" s="189"/>
      <c r="DN85" s="195"/>
      <c r="DO85" s="194"/>
      <c r="DP85" s="189"/>
      <c r="DQ85" s="189"/>
      <c r="DR85" s="189"/>
      <c r="DS85" s="195"/>
      <c r="DT85" s="194"/>
      <c r="DU85" s="189"/>
      <c r="DV85" s="189"/>
      <c r="DW85" s="189"/>
      <c r="DX85" s="195"/>
      <c r="DY85" s="194"/>
      <c r="DZ85" s="189"/>
      <c r="EA85" s="189"/>
      <c r="EB85" s="189"/>
      <c r="EC85" s="195"/>
      <c r="ED85" s="194"/>
      <c r="EE85" s="189"/>
      <c r="EF85" s="189"/>
      <c r="EG85" s="189"/>
      <c r="EH85" s="195"/>
      <c r="EI85" s="194"/>
      <c r="EJ85" s="189"/>
      <c r="EK85" s="189"/>
      <c r="EL85" s="189"/>
      <c r="EM85" s="195"/>
      <c r="EN85" s="194"/>
      <c r="EO85" s="189"/>
      <c r="EP85" s="189"/>
      <c r="EQ85" s="189"/>
      <c r="ER85" s="195"/>
      <c r="ES85" s="194"/>
      <c r="ET85" s="189"/>
      <c r="EU85" s="189"/>
      <c r="EV85" s="189"/>
      <c r="EW85" s="195"/>
    </row>
    <row r="86" spans="1:153" x14ac:dyDescent="0.25">
      <c r="A86" s="28" t="s">
        <v>165</v>
      </c>
      <c r="B86" s="24"/>
      <c r="C86" s="24"/>
      <c r="D86" s="194"/>
      <c r="E86" s="189"/>
      <c r="F86" s="189"/>
      <c r="G86" s="189"/>
      <c r="H86" s="195"/>
      <c r="I86" s="194"/>
      <c r="J86" s="189"/>
      <c r="K86" s="189"/>
      <c r="L86" s="189"/>
      <c r="M86" s="195"/>
      <c r="N86" s="194"/>
      <c r="O86" s="189"/>
      <c r="P86" s="189"/>
      <c r="Q86" s="189"/>
      <c r="R86" s="195"/>
      <c r="S86" s="194"/>
      <c r="T86" s="189"/>
      <c r="U86" s="189"/>
      <c r="V86" s="189"/>
      <c r="W86" s="195"/>
      <c r="X86" s="194"/>
      <c r="Y86" s="189"/>
      <c r="Z86" s="189"/>
      <c r="AA86" s="189"/>
      <c r="AB86" s="195"/>
      <c r="AC86" s="194"/>
      <c r="AD86" s="189"/>
      <c r="AE86" s="189"/>
      <c r="AF86" s="189"/>
      <c r="AG86" s="195"/>
      <c r="AH86" s="194"/>
      <c r="AI86" s="189"/>
      <c r="AJ86" s="189"/>
      <c r="AK86" s="189"/>
      <c r="AL86" s="195"/>
      <c r="AM86" s="194"/>
      <c r="AN86" s="189"/>
      <c r="AO86" s="189"/>
      <c r="AP86" s="189"/>
      <c r="AQ86" s="195"/>
      <c r="AR86" s="194"/>
      <c r="AS86" s="189"/>
      <c r="AT86" s="189"/>
      <c r="AU86" s="189"/>
      <c r="AV86" s="195"/>
      <c r="AW86" s="194"/>
      <c r="AX86" s="189"/>
      <c r="AY86" s="189"/>
      <c r="AZ86" s="189"/>
      <c r="BA86" s="195"/>
      <c r="BB86" s="194"/>
      <c r="BC86" s="189"/>
      <c r="BD86" s="189"/>
      <c r="BE86" s="189"/>
      <c r="BF86" s="195"/>
      <c r="BG86" s="194"/>
      <c r="BH86" s="189"/>
      <c r="BI86" s="189"/>
      <c r="BJ86" s="189"/>
      <c r="BK86" s="195"/>
      <c r="BL86" s="194"/>
      <c r="BM86" s="189"/>
      <c r="BN86" s="189"/>
      <c r="BO86" s="189"/>
      <c r="BP86" s="195"/>
      <c r="BQ86" s="194"/>
      <c r="BR86" s="189"/>
      <c r="BS86" s="189"/>
      <c r="BT86" s="189"/>
      <c r="BU86" s="195"/>
      <c r="BV86" s="194"/>
      <c r="BW86" s="189"/>
      <c r="BX86" s="189"/>
      <c r="BY86" s="189"/>
      <c r="BZ86" s="195"/>
      <c r="CA86" s="194"/>
      <c r="CB86" s="189"/>
      <c r="CC86" s="189"/>
      <c r="CD86" s="189"/>
      <c r="CE86" s="195"/>
      <c r="CF86" s="194"/>
      <c r="CG86" s="189"/>
      <c r="CH86" s="189"/>
      <c r="CI86" s="189"/>
      <c r="CJ86" s="195"/>
      <c r="CK86" s="194"/>
      <c r="CL86" s="189"/>
      <c r="CM86" s="189"/>
      <c r="CN86" s="189"/>
      <c r="CO86" s="195"/>
      <c r="CP86" s="194"/>
      <c r="CQ86" s="189"/>
      <c r="CR86" s="189"/>
      <c r="CS86" s="189"/>
      <c r="CT86" s="195"/>
      <c r="CU86" s="194"/>
      <c r="CV86" s="189"/>
      <c r="CW86" s="189"/>
      <c r="CX86" s="189"/>
      <c r="CY86" s="195"/>
      <c r="CZ86" s="194"/>
      <c r="DA86" s="189"/>
      <c r="DB86" s="189"/>
      <c r="DC86" s="189"/>
      <c r="DD86" s="195"/>
      <c r="DE86" s="194"/>
      <c r="DF86" s="189"/>
      <c r="DG86" s="189"/>
      <c r="DH86" s="189"/>
      <c r="DI86" s="195"/>
      <c r="DJ86" s="194"/>
      <c r="DK86" s="189"/>
      <c r="DL86" s="189"/>
      <c r="DM86" s="189"/>
      <c r="DN86" s="195"/>
      <c r="DO86" s="194"/>
      <c r="DP86" s="189"/>
      <c r="DQ86" s="189"/>
      <c r="DR86" s="189"/>
      <c r="DS86" s="195"/>
      <c r="DT86" s="194"/>
      <c r="DU86" s="189"/>
      <c r="DV86" s="189"/>
      <c r="DW86" s="189"/>
      <c r="DX86" s="195"/>
      <c r="DY86" s="194"/>
      <c r="DZ86" s="189"/>
      <c r="EA86" s="189"/>
      <c r="EB86" s="189"/>
      <c r="EC86" s="195"/>
      <c r="ED86" s="194"/>
      <c r="EE86" s="189"/>
      <c r="EF86" s="189"/>
      <c r="EG86" s="189"/>
      <c r="EH86" s="195"/>
      <c r="EI86" s="194"/>
      <c r="EJ86" s="189"/>
      <c r="EK86" s="189"/>
      <c r="EL86" s="189"/>
      <c r="EM86" s="195"/>
      <c r="EN86" s="194"/>
      <c r="EO86" s="189"/>
      <c r="EP86" s="189"/>
      <c r="EQ86" s="189"/>
      <c r="ER86" s="195"/>
      <c r="ES86" s="194"/>
      <c r="ET86" s="189"/>
      <c r="EU86" s="189"/>
      <c r="EV86" s="189"/>
      <c r="EW86" s="195"/>
    </row>
    <row r="87" spans="1:153" x14ac:dyDescent="0.25">
      <c r="A87" s="24" t="s">
        <v>164</v>
      </c>
      <c r="B87" s="24">
        <v>4.9986160000000002</v>
      </c>
      <c r="C87" s="24">
        <v>4.4239769999999998</v>
      </c>
      <c r="D87" s="27">
        <v>3.9863879999999998</v>
      </c>
      <c r="E87" s="27">
        <v>3.9892219999999998</v>
      </c>
      <c r="F87" s="27">
        <v>3.9892089999999998</v>
      </c>
      <c r="G87" s="27">
        <v>3.989401</v>
      </c>
      <c r="H87" s="24">
        <v>3.9963669999999998</v>
      </c>
      <c r="I87" s="27">
        <v>4.0318709999999998</v>
      </c>
      <c r="J87" s="27">
        <v>3.4809139999999998</v>
      </c>
      <c r="K87" s="27">
        <v>4.0142660000000001</v>
      </c>
      <c r="L87" s="27">
        <v>4.0507080000000002</v>
      </c>
      <c r="M87" s="24">
        <v>4.0573540000000001</v>
      </c>
      <c r="N87" s="27">
        <v>3.9413960000000001</v>
      </c>
      <c r="O87" s="27">
        <v>3.5175809999999998</v>
      </c>
      <c r="P87" s="27">
        <v>3.8158080000000001</v>
      </c>
      <c r="Q87" s="27">
        <v>4.0026760000000001</v>
      </c>
      <c r="R87" s="24">
        <v>3.9184510000000001</v>
      </c>
      <c r="S87" s="27">
        <v>3.6185290000000001</v>
      </c>
      <c r="T87" s="27">
        <v>3.3477980000000001</v>
      </c>
      <c r="U87" s="27">
        <v>3.316945</v>
      </c>
      <c r="V87" s="27">
        <v>3.6311520000000002</v>
      </c>
      <c r="W87" s="24">
        <v>3.7880319999999998</v>
      </c>
      <c r="X87" s="27">
        <v>1.1788780000000001</v>
      </c>
      <c r="Y87" s="27">
        <v>1.2067289999999999</v>
      </c>
      <c r="Z87" s="27">
        <v>1.0690409999999999</v>
      </c>
      <c r="AA87" s="27">
        <v>1.162018</v>
      </c>
      <c r="AB87" s="24">
        <v>1.2136150000000001</v>
      </c>
      <c r="AC87" s="27">
        <v>1.2026589999999999</v>
      </c>
      <c r="AD87" s="27">
        <v>1.2806219999999999</v>
      </c>
      <c r="AE87" s="27">
        <v>1.0796790000000001</v>
      </c>
      <c r="AF87" s="27">
        <v>1.189346</v>
      </c>
      <c r="AG87" s="24">
        <v>1.2523470000000001</v>
      </c>
      <c r="AH87" s="27">
        <v>1.2652669999999999</v>
      </c>
      <c r="AI87" s="27">
        <v>1.402012</v>
      </c>
      <c r="AJ87" s="27">
        <v>1.108185</v>
      </c>
      <c r="AK87" s="27">
        <v>1.250324</v>
      </c>
      <c r="AL87" s="24">
        <v>1.323259</v>
      </c>
      <c r="AM87" s="27">
        <v>1.33043</v>
      </c>
      <c r="AN87" s="27">
        <v>1.4853209999999999</v>
      </c>
      <c r="AO87" s="27">
        <v>1.1343129999999999</v>
      </c>
      <c r="AP87" s="27">
        <v>1.3308180000000001</v>
      </c>
      <c r="AQ87" s="24">
        <v>1.3867849999999999</v>
      </c>
      <c r="AR87" s="27">
        <v>1.3453120000000001</v>
      </c>
      <c r="AS87" s="27">
        <v>1.544365</v>
      </c>
      <c r="AT87" s="27">
        <v>1.141634</v>
      </c>
      <c r="AU87" s="27">
        <v>1.359531</v>
      </c>
      <c r="AV87" s="24">
        <v>1.394166</v>
      </c>
      <c r="AW87" s="27">
        <v>1.3777330000000001</v>
      </c>
      <c r="AX87" s="27">
        <v>1.5893600000000001</v>
      </c>
      <c r="AY87" s="27">
        <v>1.1492519999999999</v>
      </c>
      <c r="AZ87" s="27">
        <v>1.3840859999999999</v>
      </c>
      <c r="BA87" s="24">
        <v>1.3945019999999999</v>
      </c>
      <c r="BB87" s="27">
        <v>1.436671</v>
      </c>
      <c r="BC87" s="27">
        <v>1.669208</v>
      </c>
      <c r="BD87" s="27">
        <v>1.1805099999999999</v>
      </c>
      <c r="BE87" s="27">
        <v>1.459049</v>
      </c>
      <c r="BF87" s="24">
        <v>1.4409559999999999</v>
      </c>
      <c r="BG87" s="27">
        <v>1.4418260000000001</v>
      </c>
      <c r="BH87" s="27">
        <v>1.713635</v>
      </c>
      <c r="BI87" s="27">
        <v>1.184029</v>
      </c>
      <c r="BJ87" s="27">
        <v>1.470316</v>
      </c>
      <c r="BK87" s="24">
        <v>1.4649620000000001</v>
      </c>
      <c r="BL87" s="27">
        <v>1.4605699999999999</v>
      </c>
      <c r="BM87" s="27">
        <v>1.7203379999999999</v>
      </c>
      <c r="BN87" s="27">
        <v>1.1810620000000001</v>
      </c>
      <c r="BO87" s="27">
        <v>1.4845120000000001</v>
      </c>
      <c r="BP87" s="24">
        <v>1.443389</v>
      </c>
      <c r="BQ87" s="27">
        <v>1.430725</v>
      </c>
      <c r="BR87" s="27">
        <v>1.6936690000000001</v>
      </c>
      <c r="BS87" s="27">
        <v>1.182151</v>
      </c>
      <c r="BT87" s="27">
        <v>1.5202709999999999</v>
      </c>
      <c r="BU87" s="24">
        <v>1.469204</v>
      </c>
      <c r="BV87" s="27">
        <v>1.4652510000000001</v>
      </c>
      <c r="BW87" s="27">
        <v>1.713865</v>
      </c>
      <c r="BX87" s="27">
        <v>1.193994</v>
      </c>
      <c r="BY87" s="27">
        <v>1.545334</v>
      </c>
      <c r="BZ87" s="24">
        <v>1.4715279999999999</v>
      </c>
      <c r="CA87" s="27">
        <v>1.4543680000000001</v>
      </c>
      <c r="CB87" s="27">
        <v>1.695076</v>
      </c>
      <c r="CC87" s="27">
        <v>1.1792659999999999</v>
      </c>
      <c r="CD87" s="27">
        <v>1.497638</v>
      </c>
      <c r="CE87" s="24">
        <v>1.450895</v>
      </c>
      <c r="CF87" s="27">
        <v>1.4401660000000001</v>
      </c>
      <c r="CG87" s="27">
        <v>1.671743</v>
      </c>
      <c r="CH87" s="27">
        <v>1.210909</v>
      </c>
      <c r="CI87" s="27">
        <v>1.520651</v>
      </c>
      <c r="CJ87" s="24">
        <v>1.453981</v>
      </c>
      <c r="CK87" s="27">
        <v>1.4801489999999999</v>
      </c>
      <c r="CL87" s="27">
        <v>1.6916169999999999</v>
      </c>
      <c r="CM87" s="27">
        <v>1.2343649999999999</v>
      </c>
      <c r="CN87" s="27">
        <v>1.5449820000000001</v>
      </c>
      <c r="CO87" s="24">
        <v>1.4576309999999999</v>
      </c>
      <c r="CP87" s="27">
        <v>1.5006280000000001</v>
      </c>
      <c r="CQ87" s="27">
        <v>1.7552719999999999</v>
      </c>
      <c r="CR87" s="27">
        <v>1.253309</v>
      </c>
      <c r="CS87" s="27">
        <v>1.5652219999999999</v>
      </c>
      <c r="CT87" s="24">
        <v>1.4655629999999999</v>
      </c>
      <c r="CU87" s="27">
        <v>1.539477</v>
      </c>
      <c r="CV87" s="27">
        <v>1.747851</v>
      </c>
      <c r="CW87" s="27">
        <v>1.264618</v>
      </c>
      <c r="CX87" s="27">
        <v>1.5716570000000001</v>
      </c>
      <c r="CY87" s="24">
        <v>1.4934590000000001</v>
      </c>
      <c r="CZ87" s="27">
        <v>1.5548150000000001</v>
      </c>
      <c r="DA87" s="27">
        <v>1.7571110000000001</v>
      </c>
      <c r="DB87" s="27">
        <v>1.277263</v>
      </c>
      <c r="DC87" s="27">
        <v>1.6261190000000001</v>
      </c>
      <c r="DD87" s="24">
        <v>1.5037450000000001</v>
      </c>
      <c r="DE87" s="27">
        <v>1.547777</v>
      </c>
      <c r="DF87" s="27">
        <v>1.7761119999999999</v>
      </c>
      <c r="DG87" s="27">
        <v>1.2718700000000001</v>
      </c>
      <c r="DH87" s="27">
        <v>1.667948</v>
      </c>
      <c r="DI87" s="24">
        <v>1.5424</v>
      </c>
      <c r="DJ87" s="27">
        <v>1.575204</v>
      </c>
      <c r="DK87" s="27">
        <v>1.7885439999999999</v>
      </c>
      <c r="DL87" s="27">
        <v>1.2780959999999999</v>
      </c>
      <c r="DM87" s="27">
        <v>1.6761779999999999</v>
      </c>
      <c r="DN87" s="24">
        <v>1.5693710000000001</v>
      </c>
      <c r="DO87" s="27">
        <v>1.6019600000000001</v>
      </c>
      <c r="DP87" s="27">
        <v>1.8235520000000001</v>
      </c>
      <c r="DQ87" s="27">
        <v>1.2968599999999999</v>
      </c>
      <c r="DR87" s="27">
        <v>1.704493</v>
      </c>
      <c r="DS87" s="24">
        <v>1.6030720000000001</v>
      </c>
      <c r="DT87" s="27">
        <v>1.6175729999999999</v>
      </c>
      <c r="DU87" s="27">
        <v>1.8642430000000001</v>
      </c>
      <c r="DV87" s="27">
        <v>1.3069809999999999</v>
      </c>
      <c r="DW87" s="27">
        <v>1.705122</v>
      </c>
      <c r="DX87" s="24">
        <v>1.6225130000000001</v>
      </c>
      <c r="DY87" s="27">
        <v>1.6378219999999999</v>
      </c>
      <c r="DZ87" s="27">
        <v>1.8911100000000001</v>
      </c>
      <c r="EA87" s="27">
        <v>1.3054349999999999</v>
      </c>
      <c r="EB87" s="27">
        <v>1.7200899999999999</v>
      </c>
      <c r="EC87" s="24">
        <v>1.6365540000000001</v>
      </c>
      <c r="ED87" s="27">
        <v>1.6365479999999999</v>
      </c>
      <c r="EE87" s="27">
        <v>1.9054199999999999</v>
      </c>
      <c r="EF87" s="27">
        <v>1.313388</v>
      </c>
      <c r="EG87" s="27">
        <v>1.731787</v>
      </c>
      <c r="EH87" s="24">
        <v>1.6588270000000001</v>
      </c>
      <c r="EI87" s="27">
        <v>1.664194</v>
      </c>
      <c r="EJ87" s="27">
        <v>1.933846</v>
      </c>
      <c r="EK87" s="27">
        <v>1.3227370000000001</v>
      </c>
      <c r="EL87" s="27">
        <v>1.7623359999999999</v>
      </c>
      <c r="EM87" s="24">
        <v>1.6703539999999999</v>
      </c>
      <c r="EN87" s="27">
        <v>1.663114</v>
      </c>
      <c r="EO87" s="27">
        <v>1.929076</v>
      </c>
      <c r="EP87" s="27">
        <v>1.3242400000000001</v>
      </c>
      <c r="EQ87" s="27">
        <v>1.7639320000000001</v>
      </c>
      <c r="ER87" s="24">
        <v>1.675799</v>
      </c>
      <c r="ES87" s="26">
        <v>-3.3000000000000002E-2</v>
      </c>
      <c r="ET87" s="26">
        <v>-2.8000000000000001E-2</v>
      </c>
      <c r="EU87" s="26">
        <v>-4.1000000000000002E-2</v>
      </c>
      <c r="EV87" s="26">
        <v>-3.1E-2</v>
      </c>
      <c r="EW87" s="25">
        <v>-3.3000000000000002E-2</v>
      </c>
    </row>
    <row r="88" spans="1:153" x14ac:dyDescent="0.25">
      <c r="A88" s="24" t="s">
        <v>163</v>
      </c>
      <c r="B88" s="24">
        <v>2.0659999999999998</v>
      </c>
      <c r="C88" s="24">
        <v>1.9390000000000001</v>
      </c>
      <c r="D88" s="27">
        <v>1.9818020000000001</v>
      </c>
      <c r="E88" s="27">
        <v>1.9819340000000001</v>
      </c>
      <c r="F88" s="27">
        <v>1.981916</v>
      </c>
      <c r="G88" s="27">
        <v>1.985366</v>
      </c>
      <c r="H88" s="24">
        <v>1.9852430000000001</v>
      </c>
      <c r="I88" s="27">
        <v>2.0937320000000001</v>
      </c>
      <c r="J88" s="27">
        <v>2.082497</v>
      </c>
      <c r="K88" s="27">
        <v>2.0926230000000001</v>
      </c>
      <c r="L88" s="27">
        <v>2.0953339999999998</v>
      </c>
      <c r="M88" s="24">
        <v>2.096873</v>
      </c>
      <c r="N88" s="27">
        <v>2.0896119999999998</v>
      </c>
      <c r="O88" s="27">
        <v>2.0703830000000001</v>
      </c>
      <c r="P88" s="27">
        <v>2.0692179999999998</v>
      </c>
      <c r="Q88" s="27">
        <v>2.0840700000000001</v>
      </c>
      <c r="R88" s="24">
        <v>2.0885419999999999</v>
      </c>
      <c r="S88" s="27">
        <v>1.798745</v>
      </c>
      <c r="T88" s="27">
        <v>1.6979390000000001</v>
      </c>
      <c r="U88" s="27">
        <v>1.7262390000000001</v>
      </c>
      <c r="V88" s="27">
        <v>1.7588649999999999</v>
      </c>
      <c r="W88" s="24">
        <v>1.833823</v>
      </c>
      <c r="X88" s="27">
        <v>1.619847</v>
      </c>
      <c r="Y88" s="27">
        <v>1.622851</v>
      </c>
      <c r="Z88" s="27">
        <v>1.5183530000000001</v>
      </c>
      <c r="AA88" s="27">
        <v>1.5782780000000001</v>
      </c>
      <c r="AB88" s="24">
        <v>1.6581239999999999</v>
      </c>
      <c r="AC88" s="27">
        <v>1.6583330000000001</v>
      </c>
      <c r="AD88" s="27">
        <v>1.6986889999999999</v>
      </c>
      <c r="AE88" s="27">
        <v>1.539839</v>
      </c>
      <c r="AF88" s="27">
        <v>1.625135</v>
      </c>
      <c r="AG88" s="24">
        <v>1.6982600000000001</v>
      </c>
      <c r="AH88" s="27">
        <v>1.6536310000000001</v>
      </c>
      <c r="AI88" s="27">
        <v>1.737511</v>
      </c>
      <c r="AJ88" s="27">
        <v>1.526575</v>
      </c>
      <c r="AK88" s="27">
        <v>1.6396729999999999</v>
      </c>
      <c r="AL88" s="24">
        <v>1.6992620000000001</v>
      </c>
      <c r="AM88" s="27">
        <v>1.709991</v>
      </c>
      <c r="AN88" s="27">
        <v>1.8075540000000001</v>
      </c>
      <c r="AO88" s="27">
        <v>1.5603089999999999</v>
      </c>
      <c r="AP88" s="27">
        <v>1.6918569999999999</v>
      </c>
      <c r="AQ88" s="24">
        <v>1.7348170000000001</v>
      </c>
      <c r="AR88" s="27">
        <v>1.7219880000000001</v>
      </c>
      <c r="AS88" s="27">
        <v>1.831337</v>
      </c>
      <c r="AT88" s="27">
        <v>1.5681389999999999</v>
      </c>
      <c r="AU88" s="27">
        <v>1.7190540000000001</v>
      </c>
      <c r="AV88" s="24">
        <v>1.7476100000000001</v>
      </c>
      <c r="AW88" s="27">
        <v>1.7370779999999999</v>
      </c>
      <c r="AX88" s="27">
        <v>1.8563799999999999</v>
      </c>
      <c r="AY88" s="27">
        <v>1.578044</v>
      </c>
      <c r="AZ88" s="27">
        <v>1.73445</v>
      </c>
      <c r="BA88" s="24">
        <v>1.7595940000000001</v>
      </c>
      <c r="BB88" s="27">
        <v>1.7574080000000001</v>
      </c>
      <c r="BC88" s="27">
        <v>1.8764400000000001</v>
      </c>
      <c r="BD88" s="27">
        <v>1.5891690000000001</v>
      </c>
      <c r="BE88" s="27">
        <v>1.760969</v>
      </c>
      <c r="BF88" s="24">
        <v>1.775855</v>
      </c>
      <c r="BG88" s="27">
        <v>1.774251</v>
      </c>
      <c r="BH88" s="27">
        <v>1.8903179999999999</v>
      </c>
      <c r="BI88" s="27">
        <v>1.60121</v>
      </c>
      <c r="BJ88" s="27">
        <v>1.7809060000000001</v>
      </c>
      <c r="BK88" s="24">
        <v>1.780321</v>
      </c>
      <c r="BL88" s="27">
        <v>1.7890550000000001</v>
      </c>
      <c r="BM88" s="27">
        <v>1.891443</v>
      </c>
      <c r="BN88" s="27">
        <v>1.6079600000000001</v>
      </c>
      <c r="BO88" s="27">
        <v>1.790124</v>
      </c>
      <c r="BP88" s="24">
        <v>1.7808619999999999</v>
      </c>
      <c r="BQ88" s="27">
        <v>1.797701</v>
      </c>
      <c r="BR88" s="27">
        <v>1.892261</v>
      </c>
      <c r="BS88" s="27">
        <v>1.6183000000000001</v>
      </c>
      <c r="BT88" s="27">
        <v>1.8057019999999999</v>
      </c>
      <c r="BU88" s="24">
        <v>1.796867</v>
      </c>
      <c r="BV88" s="27">
        <v>1.80437</v>
      </c>
      <c r="BW88" s="27">
        <v>1.8896109999999999</v>
      </c>
      <c r="BX88" s="27">
        <v>1.628814</v>
      </c>
      <c r="BY88" s="27">
        <v>1.8132539999999999</v>
      </c>
      <c r="BZ88" s="24">
        <v>1.808495</v>
      </c>
      <c r="CA88" s="27">
        <v>1.8031619999999999</v>
      </c>
      <c r="CB88" s="27">
        <v>1.8891039999999999</v>
      </c>
      <c r="CC88" s="27">
        <v>1.620458</v>
      </c>
      <c r="CD88" s="27">
        <v>1.8080719999999999</v>
      </c>
      <c r="CE88" s="24">
        <v>1.807868</v>
      </c>
      <c r="CF88" s="27">
        <v>1.808443</v>
      </c>
      <c r="CG88" s="27">
        <v>1.8892089999999999</v>
      </c>
      <c r="CH88" s="27">
        <v>1.629664</v>
      </c>
      <c r="CI88" s="27">
        <v>1.8158160000000001</v>
      </c>
      <c r="CJ88" s="24">
        <v>1.8143309999999999</v>
      </c>
      <c r="CK88" s="27">
        <v>1.8131429999999999</v>
      </c>
      <c r="CL88" s="27">
        <v>1.88748</v>
      </c>
      <c r="CM88" s="27">
        <v>1.633448</v>
      </c>
      <c r="CN88" s="27">
        <v>1.828363</v>
      </c>
      <c r="CO88" s="24">
        <v>1.816619</v>
      </c>
      <c r="CP88" s="27">
        <v>1.822805</v>
      </c>
      <c r="CQ88" s="27">
        <v>1.8896679999999999</v>
      </c>
      <c r="CR88" s="27">
        <v>1.6439820000000001</v>
      </c>
      <c r="CS88" s="27">
        <v>1.8439080000000001</v>
      </c>
      <c r="CT88" s="24">
        <v>1.823731</v>
      </c>
      <c r="CU88" s="27">
        <v>1.8327500000000001</v>
      </c>
      <c r="CV88" s="27">
        <v>1.8919379999999999</v>
      </c>
      <c r="CW88" s="27">
        <v>1.6499870000000001</v>
      </c>
      <c r="CX88" s="27">
        <v>1.8473470000000001</v>
      </c>
      <c r="CY88" s="24">
        <v>1.8274030000000001</v>
      </c>
      <c r="CZ88" s="27">
        <v>1.8394379999999999</v>
      </c>
      <c r="DA88" s="27">
        <v>1.891413</v>
      </c>
      <c r="DB88" s="27">
        <v>1.650979</v>
      </c>
      <c r="DC88" s="27">
        <v>1.852452</v>
      </c>
      <c r="DD88" s="24">
        <v>1.833253</v>
      </c>
      <c r="DE88" s="27">
        <v>1.8455010000000001</v>
      </c>
      <c r="DF88" s="27">
        <v>1.890819</v>
      </c>
      <c r="DG88" s="27">
        <v>1.6514930000000001</v>
      </c>
      <c r="DH88" s="27">
        <v>1.8617410000000001</v>
      </c>
      <c r="DI88" s="24">
        <v>1.8466940000000001</v>
      </c>
      <c r="DJ88" s="27">
        <v>1.8478650000000001</v>
      </c>
      <c r="DK88" s="27">
        <v>1.891807</v>
      </c>
      <c r="DL88" s="27">
        <v>1.665799</v>
      </c>
      <c r="DM88" s="27">
        <v>1.8674440000000001</v>
      </c>
      <c r="DN88" s="24">
        <v>1.8594679999999999</v>
      </c>
      <c r="DO88" s="27">
        <v>1.8541190000000001</v>
      </c>
      <c r="DP88" s="27">
        <v>1.8915649999999999</v>
      </c>
      <c r="DQ88" s="27">
        <v>1.674928</v>
      </c>
      <c r="DR88" s="27">
        <v>1.8596159999999999</v>
      </c>
      <c r="DS88" s="24">
        <v>1.8700270000000001</v>
      </c>
      <c r="DT88" s="27">
        <v>1.862344</v>
      </c>
      <c r="DU88" s="27">
        <v>1.8922840000000001</v>
      </c>
      <c r="DV88" s="27">
        <v>1.681881</v>
      </c>
      <c r="DW88" s="27">
        <v>1.868198</v>
      </c>
      <c r="DX88" s="24">
        <v>1.875867</v>
      </c>
      <c r="DY88" s="27">
        <v>1.8656489999999999</v>
      </c>
      <c r="DZ88" s="27">
        <v>1.887399</v>
      </c>
      <c r="EA88" s="27">
        <v>1.686499</v>
      </c>
      <c r="EB88" s="27">
        <v>1.873049</v>
      </c>
      <c r="EC88" s="24">
        <v>1.8771819999999999</v>
      </c>
      <c r="ED88" s="27">
        <v>1.866522</v>
      </c>
      <c r="EE88" s="27">
        <v>1.8888149999999999</v>
      </c>
      <c r="EF88" s="27">
        <v>1.6861109999999999</v>
      </c>
      <c r="EG88" s="27">
        <v>1.8765069999999999</v>
      </c>
      <c r="EH88" s="24">
        <v>1.877389</v>
      </c>
      <c r="EI88" s="27">
        <v>1.867453</v>
      </c>
      <c r="EJ88" s="27">
        <v>1.8896520000000001</v>
      </c>
      <c r="EK88" s="27">
        <v>1.6872229999999999</v>
      </c>
      <c r="EL88" s="27">
        <v>1.877753</v>
      </c>
      <c r="EM88" s="24">
        <v>1.8775189999999999</v>
      </c>
      <c r="EN88" s="27">
        <v>1.870004</v>
      </c>
      <c r="EO88" s="27">
        <v>1.8873340000000001</v>
      </c>
      <c r="EP88" s="27">
        <v>1.686539</v>
      </c>
      <c r="EQ88" s="27">
        <v>1.876655</v>
      </c>
      <c r="ER88" s="24">
        <v>1.8763030000000001</v>
      </c>
      <c r="ES88" s="26">
        <v>-1E-3</v>
      </c>
      <c r="ET88" s="26">
        <v>-1E-3</v>
      </c>
      <c r="EU88" s="26">
        <v>-5.0000000000000001E-3</v>
      </c>
      <c r="EV88" s="26">
        <v>-1E-3</v>
      </c>
      <c r="EW88" s="25">
        <v>-1E-3</v>
      </c>
    </row>
    <row r="89" spans="1:153" x14ac:dyDescent="0.25">
      <c r="A89" s="24" t="s">
        <v>162</v>
      </c>
      <c r="B89" s="24">
        <v>33.138973</v>
      </c>
      <c r="C89" s="24">
        <v>31.489606999999999</v>
      </c>
      <c r="D89" s="27">
        <v>29.230153999999999</v>
      </c>
      <c r="E89" s="27">
        <v>29.227257000000002</v>
      </c>
      <c r="F89" s="27">
        <v>29.228511999999998</v>
      </c>
      <c r="G89" s="27">
        <v>29.127275000000001</v>
      </c>
      <c r="H89" s="24">
        <v>29.171824999999998</v>
      </c>
      <c r="I89" s="27">
        <v>29.825132</v>
      </c>
      <c r="J89" s="27">
        <v>28.831962999999998</v>
      </c>
      <c r="K89" s="27">
        <v>29.585335000000001</v>
      </c>
      <c r="L89" s="27">
        <v>29.459152</v>
      </c>
      <c r="M89" s="24">
        <v>29.763439000000002</v>
      </c>
      <c r="N89" s="27">
        <v>30.812657999999999</v>
      </c>
      <c r="O89" s="27">
        <v>29.735191</v>
      </c>
      <c r="P89" s="27">
        <v>30.072217999999999</v>
      </c>
      <c r="Q89" s="27">
        <v>30.436222000000001</v>
      </c>
      <c r="R89" s="24">
        <v>30.489784</v>
      </c>
      <c r="S89" s="27">
        <v>29.850549999999998</v>
      </c>
      <c r="T89" s="27">
        <v>28.863368999999999</v>
      </c>
      <c r="U89" s="27">
        <v>28.339531000000001</v>
      </c>
      <c r="V89" s="27">
        <v>29.031918000000001</v>
      </c>
      <c r="W89" s="24">
        <v>30.321349999999999</v>
      </c>
      <c r="X89" s="27">
        <v>6.188142</v>
      </c>
      <c r="Y89" s="27">
        <v>6.2826500000000003</v>
      </c>
      <c r="Z89" s="27">
        <v>5.8990679999999998</v>
      </c>
      <c r="AA89" s="27">
        <v>6.0060219999999997</v>
      </c>
      <c r="AB89" s="24">
        <v>6.3486120000000001</v>
      </c>
      <c r="AC89" s="27">
        <v>6.3701980000000002</v>
      </c>
      <c r="AD89" s="27">
        <v>6.6217189999999997</v>
      </c>
      <c r="AE89" s="27">
        <v>5.9909410000000003</v>
      </c>
      <c r="AF89" s="27">
        <v>6.1723229999999996</v>
      </c>
      <c r="AG89" s="24">
        <v>6.5641499999999997</v>
      </c>
      <c r="AH89" s="27">
        <v>6.5565720000000001</v>
      </c>
      <c r="AI89" s="27">
        <v>6.874028</v>
      </c>
      <c r="AJ89" s="27">
        <v>6.0908810000000004</v>
      </c>
      <c r="AK89" s="27">
        <v>6.5373340000000004</v>
      </c>
      <c r="AL89" s="24">
        <v>6.7271450000000002</v>
      </c>
      <c r="AM89" s="27">
        <v>6.7335719999999997</v>
      </c>
      <c r="AN89" s="27">
        <v>7.2375189999999998</v>
      </c>
      <c r="AO89" s="27">
        <v>6.1890179999999999</v>
      </c>
      <c r="AP89" s="27">
        <v>6.6582049999999997</v>
      </c>
      <c r="AQ89" s="24">
        <v>6.9122469999999998</v>
      </c>
      <c r="AR89" s="27">
        <v>6.8360159999999999</v>
      </c>
      <c r="AS89" s="27">
        <v>7.3482000000000003</v>
      </c>
      <c r="AT89" s="27">
        <v>6.2407630000000003</v>
      </c>
      <c r="AU89" s="27">
        <v>6.7903669999999998</v>
      </c>
      <c r="AV89" s="24">
        <v>6.961182</v>
      </c>
      <c r="AW89" s="27">
        <v>6.8768229999999999</v>
      </c>
      <c r="AX89" s="27">
        <v>7.4287979999999996</v>
      </c>
      <c r="AY89" s="27">
        <v>6.279954</v>
      </c>
      <c r="AZ89" s="27">
        <v>6.8205049999999998</v>
      </c>
      <c r="BA89" s="24">
        <v>6.9381029999999999</v>
      </c>
      <c r="BB89" s="27">
        <v>6.9455179999999999</v>
      </c>
      <c r="BC89" s="27">
        <v>7.493309</v>
      </c>
      <c r="BD89" s="27">
        <v>6.3590049999999998</v>
      </c>
      <c r="BE89" s="27">
        <v>7.0485220000000002</v>
      </c>
      <c r="BF89" s="24">
        <v>6.9610669999999999</v>
      </c>
      <c r="BG89" s="27">
        <v>7.1526019999999999</v>
      </c>
      <c r="BH89" s="27">
        <v>7.6233639999999996</v>
      </c>
      <c r="BI89" s="27">
        <v>6.402361</v>
      </c>
      <c r="BJ89" s="27">
        <v>7.0596399999999999</v>
      </c>
      <c r="BK89" s="24">
        <v>7.0108410000000001</v>
      </c>
      <c r="BL89" s="27">
        <v>7.1889029999999998</v>
      </c>
      <c r="BM89" s="27">
        <v>7.6379339999999996</v>
      </c>
      <c r="BN89" s="27">
        <v>6.4066169999999998</v>
      </c>
      <c r="BO89" s="27">
        <v>7.105264</v>
      </c>
      <c r="BP89" s="24">
        <v>7.0054109999999996</v>
      </c>
      <c r="BQ89" s="27">
        <v>7.194547</v>
      </c>
      <c r="BR89" s="27">
        <v>7.6713040000000001</v>
      </c>
      <c r="BS89" s="27">
        <v>6.4725419999999998</v>
      </c>
      <c r="BT89" s="27">
        <v>7.1371440000000002</v>
      </c>
      <c r="BU89" s="24">
        <v>7.1105539999999996</v>
      </c>
      <c r="BV89" s="27">
        <v>7.2114669999999998</v>
      </c>
      <c r="BW89" s="27">
        <v>7.7284959999999998</v>
      </c>
      <c r="BX89" s="27">
        <v>6.4878499999999999</v>
      </c>
      <c r="BY89" s="27">
        <v>7.1863039999999998</v>
      </c>
      <c r="BZ89" s="24">
        <v>7.117985</v>
      </c>
      <c r="CA89" s="27">
        <v>7.169969</v>
      </c>
      <c r="CB89" s="27">
        <v>7.7108860000000004</v>
      </c>
      <c r="CC89" s="27">
        <v>6.4005299999999998</v>
      </c>
      <c r="CD89" s="27">
        <v>7.0834390000000003</v>
      </c>
      <c r="CE89" s="24">
        <v>7.1455450000000003</v>
      </c>
      <c r="CF89" s="27">
        <v>7.1973789999999997</v>
      </c>
      <c r="CG89" s="27">
        <v>7.7038149999999996</v>
      </c>
      <c r="CH89" s="27">
        <v>6.4941769999999996</v>
      </c>
      <c r="CI89" s="27">
        <v>7.1324259999999997</v>
      </c>
      <c r="CJ89" s="24">
        <v>7.1330650000000002</v>
      </c>
      <c r="CK89" s="27">
        <v>7.2308810000000001</v>
      </c>
      <c r="CL89" s="27">
        <v>7.7385099999999998</v>
      </c>
      <c r="CM89" s="27">
        <v>6.5461580000000001</v>
      </c>
      <c r="CN89" s="27">
        <v>7.1703239999999999</v>
      </c>
      <c r="CO89" s="24">
        <v>7.1537290000000002</v>
      </c>
      <c r="CP89" s="27">
        <v>7.3320980000000002</v>
      </c>
      <c r="CQ89" s="27">
        <v>7.8354330000000001</v>
      </c>
      <c r="CR89" s="27">
        <v>6.6083910000000001</v>
      </c>
      <c r="CS89" s="27">
        <v>7.1709170000000002</v>
      </c>
      <c r="CT89" s="24">
        <v>7.2118950000000002</v>
      </c>
      <c r="CU89" s="27">
        <v>7.3567530000000003</v>
      </c>
      <c r="CV89" s="27">
        <v>7.8182349999999996</v>
      </c>
      <c r="CW89" s="27">
        <v>6.6312179999999996</v>
      </c>
      <c r="CX89" s="27">
        <v>7.280405</v>
      </c>
      <c r="CY89" s="24">
        <v>7.2802199999999999</v>
      </c>
      <c r="CZ89" s="27">
        <v>7.3605179999999999</v>
      </c>
      <c r="DA89" s="27">
        <v>7.8462940000000003</v>
      </c>
      <c r="DB89" s="27">
        <v>6.7289149999999998</v>
      </c>
      <c r="DC89" s="27">
        <v>7.4123070000000002</v>
      </c>
      <c r="DD89" s="24">
        <v>7.3322279999999997</v>
      </c>
      <c r="DE89" s="27">
        <v>7.3772500000000001</v>
      </c>
      <c r="DF89" s="27">
        <v>7.9153700000000002</v>
      </c>
      <c r="DG89" s="27">
        <v>6.726102</v>
      </c>
      <c r="DH89" s="27">
        <v>7.4813850000000004</v>
      </c>
      <c r="DI89" s="24">
        <v>7.4144230000000002</v>
      </c>
      <c r="DJ89" s="27">
        <v>7.46028</v>
      </c>
      <c r="DK89" s="27">
        <v>7.9593559999999997</v>
      </c>
      <c r="DL89" s="27">
        <v>6.8529090000000004</v>
      </c>
      <c r="DM89" s="27">
        <v>7.5533910000000004</v>
      </c>
      <c r="DN89" s="24">
        <v>7.508832</v>
      </c>
      <c r="DO89" s="27">
        <v>7.5505610000000001</v>
      </c>
      <c r="DP89" s="27">
        <v>8.0299560000000003</v>
      </c>
      <c r="DQ89" s="27">
        <v>6.9384920000000001</v>
      </c>
      <c r="DR89" s="27">
        <v>7.5880650000000003</v>
      </c>
      <c r="DS89" s="24">
        <v>7.606649</v>
      </c>
      <c r="DT89" s="27">
        <v>7.5419739999999997</v>
      </c>
      <c r="DU89" s="27">
        <v>8.1396960000000007</v>
      </c>
      <c r="DV89" s="27">
        <v>6.9810910000000002</v>
      </c>
      <c r="DW89" s="27">
        <v>7.6209069999999999</v>
      </c>
      <c r="DX89" s="24">
        <v>7.6213300000000004</v>
      </c>
      <c r="DY89" s="27">
        <v>7.6495990000000003</v>
      </c>
      <c r="DZ89" s="27">
        <v>8.2262430000000002</v>
      </c>
      <c r="EA89" s="27">
        <v>6.9876560000000003</v>
      </c>
      <c r="EB89" s="27">
        <v>7.5814360000000001</v>
      </c>
      <c r="EC89" s="24">
        <v>7.68621</v>
      </c>
      <c r="ED89" s="27">
        <v>7.6605530000000002</v>
      </c>
      <c r="EE89" s="27">
        <v>8.2721289999999996</v>
      </c>
      <c r="EF89" s="27">
        <v>7.0210210000000002</v>
      </c>
      <c r="EG89" s="27">
        <v>7.6848219999999996</v>
      </c>
      <c r="EH89" s="24">
        <v>7.7436360000000004</v>
      </c>
      <c r="EI89" s="27">
        <v>7.694115</v>
      </c>
      <c r="EJ89" s="27">
        <v>8.3286259999999999</v>
      </c>
      <c r="EK89" s="27">
        <v>7.0299149999999999</v>
      </c>
      <c r="EL89" s="27">
        <v>7.7944380000000004</v>
      </c>
      <c r="EM89" s="24">
        <v>7.7772569999999996</v>
      </c>
      <c r="EN89" s="27">
        <v>7.7524769999999998</v>
      </c>
      <c r="EO89" s="27">
        <v>8.3511290000000002</v>
      </c>
      <c r="EP89" s="27">
        <v>7.0612430000000002</v>
      </c>
      <c r="EQ89" s="27">
        <v>7.841132</v>
      </c>
      <c r="ER89" s="24">
        <v>7.7949080000000004</v>
      </c>
      <c r="ES89" s="26">
        <v>-4.7E-2</v>
      </c>
      <c r="ET89" s="26">
        <v>-4.4999999999999998E-2</v>
      </c>
      <c r="EU89" s="26">
        <v>-0.05</v>
      </c>
      <c r="EV89" s="26">
        <v>-4.7E-2</v>
      </c>
      <c r="EW89" s="25">
        <v>-4.7E-2</v>
      </c>
    </row>
    <row r="90" spans="1:153" x14ac:dyDescent="0.25">
      <c r="A90" s="24"/>
      <c r="B90" s="24"/>
      <c r="C90" s="24"/>
      <c r="D90" s="191"/>
      <c r="E90" s="192"/>
      <c r="F90" s="192"/>
      <c r="G90" s="192"/>
      <c r="H90" s="193"/>
      <c r="I90" s="191"/>
      <c r="J90" s="192"/>
      <c r="K90" s="192"/>
      <c r="L90" s="192"/>
      <c r="M90" s="193"/>
      <c r="N90" s="191"/>
      <c r="O90" s="192"/>
      <c r="P90" s="192"/>
      <c r="Q90" s="192"/>
      <c r="R90" s="193"/>
      <c r="S90" s="191"/>
      <c r="T90" s="192"/>
      <c r="U90" s="192"/>
      <c r="V90" s="192"/>
      <c r="W90" s="193"/>
      <c r="X90" s="191"/>
      <c r="Y90" s="192"/>
      <c r="Z90" s="192"/>
      <c r="AA90" s="192"/>
      <c r="AB90" s="193"/>
      <c r="AC90" s="191"/>
      <c r="AD90" s="192"/>
      <c r="AE90" s="192"/>
      <c r="AF90" s="192"/>
      <c r="AG90" s="193"/>
      <c r="AH90" s="191"/>
      <c r="AI90" s="192"/>
      <c r="AJ90" s="192"/>
      <c r="AK90" s="192"/>
      <c r="AL90" s="193"/>
      <c r="AM90" s="191"/>
      <c r="AN90" s="192"/>
      <c r="AO90" s="192"/>
      <c r="AP90" s="192"/>
      <c r="AQ90" s="193"/>
      <c r="AR90" s="191"/>
      <c r="AS90" s="192"/>
      <c r="AT90" s="192"/>
      <c r="AU90" s="192"/>
      <c r="AV90" s="193"/>
      <c r="AW90" s="191"/>
      <c r="AX90" s="192"/>
      <c r="AY90" s="192"/>
      <c r="AZ90" s="192"/>
      <c r="BA90" s="193"/>
      <c r="BB90" s="191"/>
      <c r="BC90" s="192"/>
      <c r="BD90" s="192"/>
      <c r="BE90" s="192"/>
      <c r="BF90" s="193"/>
      <c r="BG90" s="191"/>
      <c r="BH90" s="192"/>
      <c r="BI90" s="192"/>
      <c r="BJ90" s="192"/>
      <c r="BK90" s="193"/>
      <c r="BL90" s="191"/>
      <c r="BM90" s="192"/>
      <c r="BN90" s="192"/>
      <c r="BO90" s="192"/>
      <c r="BP90" s="193"/>
      <c r="BQ90" s="191"/>
      <c r="BR90" s="192"/>
      <c r="BS90" s="192"/>
      <c r="BT90" s="192"/>
      <c r="BU90" s="193"/>
      <c r="BV90" s="191"/>
      <c r="BW90" s="192"/>
      <c r="BX90" s="192"/>
      <c r="BY90" s="192"/>
      <c r="BZ90" s="193"/>
      <c r="CA90" s="191"/>
      <c r="CB90" s="192"/>
      <c r="CC90" s="192"/>
      <c r="CD90" s="192"/>
      <c r="CE90" s="193"/>
      <c r="CF90" s="191"/>
      <c r="CG90" s="192"/>
      <c r="CH90" s="192"/>
      <c r="CI90" s="192"/>
      <c r="CJ90" s="193"/>
      <c r="CK90" s="191"/>
      <c r="CL90" s="192"/>
      <c r="CM90" s="192"/>
      <c r="CN90" s="192"/>
      <c r="CO90" s="193"/>
      <c r="CP90" s="191"/>
      <c r="CQ90" s="192"/>
      <c r="CR90" s="192"/>
      <c r="CS90" s="192"/>
      <c r="CT90" s="193"/>
      <c r="CU90" s="191"/>
      <c r="CV90" s="192"/>
      <c r="CW90" s="192"/>
      <c r="CX90" s="192"/>
      <c r="CY90" s="193"/>
      <c r="CZ90" s="191"/>
      <c r="DA90" s="192"/>
      <c r="DB90" s="192"/>
      <c r="DC90" s="192"/>
      <c r="DD90" s="193"/>
      <c r="DE90" s="191"/>
      <c r="DF90" s="192"/>
      <c r="DG90" s="192"/>
      <c r="DH90" s="192"/>
      <c r="DI90" s="193"/>
      <c r="DJ90" s="191"/>
      <c r="DK90" s="192"/>
      <c r="DL90" s="192"/>
      <c r="DM90" s="192"/>
      <c r="DN90" s="193"/>
      <c r="DO90" s="191"/>
      <c r="DP90" s="192"/>
      <c r="DQ90" s="192"/>
      <c r="DR90" s="192"/>
      <c r="DS90" s="193"/>
      <c r="DT90" s="191"/>
      <c r="DU90" s="192"/>
      <c r="DV90" s="192"/>
      <c r="DW90" s="192"/>
      <c r="DX90" s="193"/>
      <c r="DY90" s="191"/>
      <c r="DZ90" s="192"/>
      <c r="EA90" s="192"/>
      <c r="EB90" s="192"/>
      <c r="EC90" s="193"/>
      <c r="ED90" s="191"/>
      <c r="EE90" s="192"/>
      <c r="EF90" s="192"/>
      <c r="EG90" s="192"/>
      <c r="EH90" s="193"/>
      <c r="EI90" s="191"/>
      <c r="EJ90" s="192"/>
      <c r="EK90" s="192"/>
      <c r="EL90" s="192"/>
      <c r="EM90" s="193"/>
      <c r="EN90" s="191"/>
      <c r="EO90" s="192"/>
      <c r="EP90" s="192"/>
      <c r="EQ90" s="192"/>
      <c r="ER90" s="193"/>
      <c r="ES90" s="191"/>
      <c r="ET90" s="192"/>
      <c r="EU90" s="192"/>
      <c r="EV90" s="192"/>
      <c r="EW90" s="193"/>
    </row>
    <row r="91" spans="1:153" s="23" customFormat="1" ht="15" customHeight="1" x14ac:dyDescent="0.25">
      <c r="A91" s="190" t="s">
        <v>161</v>
      </c>
      <c r="B91" s="190"/>
      <c r="C91" s="190"/>
      <c r="D91" s="190"/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  <c r="AD91" s="190"/>
      <c r="AE91" s="190"/>
      <c r="AF91" s="190"/>
      <c r="AG91" s="190"/>
      <c r="AH91" s="190"/>
      <c r="AI91" s="190"/>
      <c r="AJ91" s="190"/>
      <c r="AK91" s="190"/>
      <c r="AL91" s="190"/>
      <c r="AM91" s="190"/>
      <c r="AN91" s="190"/>
      <c r="AO91" s="190"/>
      <c r="AP91" s="190"/>
      <c r="AQ91" s="190"/>
      <c r="AR91" s="190"/>
      <c r="AS91" s="190"/>
      <c r="AT91" s="190"/>
      <c r="AU91" s="190"/>
      <c r="AV91" s="190"/>
      <c r="AW91" s="190"/>
      <c r="AX91" s="190"/>
      <c r="AY91" s="190"/>
      <c r="AZ91" s="190"/>
      <c r="BA91" s="190"/>
      <c r="BB91" s="190"/>
      <c r="BC91" s="190"/>
      <c r="BD91" s="190"/>
      <c r="BE91" s="190"/>
      <c r="BF91" s="190"/>
      <c r="BG91" s="190"/>
      <c r="BH91" s="190"/>
      <c r="BI91" s="190"/>
      <c r="BJ91" s="190"/>
      <c r="BK91" s="190"/>
      <c r="BL91" s="190"/>
      <c r="BM91" s="190"/>
      <c r="BN91" s="190"/>
      <c r="BO91" s="190"/>
      <c r="BP91" s="190"/>
      <c r="BQ91" s="190"/>
      <c r="BR91" s="190"/>
      <c r="BS91" s="190"/>
      <c r="BT91" s="190"/>
      <c r="BU91" s="190"/>
      <c r="BV91" s="190"/>
      <c r="BW91" s="190"/>
      <c r="BX91" s="190"/>
      <c r="BY91" s="190"/>
      <c r="BZ91" s="190"/>
      <c r="CA91" s="190"/>
      <c r="CB91" s="190"/>
      <c r="CC91" s="190"/>
      <c r="CD91" s="190"/>
      <c r="CE91" s="190"/>
      <c r="CF91" s="190"/>
      <c r="CG91" s="190"/>
      <c r="CH91" s="190"/>
      <c r="CI91" s="190"/>
      <c r="CJ91" s="190"/>
      <c r="CK91" s="190"/>
      <c r="CL91" s="190"/>
      <c r="CM91" s="190"/>
      <c r="CN91" s="190"/>
      <c r="CO91" s="190"/>
      <c r="CP91" s="190"/>
      <c r="CQ91" s="190"/>
      <c r="CR91" s="190"/>
      <c r="CS91" s="190"/>
      <c r="CT91" s="190"/>
      <c r="CU91" s="190"/>
      <c r="CV91" s="190"/>
      <c r="CW91" s="190"/>
      <c r="CX91" s="190"/>
      <c r="CY91" s="190"/>
      <c r="CZ91" s="190"/>
      <c r="DA91" s="190"/>
      <c r="DB91" s="190"/>
      <c r="DC91" s="190"/>
      <c r="DD91" s="190"/>
      <c r="DE91" s="190"/>
      <c r="DF91" s="190"/>
      <c r="DG91" s="190"/>
      <c r="DH91" s="190"/>
      <c r="DI91" s="190"/>
      <c r="DJ91" s="190"/>
      <c r="DK91" s="190"/>
      <c r="DL91" s="190"/>
      <c r="DM91" s="190"/>
      <c r="DN91" s="190"/>
      <c r="DO91" s="190"/>
      <c r="DP91" s="190"/>
      <c r="DQ91" s="190"/>
      <c r="DR91" s="190"/>
      <c r="DS91" s="190"/>
      <c r="DT91" s="190"/>
      <c r="DU91" s="190"/>
      <c r="DV91" s="190"/>
      <c r="DW91" s="190"/>
      <c r="DX91" s="190"/>
      <c r="DY91" s="190"/>
      <c r="DZ91" s="190"/>
      <c r="EA91" s="190"/>
      <c r="EB91" s="190"/>
      <c r="EC91" s="190"/>
      <c r="ED91" s="190"/>
      <c r="EE91" s="190"/>
      <c r="EF91" s="190"/>
      <c r="EG91" s="190"/>
      <c r="EH91" s="190"/>
      <c r="EI91" s="190"/>
      <c r="EJ91" s="190"/>
      <c r="EK91" s="190"/>
      <c r="EL91" s="190"/>
      <c r="EM91" s="190"/>
      <c r="EN91" s="190"/>
      <c r="EO91" s="190"/>
      <c r="EP91" s="190"/>
      <c r="EQ91" s="190"/>
      <c r="ER91" s="190"/>
      <c r="ES91" s="190"/>
      <c r="ET91" s="190"/>
      <c r="EU91" s="190"/>
      <c r="EV91" s="190"/>
      <c r="EW91" s="190"/>
    </row>
    <row r="92" spans="1:153" ht="15" customHeight="1" x14ac:dyDescent="0.25">
      <c r="A92" s="189" t="s">
        <v>160</v>
      </c>
      <c r="B92" s="189"/>
      <c r="C92" s="189"/>
      <c r="D92" s="189"/>
      <c r="E92" s="189"/>
      <c r="F92" s="189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89"/>
      <c r="AS92" s="189"/>
      <c r="AT92" s="189"/>
      <c r="AU92" s="189"/>
      <c r="AV92" s="189"/>
      <c r="AW92" s="189"/>
      <c r="AX92" s="189"/>
      <c r="AY92" s="189"/>
      <c r="AZ92" s="189"/>
      <c r="BA92" s="189"/>
      <c r="BB92" s="189"/>
      <c r="BC92" s="189"/>
      <c r="BD92" s="189"/>
      <c r="BE92" s="189"/>
      <c r="BF92" s="189"/>
      <c r="BG92" s="189"/>
      <c r="BH92" s="189"/>
      <c r="BI92" s="189"/>
      <c r="BJ92" s="189"/>
      <c r="BK92" s="189"/>
      <c r="BL92" s="189"/>
      <c r="BM92" s="189"/>
      <c r="BN92" s="189"/>
      <c r="BO92" s="189"/>
      <c r="BP92" s="189"/>
      <c r="BQ92" s="189"/>
      <c r="BR92" s="189"/>
      <c r="BS92" s="189"/>
      <c r="BT92" s="189"/>
      <c r="BU92" s="189"/>
      <c r="BV92" s="189"/>
      <c r="BW92" s="189"/>
      <c r="BX92" s="189"/>
      <c r="BY92" s="189"/>
      <c r="BZ92" s="189"/>
      <c r="CA92" s="189"/>
      <c r="CB92" s="189"/>
      <c r="CC92" s="189"/>
      <c r="CD92" s="189"/>
      <c r="CE92" s="189"/>
      <c r="CF92" s="189"/>
      <c r="CG92" s="189"/>
      <c r="CH92" s="189"/>
      <c r="CI92" s="189"/>
      <c r="CJ92" s="189"/>
      <c r="CK92" s="189"/>
      <c r="CL92" s="189"/>
      <c r="CM92" s="189"/>
      <c r="CN92" s="189"/>
      <c r="CO92" s="189"/>
      <c r="CP92" s="189"/>
      <c r="CQ92" s="189"/>
      <c r="CR92" s="189"/>
      <c r="CS92" s="189"/>
      <c r="CT92" s="189"/>
      <c r="CU92" s="189"/>
      <c r="CV92" s="189"/>
      <c r="CW92" s="189"/>
      <c r="CX92" s="189"/>
      <c r="CY92" s="189"/>
      <c r="CZ92" s="189"/>
      <c r="DA92" s="189"/>
      <c r="DB92" s="189"/>
      <c r="DC92" s="189"/>
      <c r="DD92" s="189"/>
      <c r="DE92" s="189"/>
      <c r="DF92" s="189"/>
      <c r="DG92" s="189"/>
      <c r="DH92" s="189"/>
      <c r="DI92" s="189"/>
      <c r="DJ92" s="189"/>
      <c r="DK92" s="189"/>
      <c r="DL92" s="189"/>
      <c r="DM92" s="189"/>
      <c r="DN92" s="189"/>
      <c r="DO92" s="189"/>
      <c r="DP92" s="189"/>
      <c r="DQ92" s="189"/>
      <c r="DR92" s="189"/>
      <c r="DS92" s="189"/>
      <c r="DT92" s="189"/>
      <c r="DU92" s="189"/>
      <c r="DV92" s="189"/>
      <c r="DW92" s="189"/>
      <c r="DX92" s="189"/>
      <c r="DY92" s="189"/>
      <c r="DZ92" s="189"/>
      <c r="EA92" s="189"/>
      <c r="EB92" s="189"/>
      <c r="EC92" s="189"/>
      <c r="ED92" s="189"/>
      <c r="EE92" s="189"/>
      <c r="EF92" s="189"/>
      <c r="EG92" s="189"/>
      <c r="EH92" s="189"/>
      <c r="EI92" s="189"/>
      <c r="EJ92" s="189"/>
      <c r="EK92" s="189"/>
      <c r="EL92" s="189"/>
      <c r="EM92" s="189"/>
      <c r="EN92" s="189"/>
      <c r="EO92" s="189"/>
      <c r="EP92" s="189"/>
      <c r="EQ92" s="189"/>
      <c r="ER92" s="189"/>
      <c r="ES92" s="189"/>
      <c r="ET92" s="189"/>
      <c r="EU92" s="189"/>
      <c r="EV92" s="189"/>
      <c r="EW92" s="189"/>
    </row>
    <row r="93" spans="1:153" ht="15" customHeight="1" x14ac:dyDescent="0.25">
      <c r="A93" s="189" t="s">
        <v>159</v>
      </c>
      <c r="B93" s="189"/>
      <c r="C93" s="189"/>
      <c r="D93" s="189"/>
      <c r="E93" s="189"/>
      <c r="F93" s="189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  <c r="U93" s="189"/>
      <c r="V93" s="189"/>
      <c r="W93" s="189"/>
      <c r="X93" s="189"/>
      <c r="Y93" s="189"/>
      <c r="Z93" s="189"/>
      <c r="AA93" s="189"/>
      <c r="AB93" s="189"/>
      <c r="AC93" s="189"/>
      <c r="AD93" s="189"/>
      <c r="AE93" s="189"/>
      <c r="AF93" s="189"/>
      <c r="AG93" s="189"/>
      <c r="AH93" s="189"/>
      <c r="AI93" s="189"/>
      <c r="AJ93" s="189"/>
      <c r="AK93" s="189"/>
      <c r="AL93" s="189"/>
      <c r="AM93" s="189"/>
      <c r="AN93" s="189"/>
      <c r="AO93" s="189"/>
      <c r="AP93" s="189"/>
      <c r="AQ93" s="189"/>
      <c r="AR93" s="189"/>
      <c r="AS93" s="189"/>
      <c r="AT93" s="189"/>
      <c r="AU93" s="189"/>
      <c r="AV93" s="189"/>
      <c r="AW93" s="189"/>
      <c r="AX93" s="189"/>
      <c r="AY93" s="189"/>
      <c r="AZ93" s="189"/>
      <c r="BA93" s="189"/>
      <c r="BB93" s="189"/>
      <c r="BC93" s="189"/>
      <c r="BD93" s="189"/>
      <c r="BE93" s="189"/>
      <c r="BF93" s="189"/>
      <c r="BG93" s="189"/>
      <c r="BH93" s="189"/>
      <c r="BI93" s="189"/>
      <c r="BJ93" s="189"/>
      <c r="BK93" s="189"/>
      <c r="BL93" s="189"/>
      <c r="BM93" s="189"/>
      <c r="BN93" s="189"/>
      <c r="BO93" s="189"/>
      <c r="BP93" s="189"/>
      <c r="BQ93" s="189"/>
      <c r="BR93" s="189"/>
      <c r="BS93" s="189"/>
      <c r="BT93" s="189"/>
      <c r="BU93" s="189"/>
      <c r="BV93" s="189"/>
      <c r="BW93" s="189"/>
      <c r="BX93" s="189"/>
      <c r="BY93" s="189"/>
      <c r="BZ93" s="189"/>
      <c r="CA93" s="189"/>
      <c r="CB93" s="189"/>
      <c r="CC93" s="189"/>
      <c r="CD93" s="189"/>
      <c r="CE93" s="189"/>
      <c r="CF93" s="189"/>
      <c r="CG93" s="189"/>
      <c r="CH93" s="189"/>
      <c r="CI93" s="189"/>
      <c r="CJ93" s="189"/>
      <c r="CK93" s="189"/>
      <c r="CL93" s="189"/>
      <c r="CM93" s="189"/>
      <c r="CN93" s="189"/>
      <c r="CO93" s="189"/>
      <c r="CP93" s="189"/>
      <c r="CQ93" s="189"/>
      <c r="CR93" s="189"/>
      <c r="CS93" s="189"/>
      <c r="CT93" s="189"/>
      <c r="CU93" s="189"/>
      <c r="CV93" s="189"/>
      <c r="CW93" s="189"/>
      <c r="CX93" s="189"/>
      <c r="CY93" s="189"/>
      <c r="CZ93" s="189"/>
      <c r="DA93" s="189"/>
      <c r="DB93" s="189"/>
      <c r="DC93" s="189"/>
      <c r="DD93" s="189"/>
      <c r="DE93" s="189"/>
      <c r="DF93" s="189"/>
      <c r="DG93" s="189"/>
      <c r="DH93" s="189"/>
      <c r="DI93" s="189"/>
      <c r="DJ93" s="189"/>
      <c r="DK93" s="189"/>
      <c r="DL93" s="189"/>
      <c r="DM93" s="189"/>
      <c r="DN93" s="189"/>
      <c r="DO93" s="189"/>
      <c r="DP93" s="189"/>
      <c r="DQ93" s="189"/>
      <c r="DR93" s="189"/>
      <c r="DS93" s="189"/>
      <c r="DT93" s="189"/>
      <c r="DU93" s="189"/>
      <c r="DV93" s="189"/>
      <c r="DW93" s="189"/>
      <c r="DX93" s="189"/>
      <c r="DY93" s="189"/>
      <c r="DZ93" s="189"/>
      <c r="EA93" s="189"/>
      <c r="EB93" s="189"/>
      <c r="EC93" s="189"/>
      <c r="ED93" s="189"/>
      <c r="EE93" s="189"/>
      <c r="EF93" s="189"/>
      <c r="EG93" s="189"/>
      <c r="EH93" s="189"/>
      <c r="EI93" s="189"/>
      <c r="EJ93" s="189"/>
      <c r="EK93" s="189"/>
      <c r="EL93" s="189"/>
      <c r="EM93" s="189"/>
      <c r="EN93" s="189"/>
      <c r="EO93" s="189"/>
      <c r="EP93" s="189"/>
      <c r="EQ93" s="189"/>
      <c r="ER93" s="189"/>
      <c r="ES93" s="189"/>
      <c r="ET93" s="189"/>
      <c r="EU93" s="189"/>
      <c r="EV93" s="189"/>
      <c r="EW93" s="189"/>
    </row>
    <row r="94" spans="1:153" ht="15" customHeight="1" x14ac:dyDescent="0.25">
      <c r="A94" s="189" t="s">
        <v>158</v>
      </c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  <c r="U94" s="189"/>
      <c r="V94" s="189"/>
      <c r="W94" s="189"/>
      <c r="X94" s="189"/>
      <c r="Y94" s="189"/>
      <c r="Z94" s="189"/>
      <c r="AA94" s="189"/>
      <c r="AB94" s="189"/>
      <c r="AC94" s="189"/>
      <c r="AD94" s="189"/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89"/>
      <c r="AR94" s="189"/>
      <c r="AS94" s="189"/>
      <c r="AT94" s="189"/>
      <c r="AU94" s="189"/>
      <c r="AV94" s="189"/>
      <c r="AW94" s="189"/>
      <c r="AX94" s="189"/>
      <c r="AY94" s="189"/>
      <c r="AZ94" s="189"/>
      <c r="BA94" s="189"/>
      <c r="BB94" s="189"/>
      <c r="BC94" s="189"/>
      <c r="BD94" s="189"/>
      <c r="BE94" s="189"/>
      <c r="BF94" s="189"/>
      <c r="BG94" s="189"/>
      <c r="BH94" s="189"/>
      <c r="BI94" s="189"/>
      <c r="BJ94" s="189"/>
      <c r="BK94" s="189"/>
      <c r="BL94" s="189"/>
      <c r="BM94" s="189"/>
      <c r="BN94" s="189"/>
      <c r="BO94" s="189"/>
      <c r="BP94" s="189"/>
      <c r="BQ94" s="189"/>
      <c r="BR94" s="189"/>
      <c r="BS94" s="189"/>
      <c r="BT94" s="189"/>
      <c r="BU94" s="189"/>
      <c r="BV94" s="189"/>
      <c r="BW94" s="189"/>
      <c r="BX94" s="189"/>
      <c r="BY94" s="189"/>
      <c r="BZ94" s="189"/>
      <c r="CA94" s="189"/>
      <c r="CB94" s="189"/>
      <c r="CC94" s="189"/>
      <c r="CD94" s="189"/>
      <c r="CE94" s="189"/>
      <c r="CF94" s="189"/>
      <c r="CG94" s="189"/>
      <c r="CH94" s="189"/>
      <c r="CI94" s="189"/>
      <c r="CJ94" s="189"/>
      <c r="CK94" s="189"/>
      <c r="CL94" s="189"/>
      <c r="CM94" s="189"/>
      <c r="CN94" s="189"/>
      <c r="CO94" s="189"/>
      <c r="CP94" s="189"/>
      <c r="CQ94" s="189"/>
      <c r="CR94" s="189"/>
      <c r="CS94" s="189"/>
      <c r="CT94" s="189"/>
      <c r="CU94" s="189"/>
      <c r="CV94" s="189"/>
      <c r="CW94" s="189"/>
      <c r="CX94" s="189"/>
      <c r="CY94" s="189"/>
      <c r="CZ94" s="189"/>
      <c r="DA94" s="189"/>
      <c r="DB94" s="189"/>
      <c r="DC94" s="189"/>
      <c r="DD94" s="189"/>
      <c r="DE94" s="189"/>
      <c r="DF94" s="189"/>
      <c r="DG94" s="189"/>
      <c r="DH94" s="189"/>
      <c r="DI94" s="189"/>
      <c r="DJ94" s="189"/>
      <c r="DK94" s="189"/>
      <c r="DL94" s="189"/>
      <c r="DM94" s="189"/>
      <c r="DN94" s="189"/>
      <c r="DO94" s="189"/>
      <c r="DP94" s="189"/>
      <c r="DQ94" s="189"/>
      <c r="DR94" s="189"/>
      <c r="DS94" s="189"/>
      <c r="DT94" s="189"/>
      <c r="DU94" s="189"/>
      <c r="DV94" s="189"/>
      <c r="DW94" s="189"/>
      <c r="DX94" s="189"/>
      <c r="DY94" s="189"/>
      <c r="DZ94" s="189"/>
      <c r="EA94" s="189"/>
      <c r="EB94" s="189"/>
      <c r="EC94" s="189"/>
      <c r="ED94" s="189"/>
      <c r="EE94" s="189"/>
      <c r="EF94" s="189"/>
      <c r="EG94" s="189"/>
      <c r="EH94" s="189"/>
      <c r="EI94" s="189"/>
      <c r="EJ94" s="189"/>
      <c r="EK94" s="189"/>
      <c r="EL94" s="189"/>
      <c r="EM94" s="189"/>
      <c r="EN94" s="189"/>
      <c r="EO94" s="189"/>
      <c r="EP94" s="189"/>
      <c r="EQ94" s="189"/>
      <c r="ER94" s="189"/>
      <c r="ES94" s="189"/>
      <c r="ET94" s="189"/>
      <c r="EU94" s="189"/>
      <c r="EV94" s="189"/>
      <c r="EW94" s="189"/>
    </row>
    <row r="95" spans="1:153" ht="15" customHeight="1" x14ac:dyDescent="0.25">
      <c r="A95" s="189" t="s">
        <v>157</v>
      </c>
      <c r="B95" s="189"/>
      <c r="C95" s="189"/>
      <c r="D95" s="189"/>
      <c r="E95" s="189"/>
      <c r="F95" s="189"/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89"/>
      <c r="DC95" s="189"/>
      <c r="DD95" s="189"/>
      <c r="DE95" s="189"/>
      <c r="DF95" s="189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 s="189"/>
      <c r="DR95" s="189"/>
      <c r="DS95" s="189"/>
      <c r="DT95" s="189"/>
      <c r="DU95" s="189"/>
      <c r="DV95" s="189"/>
      <c r="DW95" s="189"/>
      <c r="DX95" s="189"/>
      <c r="DY95" s="189"/>
      <c r="DZ95" s="189"/>
      <c r="EA95" s="189"/>
      <c r="EB95" s="189"/>
      <c r="EC95" s="189"/>
      <c r="ED95" s="189"/>
      <c r="EE95" s="189"/>
      <c r="EF95" s="189"/>
      <c r="EG95" s="189"/>
      <c r="EH95" s="189"/>
      <c r="EI95" s="189"/>
      <c r="EJ95" s="189"/>
      <c r="EK95" s="189"/>
      <c r="EL95" s="189"/>
      <c r="EM95" s="189"/>
      <c r="EN95" s="189"/>
      <c r="EO95" s="189"/>
      <c r="EP95" s="189"/>
      <c r="EQ95" s="189"/>
      <c r="ER95" s="189"/>
      <c r="ES95" s="189"/>
      <c r="ET95" s="189"/>
      <c r="EU95" s="189"/>
      <c r="EV95" s="189"/>
      <c r="EW95" s="189"/>
    </row>
    <row r="96" spans="1:153" ht="15" customHeight="1" x14ac:dyDescent="0.25">
      <c r="A96" s="189" t="s">
        <v>156</v>
      </c>
      <c r="B96" s="189"/>
      <c r="C96" s="189"/>
      <c r="D96" s="189"/>
      <c r="E96" s="189"/>
      <c r="F96" s="189"/>
      <c r="G96" s="189"/>
      <c r="H96" s="189"/>
      <c r="I96" s="189"/>
      <c r="J96" s="189"/>
      <c r="K96" s="189"/>
      <c r="L96" s="189"/>
      <c r="M96" s="189"/>
      <c r="N96" s="189"/>
      <c r="O96" s="189"/>
      <c r="P96" s="189"/>
      <c r="Q96" s="189"/>
      <c r="R96" s="189"/>
      <c r="S96" s="189"/>
      <c r="T96" s="189"/>
      <c r="U96" s="189"/>
      <c r="V96" s="189"/>
      <c r="W96" s="189"/>
      <c r="X96" s="189"/>
      <c r="Y96" s="189"/>
      <c r="Z96" s="189"/>
      <c r="AA96" s="189"/>
      <c r="AB96" s="189"/>
      <c r="AC96" s="189"/>
      <c r="AD96" s="189"/>
      <c r="AE96" s="189"/>
      <c r="AF96" s="189"/>
      <c r="AG96" s="189"/>
      <c r="AH96" s="189"/>
      <c r="AI96" s="189"/>
      <c r="AJ96" s="189"/>
      <c r="AK96" s="189"/>
      <c r="AL96" s="189"/>
      <c r="AM96" s="189"/>
      <c r="AN96" s="189"/>
      <c r="AO96" s="189"/>
      <c r="AP96" s="189"/>
      <c r="AQ96" s="189"/>
      <c r="AR96" s="189"/>
      <c r="AS96" s="189"/>
      <c r="AT96" s="189"/>
      <c r="AU96" s="189"/>
      <c r="AV96" s="189"/>
      <c r="AW96" s="189"/>
      <c r="AX96" s="189"/>
      <c r="AY96" s="189"/>
      <c r="AZ96" s="189"/>
      <c r="BA96" s="189"/>
      <c r="BB96" s="189"/>
      <c r="BC96" s="189"/>
      <c r="BD96" s="189"/>
      <c r="BE96" s="189"/>
      <c r="BF96" s="189"/>
      <c r="BG96" s="189"/>
      <c r="BH96" s="189"/>
      <c r="BI96" s="189"/>
      <c r="BJ96" s="189"/>
      <c r="BK96" s="189"/>
      <c r="BL96" s="189"/>
      <c r="BM96" s="189"/>
      <c r="BN96" s="189"/>
      <c r="BO96" s="189"/>
      <c r="BP96" s="189"/>
      <c r="BQ96" s="189"/>
      <c r="BR96" s="189"/>
      <c r="BS96" s="189"/>
      <c r="BT96" s="189"/>
      <c r="BU96" s="189"/>
      <c r="BV96" s="189"/>
      <c r="BW96" s="189"/>
      <c r="BX96" s="189"/>
      <c r="BY96" s="189"/>
      <c r="BZ96" s="189"/>
      <c r="CA96" s="189"/>
      <c r="CB96" s="189"/>
      <c r="CC96" s="189"/>
      <c r="CD96" s="189"/>
      <c r="CE96" s="189"/>
      <c r="CF96" s="189"/>
      <c r="CG96" s="189"/>
      <c r="CH96" s="189"/>
      <c r="CI96" s="189"/>
      <c r="CJ96" s="189"/>
      <c r="CK96" s="189"/>
      <c r="CL96" s="189"/>
      <c r="CM96" s="189"/>
      <c r="CN96" s="189"/>
      <c r="CO96" s="189"/>
      <c r="CP96" s="189"/>
      <c r="CQ96" s="189"/>
      <c r="CR96" s="189"/>
      <c r="CS96" s="189"/>
      <c r="CT96" s="189"/>
      <c r="CU96" s="189"/>
      <c r="CV96" s="189"/>
      <c r="CW96" s="189"/>
      <c r="CX96" s="189"/>
      <c r="CY96" s="189"/>
      <c r="CZ96" s="189"/>
      <c r="DA96" s="189"/>
      <c r="DB96" s="189"/>
      <c r="DC96" s="189"/>
      <c r="DD96" s="189"/>
      <c r="DE96" s="189"/>
      <c r="DF96" s="189"/>
      <c r="DG96" s="189"/>
      <c r="DH96" s="189"/>
      <c r="DI96" s="189"/>
      <c r="DJ96" s="189"/>
      <c r="DK96" s="189"/>
      <c r="DL96" s="189"/>
      <c r="DM96" s="189"/>
      <c r="DN96" s="189"/>
      <c r="DO96" s="189"/>
      <c r="DP96" s="189"/>
      <c r="DQ96" s="189"/>
      <c r="DR96" s="189"/>
      <c r="DS96" s="189"/>
      <c r="DT96" s="189"/>
      <c r="DU96" s="189"/>
      <c r="DV96" s="189"/>
      <c r="DW96" s="189"/>
      <c r="DX96" s="189"/>
      <c r="DY96" s="189"/>
      <c r="DZ96" s="189"/>
      <c r="EA96" s="189"/>
      <c r="EB96" s="189"/>
      <c r="EC96" s="189"/>
      <c r="ED96" s="189"/>
      <c r="EE96" s="189"/>
      <c r="EF96" s="189"/>
      <c r="EG96" s="189"/>
      <c r="EH96" s="189"/>
      <c r="EI96" s="189"/>
      <c r="EJ96" s="189"/>
      <c r="EK96" s="189"/>
      <c r="EL96" s="189"/>
      <c r="EM96" s="189"/>
      <c r="EN96" s="189"/>
      <c r="EO96" s="189"/>
      <c r="EP96" s="189"/>
      <c r="EQ96" s="189"/>
      <c r="ER96" s="189"/>
      <c r="ES96" s="189"/>
      <c r="ET96" s="189"/>
      <c r="EU96" s="189"/>
      <c r="EV96" s="189"/>
      <c r="EW96" s="189"/>
    </row>
    <row r="97" spans="1:153" ht="15" customHeight="1" x14ac:dyDescent="0.25">
      <c r="A97" s="189" t="s">
        <v>155</v>
      </c>
      <c r="B97" s="189"/>
      <c r="C97" s="189"/>
      <c r="D97" s="189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89"/>
      <c r="CU97" s="189"/>
      <c r="CV97" s="189"/>
      <c r="CW97" s="189"/>
      <c r="CX97" s="189"/>
      <c r="CY97" s="189"/>
      <c r="CZ97" s="189"/>
      <c r="DA97" s="189"/>
      <c r="DB97" s="189"/>
      <c r="DC97" s="189"/>
      <c r="DD97" s="189"/>
      <c r="DE97" s="189"/>
      <c r="DF97" s="189"/>
      <c r="DG97" s="189"/>
      <c r="DH97" s="189"/>
      <c r="DI97" s="189"/>
      <c r="DJ97" s="189"/>
      <c r="DK97" s="189"/>
      <c r="DL97" s="189"/>
      <c r="DM97" s="189"/>
      <c r="DN97" s="189"/>
      <c r="DO97" s="189"/>
      <c r="DP97" s="189"/>
      <c r="DQ97" s="189"/>
      <c r="DR97" s="189"/>
      <c r="DS97" s="189"/>
      <c r="DT97" s="189"/>
      <c r="DU97" s="189"/>
      <c r="DV97" s="189"/>
      <c r="DW97" s="189"/>
      <c r="DX97" s="189"/>
      <c r="DY97" s="189"/>
      <c r="DZ97" s="189"/>
      <c r="EA97" s="189"/>
      <c r="EB97" s="189"/>
      <c r="EC97" s="189"/>
      <c r="ED97" s="189"/>
      <c r="EE97" s="189"/>
      <c r="EF97" s="189"/>
      <c r="EG97" s="189"/>
      <c r="EH97" s="189"/>
      <c r="EI97" s="189"/>
      <c r="EJ97" s="189"/>
      <c r="EK97" s="189"/>
      <c r="EL97" s="189"/>
      <c r="EM97" s="189"/>
      <c r="EN97" s="189"/>
      <c r="EO97" s="189"/>
      <c r="EP97" s="189"/>
      <c r="EQ97" s="189"/>
      <c r="ER97" s="189"/>
      <c r="ES97" s="189"/>
      <c r="ET97" s="189"/>
      <c r="EU97" s="189"/>
      <c r="EV97" s="189"/>
      <c r="EW97" s="189"/>
    </row>
    <row r="98" spans="1:153" ht="15" customHeight="1" x14ac:dyDescent="0.25">
      <c r="A98" s="189" t="s">
        <v>154</v>
      </c>
      <c r="B98" s="189"/>
      <c r="C98" s="189"/>
      <c r="D98" s="189"/>
      <c r="E98" s="189"/>
      <c r="F98" s="189"/>
      <c r="G98" s="189"/>
      <c r="H98" s="189"/>
      <c r="I98" s="189"/>
      <c r="J98" s="189"/>
      <c r="K98" s="189"/>
      <c r="L98" s="189"/>
      <c r="M98" s="189"/>
      <c r="N98" s="189"/>
      <c r="O98" s="189"/>
      <c r="P98" s="189"/>
      <c r="Q98" s="189"/>
      <c r="R98" s="189"/>
      <c r="S98" s="189"/>
      <c r="T98" s="189"/>
      <c r="U98" s="189"/>
      <c r="V98" s="189"/>
      <c r="W98" s="189"/>
      <c r="X98" s="189"/>
      <c r="Y98" s="189"/>
      <c r="Z98" s="189"/>
      <c r="AA98" s="189"/>
      <c r="AB98" s="189"/>
      <c r="AC98" s="189"/>
      <c r="AD98" s="189"/>
      <c r="AE98" s="189"/>
      <c r="AF98" s="189"/>
      <c r="AG98" s="189"/>
      <c r="AH98" s="189"/>
      <c r="AI98" s="189"/>
      <c r="AJ98" s="189"/>
      <c r="AK98" s="189"/>
      <c r="AL98" s="189"/>
      <c r="AM98" s="189"/>
      <c r="AN98" s="189"/>
      <c r="AO98" s="189"/>
      <c r="AP98" s="189"/>
      <c r="AQ98" s="189"/>
      <c r="AR98" s="189"/>
      <c r="AS98" s="189"/>
      <c r="AT98" s="189"/>
      <c r="AU98" s="189"/>
      <c r="AV98" s="189"/>
      <c r="AW98" s="189"/>
      <c r="AX98" s="189"/>
      <c r="AY98" s="189"/>
      <c r="AZ98" s="189"/>
      <c r="BA98" s="189"/>
      <c r="BB98" s="189"/>
      <c r="BC98" s="189"/>
      <c r="BD98" s="189"/>
      <c r="BE98" s="189"/>
      <c r="BF98" s="189"/>
      <c r="BG98" s="189"/>
      <c r="BH98" s="189"/>
      <c r="BI98" s="189"/>
      <c r="BJ98" s="189"/>
      <c r="BK98" s="189"/>
      <c r="BL98" s="189"/>
      <c r="BM98" s="189"/>
      <c r="BN98" s="189"/>
      <c r="BO98" s="189"/>
      <c r="BP98" s="189"/>
      <c r="BQ98" s="189"/>
      <c r="BR98" s="189"/>
      <c r="BS98" s="189"/>
      <c r="BT98" s="189"/>
      <c r="BU98" s="189"/>
      <c r="BV98" s="189"/>
      <c r="BW98" s="189"/>
      <c r="BX98" s="189"/>
      <c r="BY98" s="189"/>
      <c r="BZ98" s="189"/>
      <c r="CA98" s="189"/>
      <c r="CB98" s="189"/>
      <c r="CC98" s="189"/>
      <c r="CD98" s="189"/>
      <c r="CE98" s="189"/>
      <c r="CF98" s="189"/>
      <c r="CG98" s="189"/>
      <c r="CH98" s="189"/>
      <c r="CI98" s="189"/>
      <c r="CJ98" s="189"/>
      <c r="CK98" s="189"/>
      <c r="CL98" s="189"/>
      <c r="CM98" s="189"/>
      <c r="CN98" s="189"/>
      <c r="CO98" s="189"/>
      <c r="CP98" s="189"/>
      <c r="CQ98" s="189"/>
      <c r="CR98" s="189"/>
      <c r="CS98" s="189"/>
      <c r="CT98" s="189"/>
      <c r="CU98" s="189"/>
      <c r="CV98" s="189"/>
      <c r="CW98" s="189"/>
      <c r="CX98" s="189"/>
      <c r="CY98" s="189"/>
      <c r="CZ98" s="189"/>
      <c r="DA98" s="189"/>
      <c r="DB98" s="189"/>
      <c r="DC98" s="189"/>
      <c r="DD98" s="189"/>
      <c r="DE98" s="189"/>
      <c r="DF98" s="189"/>
      <c r="DG98" s="189"/>
      <c r="DH98" s="189"/>
      <c r="DI98" s="189"/>
      <c r="DJ98" s="189"/>
      <c r="DK98" s="189"/>
      <c r="DL98" s="189"/>
      <c r="DM98" s="189"/>
      <c r="DN98" s="189"/>
      <c r="DO98" s="189"/>
      <c r="DP98" s="189"/>
      <c r="DQ98" s="189"/>
      <c r="DR98" s="189"/>
      <c r="DS98" s="189"/>
      <c r="DT98" s="189"/>
      <c r="DU98" s="189"/>
      <c r="DV98" s="189"/>
      <c r="DW98" s="189"/>
      <c r="DX98" s="189"/>
      <c r="DY98" s="189"/>
      <c r="DZ98" s="189"/>
      <c r="EA98" s="189"/>
      <c r="EB98" s="189"/>
      <c r="EC98" s="189"/>
      <c r="ED98" s="189"/>
      <c r="EE98" s="189"/>
      <c r="EF98" s="189"/>
      <c r="EG98" s="189"/>
      <c r="EH98" s="189"/>
      <c r="EI98" s="189"/>
      <c r="EJ98" s="189"/>
      <c r="EK98" s="189"/>
      <c r="EL98" s="189"/>
      <c r="EM98" s="189"/>
      <c r="EN98" s="189"/>
      <c r="EO98" s="189"/>
      <c r="EP98" s="189"/>
      <c r="EQ98" s="189"/>
      <c r="ER98" s="189"/>
      <c r="ES98" s="189"/>
      <c r="ET98" s="189"/>
      <c r="EU98" s="189"/>
      <c r="EV98" s="189"/>
      <c r="EW98" s="189"/>
    </row>
    <row r="99" spans="1:153" ht="15" customHeight="1" x14ac:dyDescent="0.25">
      <c r="A99" s="189" t="s">
        <v>146</v>
      </c>
      <c r="B99" s="189"/>
      <c r="C99" s="189"/>
      <c r="D99" s="189"/>
      <c r="E99" s="189"/>
      <c r="F99" s="189"/>
      <c r="G99" s="189"/>
      <c r="H99" s="189"/>
      <c r="I99" s="189"/>
      <c r="J99" s="189"/>
      <c r="K99" s="189"/>
      <c r="L99" s="189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  <c r="AA99" s="189"/>
      <c r="AB99" s="189"/>
      <c r="AC99" s="189"/>
      <c r="AD99" s="189"/>
      <c r="AE99" s="189"/>
      <c r="AF99" s="189"/>
      <c r="AG99" s="189"/>
      <c r="AH99" s="189"/>
      <c r="AI99" s="189"/>
      <c r="AJ99" s="189"/>
      <c r="AK99" s="189"/>
      <c r="AL99" s="189"/>
      <c r="AM99" s="189"/>
      <c r="AN99" s="189"/>
      <c r="AO99" s="189"/>
      <c r="AP99" s="189"/>
      <c r="AQ99" s="189"/>
      <c r="AR99" s="189"/>
      <c r="AS99" s="189"/>
      <c r="AT99" s="189"/>
      <c r="AU99" s="189"/>
      <c r="AV99" s="189"/>
      <c r="AW99" s="189"/>
      <c r="AX99" s="189"/>
      <c r="AY99" s="189"/>
      <c r="AZ99" s="189"/>
      <c r="BA99" s="189"/>
      <c r="BB99" s="189"/>
      <c r="BC99" s="189"/>
      <c r="BD99" s="189"/>
      <c r="BE99" s="189"/>
      <c r="BF99" s="189"/>
      <c r="BG99" s="189"/>
      <c r="BH99" s="189"/>
      <c r="BI99" s="189"/>
      <c r="BJ99" s="189"/>
      <c r="BK99" s="189"/>
      <c r="BL99" s="189"/>
      <c r="BM99" s="189"/>
      <c r="BN99" s="189"/>
      <c r="BO99" s="189"/>
      <c r="BP99" s="189"/>
      <c r="BQ99" s="189"/>
      <c r="BR99" s="189"/>
      <c r="BS99" s="189"/>
      <c r="BT99" s="189"/>
      <c r="BU99" s="189"/>
      <c r="BV99" s="189"/>
      <c r="BW99" s="189"/>
      <c r="BX99" s="189"/>
      <c r="BY99" s="189"/>
      <c r="BZ99" s="189"/>
      <c r="CA99" s="189"/>
      <c r="CB99" s="189"/>
      <c r="CC99" s="189"/>
      <c r="CD99" s="189"/>
      <c r="CE99" s="189"/>
      <c r="CF99" s="189"/>
      <c r="CG99" s="189"/>
      <c r="CH99" s="189"/>
      <c r="CI99" s="189"/>
      <c r="CJ99" s="189"/>
      <c r="CK99" s="189"/>
      <c r="CL99" s="189"/>
      <c r="CM99" s="189"/>
      <c r="CN99" s="189"/>
      <c r="CO99" s="189"/>
      <c r="CP99" s="189"/>
      <c r="CQ99" s="189"/>
      <c r="CR99" s="189"/>
      <c r="CS99" s="189"/>
      <c r="CT99" s="189"/>
      <c r="CU99" s="189"/>
      <c r="CV99" s="189"/>
      <c r="CW99" s="189"/>
      <c r="CX99" s="189"/>
      <c r="CY99" s="189"/>
      <c r="CZ99" s="189"/>
      <c r="DA99" s="189"/>
      <c r="DB99" s="189"/>
      <c r="DC99" s="189"/>
      <c r="DD99" s="189"/>
      <c r="DE99" s="189"/>
      <c r="DF99" s="189"/>
      <c r="DG99" s="189"/>
      <c r="DH99" s="189"/>
      <c r="DI99" s="189"/>
      <c r="DJ99" s="189"/>
      <c r="DK99" s="189"/>
      <c r="DL99" s="189"/>
      <c r="DM99" s="189"/>
      <c r="DN99" s="189"/>
      <c r="DO99" s="189"/>
      <c r="DP99" s="189"/>
      <c r="DQ99" s="189"/>
      <c r="DR99" s="189"/>
      <c r="DS99" s="189"/>
      <c r="DT99" s="189"/>
      <c r="DU99" s="189"/>
      <c r="DV99" s="189"/>
      <c r="DW99" s="189"/>
      <c r="DX99" s="189"/>
      <c r="DY99" s="189"/>
      <c r="DZ99" s="189"/>
      <c r="EA99" s="189"/>
      <c r="EB99" s="189"/>
      <c r="EC99" s="189"/>
      <c r="ED99" s="189"/>
      <c r="EE99" s="189"/>
      <c r="EF99" s="189"/>
      <c r="EG99" s="189"/>
      <c r="EH99" s="189"/>
      <c r="EI99" s="189"/>
      <c r="EJ99" s="189"/>
      <c r="EK99" s="189"/>
      <c r="EL99" s="189"/>
      <c r="EM99" s="189"/>
      <c r="EN99" s="189"/>
      <c r="EO99" s="189"/>
      <c r="EP99" s="189"/>
      <c r="EQ99" s="189"/>
      <c r="ER99" s="189"/>
      <c r="ES99" s="189"/>
      <c r="ET99" s="189"/>
      <c r="EU99" s="189"/>
      <c r="EV99" s="189"/>
      <c r="EW99" s="189"/>
    </row>
    <row r="100" spans="1:153" ht="15" customHeight="1" x14ac:dyDescent="0.25">
      <c r="A100" s="189" t="s">
        <v>153</v>
      </c>
      <c r="B100" s="189"/>
      <c r="C100" s="189"/>
      <c r="D100" s="189"/>
      <c r="E100" s="189"/>
      <c r="F100" s="189"/>
      <c r="G100" s="189"/>
      <c r="H100" s="189"/>
      <c r="I100" s="189"/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G100" s="189"/>
      <c r="AH100" s="189"/>
      <c r="AI100" s="189"/>
      <c r="AJ100" s="189"/>
      <c r="AK100" s="189"/>
      <c r="AL100" s="189"/>
      <c r="AM100" s="189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189"/>
      <c r="AX100" s="189"/>
      <c r="AY100" s="189"/>
      <c r="AZ100" s="189"/>
      <c r="BA100" s="189"/>
      <c r="BB100" s="189"/>
      <c r="BC100" s="189"/>
      <c r="BD100" s="189"/>
      <c r="BE100" s="189"/>
      <c r="BF100" s="189"/>
      <c r="BG100" s="189"/>
      <c r="BH100" s="189"/>
      <c r="BI100" s="189"/>
      <c r="BJ100" s="189"/>
      <c r="BK100" s="189"/>
      <c r="BL100" s="189"/>
      <c r="BM100" s="189"/>
      <c r="BN100" s="189"/>
      <c r="BO100" s="189"/>
      <c r="BP100" s="189"/>
      <c r="BQ100" s="189"/>
      <c r="BR100" s="189"/>
      <c r="BS100" s="189"/>
      <c r="BT100" s="189"/>
      <c r="BU100" s="189"/>
      <c r="BV100" s="189"/>
      <c r="BW100" s="189"/>
      <c r="BX100" s="189"/>
      <c r="BY100" s="189"/>
      <c r="BZ100" s="189"/>
      <c r="CA100" s="189"/>
      <c r="CB100" s="189"/>
      <c r="CC100" s="189"/>
      <c r="CD100" s="189"/>
      <c r="CE100" s="189"/>
      <c r="CF100" s="189"/>
      <c r="CG100" s="189"/>
      <c r="CH100" s="189"/>
      <c r="CI100" s="189"/>
      <c r="CJ100" s="189"/>
      <c r="CK100" s="189"/>
      <c r="CL100" s="189"/>
      <c r="CM100" s="189"/>
      <c r="CN100" s="189"/>
      <c r="CO100" s="189"/>
      <c r="CP100" s="189"/>
      <c r="CQ100" s="189"/>
      <c r="CR100" s="189"/>
      <c r="CS100" s="189"/>
      <c r="CT100" s="189"/>
      <c r="CU100" s="189"/>
      <c r="CV100" s="189"/>
      <c r="CW100" s="189"/>
      <c r="CX100" s="189"/>
      <c r="CY100" s="189"/>
      <c r="CZ100" s="189"/>
      <c r="DA100" s="189"/>
      <c r="DB100" s="189"/>
      <c r="DC100" s="189"/>
      <c r="DD100" s="189"/>
      <c r="DE100" s="189"/>
      <c r="DF100" s="189"/>
      <c r="DG100" s="189"/>
      <c r="DH100" s="189"/>
      <c r="DI100" s="189"/>
      <c r="DJ100" s="189"/>
      <c r="DK100" s="189"/>
      <c r="DL100" s="189"/>
      <c r="DM100" s="189"/>
      <c r="DN100" s="189"/>
      <c r="DO100" s="189"/>
      <c r="DP100" s="189"/>
      <c r="DQ100" s="189"/>
      <c r="DR100" s="189"/>
      <c r="DS100" s="189"/>
      <c r="DT100" s="189"/>
      <c r="DU100" s="189"/>
      <c r="DV100" s="189"/>
      <c r="DW100" s="189"/>
      <c r="DX100" s="189"/>
      <c r="DY100" s="189"/>
      <c r="DZ100" s="189"/>
      <c r="EA100" s="189"/>
      <c r="EB100" s="189"/>
      <c r="EC100" s="189"/>
      <c r="ED100" s="189"/>
      <c r="EE100" s="189"/>
      <c r="EF100" s="189"/>
      <c r="EG100" s="189"/>
      <c r="EH100" s="189"/>
      <c r="EI100" s="189"/>
      <c r="EJ100" s="189"/>
      <c r="EK100" s="189"/>
      <c r="EL100" s="189"/>
      <c r="EM100" s="189"/>
      <c r="EN100" s="189"/>
      <c r="EO100" s="189"/>
      <c r="EP100" s="189"/>
      <c r="EQ100" s="189"/>
      <c r="ER100" s="189"/>
      <c r="ES100" s="189"/>
      <c r="ET100" s="189"/>
      <c r="EU100" s="189"/>
      <c r="EV100" s="189"/>
      <c r="EW100" s="189"/>
    </row>
    <row r="101" spans="1:153" ht="15" customHeight="1" x14ac:dyDescent="0.25">
      <c r="A101" s="189" t="s">
        <v>152</v>
      </c>
      <c r="B101" s="189"/>
      <c r="C101" s="189"/>
      <c r="D101" s="189"/>
      <c r="E101" s="189"/>
      <c r="F101" s="189"/>
      <c r="G101" s="189"/>
      <c r="H101" s="189"/>
      <c r="I101" s="189"/>
      <c r="J101" s="189"/>
      <c r="K101" s="189"/>
      <c r="L101" s="189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  <c r="AB101" s="189"/>
      <c r="AC101" s="189"/>
      <c r="AD101" s="189"/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189"/>
      <c r="AX101" s="189"/>
      <c r="AY101" s="189"/>
      <c r="AZ101" s="189"/>
      <c r="BA101" s="189"/>
      <c r="BB101" s="189"/>
      <c r="BC101" s="189"/>
      <c r="BD101" s="189"/>
      <c r="BE101" s="189"/>
      <c r="BF101" s="189"/>
      <c r="BG101" s="189"/>
      <c r="BH101" s="189"/>
      <c r="BI101" s="189"/>
      <c r="BJ101" s="189"/>
      <c r="BK101" s="189"/>
      <c r="BL101" s="189"/>
      <c r="BM101" s="189"/>
      <c r="BN101" s="189"/>
      <c r="BO101" s="189"/>
      <c r="BP101" s="189"/>
      <c r="BQ101" s="189"/>
      <c r="BR101" s="189"/>
      <c r="BS101" s="189"/>
      <c r="BT101" s="189"/>
      <c r="BU101" s="189"/>
      <c r="BV101" s="189"/>
      <c r="BW101" s="189"/>
      <c r="BX101" s="189"/>
      <c r="BY101" s="189"/>
      <c r="BZ101" s="189"/>
      <c r="CA101" s="189"/>
      <c r="CB101" s="189"/>
      <c r="CC101" s="189"/>
      <c r="CD101" s="189"/>
      <c r="CE101" s="189"/>
      <c r="CF101" s="189"/>
      <c r="CG101" s="189"/>
      <c r="CH101" s="189"/>
      <c r="CI101" s="189"/>
      <c r="CJ101" s="189"/>
      <c r="CK101" s="189"/>
      <c r="CL101" s="189"/>
      <c r="CM101" s="189"/>
      <c r="CN101" s="189"/>
      <c r="CO101" s="189"/>
      <c r="CP101" s="189"/>
      <c r="CQ101" s="189"/>
      <c r="CR101" s="189"/>
      <c r="CS101" s="189"/>
      <c r="CT101" s="189"/>
      <c r="CU101" s="189"/>
      <c r="CV101" s="189"/>
      <c r="CW101" s="189"/>
      <c r="CX101" s="189"/>
      <c r="CY101" s="189"/>
      <c r="CZ101" s="189"/>
      <c r="DA101" s="189"/>
      <c r="DB101" s="189"/>
      <c r="DC101" s="189"/>
      <c r="DD101" s="189"/>
      <c r="DE101" s="189"/>
      <c r="DF101" s="189"/>
      <c r="DG101" s="189"/>
      <c r="DH101" s="189"/>
      <c r="DI101" s="189"/>
      <c r="DJ101" s="189"/>
      <c r="DK101" s="189"/>
      <c r="DL101" s="189"/>
      <c r="DM101" s="189"/>
      <c r="DN101" s="189"/>
      <c r="DO101" s="189"/>
      <c r="DP101" s="189"/>
      <c r="DQ101" s="189"/>
      <c r="DR101" s="189"/>
      <c r="DS101" s="189"/>
      <c r="DT101" s="189"/>
      <c r="DU101" s="189"/>
      <c r="DV101" s="189"/>
      <c r="DW101" s="189"/>
      <c r="DX101" s="189"/>
      <c r="DY101" s="189"/>
      <c r="DZ101" s="189"/>
      <c r="EA101" s="189"/>
      <c r="EB101" s="189"/>
      <c r="EC101" s="189"/>
      <c r="ED101" s="189"/>
      <c r="EE101" s="189"/>
      <c r="EF101" s="189"/>
      <c r="EG101" s="189"/>
      <c r="EH101" s="189"/>
      <c r="EI101" s="189"/>
      <c r="EJ101" s="189"/>
      <c r="EK101" s="189"/>
      <c r="EL101" s="189"/>
      <c r="EM101" s="189"/>
      <c r="EN101" s="189"/>
      <c r="EO101" s="189"/>
      <c r="EP101" s="189"/>
      <c r="EQ101" s="189"/>
      <c r="ER101" s="189"/>
      <c r="ES101" s="189"/>
      <c r="ET101" s="189"/>
      <c r="EU101" s="189"/>
      <c r="EV101" s="189"/>
      <c r="EW101" s="189"/>
    </row>
    <row r="102" spans="1:153" ht="15" customHeight="1" x14ac:dyDescent="0.25">
      <c r="A102" s="189" t="s">
        <v>151</v>
      </c>
      <c r="B102" s="189"/>
      <c r="C102" s="189"/>
      <c r="D102" s="189"/>
      <c r="E102" s="189"/>
      <c r="F102" s="189"/>
      <c r="G102" s="189"/>
      <c r="H102" s="189"/>
      <c r="I102" s="189"/>
      <c r="J102" s="189"/>
      <c r="K102" s="189"/>
      <c r="L102" s="189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189"/>
      <c r="AD102" s="189"/>
      <c r="AE102" s="189"/>
      <c r="AF102" s="189"/>
      <c r="AG102" s="189"/>
      <c r="AH102" s="189"/>
      <c r="AI102" s="189"/>
      <c r="AJ102" s="189"/>
      <c r="AK102" s="189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89"/>
      <c r="BB102" s="189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89"/>
      <c r="BS102" s="189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89"/>
      <c r="CJ102" s="189"/>
      <c r="CK102" s="189"/>
      <c r="CL102" s="189"/>
      <c r="CM102" s="189"/>
      <c r="CN102" s="189"/>
      <c r="CO102" s="189"/>
      <c r="CP102" s="189"/>
      <c r="CQ102" s="189"/>
      <c r="CR102" s="189"/>
      <c r="CS102" s="189"/>
      <c r="CT102" s="189"/>
      <c r="CU102" s="189"/>
      <c r="CV102" s="189"/>
      <c r="CW102" s="189"/>
      <c r="CX102" s="189"/>
      <c r="CY102" s="189"/>
      <c r="CZ102" s="189"/>
      <c r="DA102" s="189"/>
      <c r="DB102" s="189"/>
      <c r="DC102" s="189"/>
      <c r="DD102" s="189"/>
      <c r="DE102" s="189"/>
      <c r="DF102" s="189"/>
      <c r="DG102" s="189"/>
      <c r="DH102" s="189"/>
      <c r="DI102" s="189"/>
      <c r="DJ102" s="189"/>
      <c r="DK102" s="189"/>
      <c r="DL102" s="189"/>
      <c r="DM102" s="189"/>
      <c r="DN102" s="189"/>
      <c r="DO102" s="189"/>
      <c r="DP102" s="189"/>
      <c r="DQ102" s="189"/>
      <c r="DR102" s="189"/>
      <c r="DS102" s="189"/>
      <c r="DT102" s="189"/>
      <c r="DU102" s="189"/>
      <c r="DV102" s="189"/>
      <c r="DW102" s="189"/>
      <c r="DX102" s="189"/>
      <c r="DY102" s="189"/>
      <c r="DZ102" s="189"/>
      <c r="EA102" s="189"/>
      <c r="EB102" s="189"/>
      <c r="EC102" s="189"/>
      <c r="ED102" s="189"/>
      <c r="EE102" s="189"/>
      <c r="EF102" s="189"/>
      <c r="EG102" s="189"/>
      <c r="EH102" s="189"/>
      <c r="EI102" s="189"/>
      <c r="EJ102" s="189"/>
      <c r="EK102" s="189"/>
      <c r="EL102" s="189"/>
      <c r="EM102" s="189"/>
      <c r="EN102" s="189"/>
      <c r="EO102" s="189"/>
      <c r="EP102" s="189"/>
      <c r="EQ102" s="189"/>
      <c r="ER102" s="189"/>
      <c r="ES102" s="189"/>
      <c r="ET102" s="189"/>
      <c r="EU102" s="189"/>
      <c r="EV102" s="189"/>
      <c r="EW102" s="189"/>
    </row>
    <row r="103" spans="1:153" ht="15" customHeight="1" x14ac:dyDescent="0.25">
      <c r="A103" s="189" t="s">
        <v>150</v>
      </c>
      <c r="B103" s="189"/>
      <c r="C103" s="189"/>
      <c r="D103" s="189"/>
      <c r="E103" s="189"/>
      <c r="F103" s="189"/>
      <c r="G103" s="189"/>
      <c r="H103" s="189"/>
      <c r="I103" s="189"/>
      <c r="J103" s="189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189"/>
      <c r="AX103" s="189"/>
      <c r="AY103" s="189"/>
      <c r="AZ103" s="189"/>
      <c r="BA103" s="189"/>
      <c r="BB103" s="189"/>
      <c r="BC103" s="189"/>
      <c r="BD103" s="189"/>
      <c r="BE103" s="189"/>
      <c r="BF103" s="189"/>
      <c r="BG103" s="189"/>
      <c r="BH103" s="189"/>
      <c r="BI103" s="189"/>
      <c r="BJ103" s="189"/>
      <c r="BK103" s="189"/>
      <c r="BL103" s="189"/>
      <c r="BM103" s="189"/>
      <c r="BN103" s="189"/>
      <c r="BO103" s="189"/>
      <c r="BP103" s="189"/>
      <c r="BQ103" s="189"/>
      <c r="BR103" s="189"/>
      <c r="BS103" s="189"/>
      <c r="BT103" s="189"/>
      <c r="BU103" s="189"/>
      <c r="BV103" s="189"/>
      <c r="BW103" s="189"/>
      <c r="BX103" s="189"/>
      <c r="BY103" s="189"/>
      <c r="BZ103" s="189"/>
      <c r="CA103" s="189"/>
      <c r="CB103" s="189"/>
      <c r="CC103" s="189"/>
      <c r="CD103" s="189"/>
      <c r="CE103" s="189"/>
      <c r="CF103" s="189"/>
      <c r="CG103" s="189"/>
      <c r="CH103" s="189"/>
      <c r="CI103" s="189"/>
      <c r="CJ103" s="189"/>
      <c r="CK103" s="189"/>
      <c r="CL103" s="189"/>
      <c r="CM103" s="189"/>
      <c r="CN103" s="189"/>
      <c r="CO103" s="189"/>
      <c r="CP103" s="189"/>
      <c r="CQ103" s="189"/>
      <c r="CR103" s="189"/>
      <c r="CS103" s="189"/>
      <c r="CT103" s="189"/>
      <c r="CU103" s="189"/>
      <c r="CV103" s="189"/>
      <c r="CW103" s="189"/>
      <c r="CX103" s="189"/>
      <c r="CY103" s="189"/>
      <c r="CZ103" s="189"/>
      <c r="DA103" s="189"/>
      <c r="DB103" s="189"/>
      <c r="DC103" s="189"/>
      <c r="DD103" s="189"/>
      <c r="DE103" s="189"/>
      <c r="DF103" s="189"/>
      <c r="DG103" s="189"/>
      <c r="DH103" s="189"/>
      <c r="DI103" s="189"/>
      <c r="DJ103" s="189"/>
      <c r="DK103" s="189"/>
      <c r="DL103" s="189"/>
      <c r="DM103" s="189"/>
      <c r="DN103" s="189"/>
      <c r="DO103" s="189"/>
      <c r="DP103" s="189"/>
      <c r="DQ103" s="189"/>
      <c r="DR103" s="189"/>
      <c r="DS103" s="189"/>
      <c r="DT103" s="189"/>
      <c r="DU103" s="189"/>
      <c r="DV103" s="189"/>
      <c r="DW103" s="189"/>
      <c r="DX103" s="189"/>
      <c r="DY103" s="189"/>
      <c r="DZ103" s="189"/>
      <c r="EA103" s="189"/>
      <c r="EB103" s="189"/>
      <c r="EC103" s="189"/>
      <c r="ED103" s="189"/>
      <c r="EE103" s="189"/>
      <c r="EF103" s="189"/>
      <c r="EG103" s="189"/>
      <c r="EH103" s="189"/>
      <c r="EI103" s="189"/>
      <c r="EJ103" s="189"/>
      <c r="EK103" s="189"/>
      <c r="EL103" s="189"/>
      <c r="EM103" s="189"/>
      <c r="EN103" s="189"/>
      <c r="EO103" s="189"/>
      <c r="EP103" s="189"/>
      <c r="EQ103" s="189"/>
      <c r="ER103" s="189"/>
      <c r="ES103" s="189"/>
      <c r="ET103" s="189"/>
      <c r="EU103" s="189"/>
      <c r="EV103" s="189"/>
      <c r="EW103" s="189"/>
    </row>
    <row r="104" spans="1:153" ht="15" customHeight="1" x14ac:dyDescent="0.25">
      <c r="A104" s="189" t="s">
        <v>149</v>
      </c>
      <c r="B104" s="189"/>
      <c r="C104" s="189"/>
      <c r="D104" s="189"/>
      <c r="E104" s="189"/>
      <c r="F104" s="189"/>
      <c r="G104" s="189"/>
      <c r="H104" s="189"/>
      <c r="I104" s="189"/>
      <c r="J104" s="189"/>
      <c r="K104" s="189"/>
      <c r="L104" s="189"/>
      <c r="M104" s="189"/>
      <c r="N104" s="189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/>
      <c r="AC104" s="189"/>
      <c r="AD104" s="189"/>
      <c r="AE104" s="189"/>
      <c r="AF104" s="189"/>
      <c r="AG104" s="189"/>
      <c r="AH104" s="189"/>
      <c r="AI104" s="189"/>
      <c r="AJ104" s="189"/>
      <c r="AK104" s="189"/>
      <c r="AL104" s="189"/>
      <c r="AM104" s="189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189"/>
      <c r="AX104" s="189"/>
      <c r="AY104" s="189"/>
      <c r="AZ104" s="189"/>
      <c r="BA104" s="189"/>
      <c r="BB104" s="189"/>
      <c r="BC104" s="189"/>
      <c r="BD104" s="189"/>
      <c r="BE104" s="189"/>
      <c r="BF104" s="189"/>
      <c r="BG104" s="189"/>
      <c r="BH104" s="189"/>
      <c r="BI104" s="189"/>
      <c r="BJ104" s="189"/>
      <c r="BK104" s="189"/>
      <c r="BL104" s="189"/>
      <c r="BM104" s="189"/>
      <c r="BN104" s="189"/>
      <c r="BO104" s="189"/>
      <c r="BP104" s="189"/>
      <c r="BQ104" s="189"/>
      <c r="BR104" s="189"/>
      <c r="BS104" s="189"/>
      <c r="BT104" s="189"/>
      <c r="BU104" s="189"/>
      <c r="BV104" s="189"/>
      <c r="BW104" s="189"/>
      <c r="BX104" s="189"/>
      <c r="BY104" s="189"/>
      <c r="BZ104" s="189"/>
      <c r="CA104" s="189"/>
      <c r="CB104" s="189"/>
      <c r="CC104" s="189"/>
      <c r="CD104" s="189"/>
      <c r="CE104" s="189"/>
      <c r="CF104" s="189"/>
      <c r="CG104" s="189"/>
      <c r="CH104" s="189"/>
      <c r="CI104" s="189"/>
      <c r="CJ104" s="189"/>
      <c r="CK104" s="189"/>
      <c r="CL104" s="189"/>
      <c r="CM104" s="189"/>
      <c r="CN104" s="189"/>
      <c r="CO104" s="189"/>
      <c r="CP104" s="189"/>
      <c r="CQ104" s="189"/>
      <c r="CR104" s="189"/>
      <c r="CS104" s="189"/>
      <c r="CT104" s="189"/>
      <c r="CU104" s="189"/>
      <c r="CV104" s="189"/>
      <c r="CW104" s="189"/>
      <c r="CX104" s="189"/>
      <c r="CY104" s="189"/>
      <c r="CZ104" s="189"/>
      <c r="DA104" s="189"/>
      <c r="DB104" s="189"/>
      <c r="DC104" s="189"/>
      <c r="DD104" s="189"/>
      <c r="DE104" s="189"/>
      <c r="DF104" s="189"/>
      <c r="DG104" s="189"/>
      <c r="DH104" s="189"/>
      <c r="DI104" s="189"/>
      <c r="DJ104" s="189"/>
      <c r="DK104" s="189"/>
      <c r="DL104" s="189"/>
      <c r="DM104" s="189"/>
      <c r="DN104" s="189"/>
      <c r="DO104" s="189"/>
      <c r="DP104" s="189"/>
      <c r="DQ104" s="189"/>
      <c r="DR104" s="189"/>
      <c r="DS104" s="189"/>
      <c r="DT104" s="189"/>
      <c r="DU104" s="189"/>
      <c r="DV104" s="189"/>
      <c r="DW104" s="189"/>
      <c r="DX104" s="189"/>
      <c r="DY104" s="189"/>
      <c r="DZ104" s="189"/>
      <c r="EA104" s="189"/>
      <c r="EB104" s="189"/>
      <c r="EC104" s="189"/>
      <c r="ED104" s="189"/>
      <c r="EE104" s="189"/>
      <c r="EF104" s="189"/>
      <c r="EG104" s="189"/>
      <c r="EH104" s="189"/>
      <c r="EI104" s="189"/>
      <c r="EJ104" s="189"/>
      <c r="EK104" s="189"/>
      <c r="EL104" s="189"/>
      <c r="EM104" s="189"/>
      <c r="EN104" s="189"/>
      <c r="EO104" s="189"/>
      <c r="EP104" s="189"/>
      <c r="EQ104" s="189"/>
      <c r="ER104" s="189"/>
      <c r="ES104" s="189"/>
      <c r="ET104" s="189"/>
      <c r="EU104" s="189"/>
      <c r="EV104" s="189"/>
      <c r="EW104" s="189"/>
    </row>
    <row r="105" spans="1:153" ht="15" customHeight="1" x14ac:dyDescent="0.25">
      <c r="A105" s="189" t="s">
        <v>148</v>
      </c>
      <c r="B105" s="189"/>
      <c r="C105" s="189"/>
      <c r="D105" s="189"/>
      <c r="E105" s="189"/>
      <c r="F105" s="189"/>
      <c r="G105" s="189"/>
      <c r="H105" s="189"/>
      <c r="I105" s="189"/>
      <c r="J105" s="189"/>
      <c r="K105" s="189"/>
      <c r="L105" s="189"/>
      <c r="M105" s="189"/>
      <c r="N105" s="189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  <c r="AA105" s="189"/>
      <c r="AB105" s="189"/>
      <c r="AC105" s="189"/>
      <c r="AD105" s="189"/>
      <c r="AE105" s="189"/>
      <c r="AF105" s="189"/>
      <c r="AG105" s="189"/>
      <c r="AH105" s="189"/>
      <c r="AI105" s="189"/>
      <c r="AJ105" s="189"/>
      <c r="AK105" s="189"/>
      <c r="AL105" s="189"/>
      <c r="AM105" s="189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189"/>
      <c r="AX105" s="189"/>
      <c r="AY105" s="189"/>
      <c r="AZ105" s="189"/>
      <c r="BA105" s="189"/>
      <c r="BB105" s="189"/>
      <c r="BC105" s="189"/>
      <c r="BD105" s="189"/>
      <c r="BE105" s="189"/>
      <c r="BF105" s="189"/>
      <c r="BG105" s="189"/>
      <c r="BH105" s="189"/>
      <c r="BI105" s="189"/>
      <c r="BJ105" s="189"/>
      <c r="BK105" s="189"/>
      <c r="BL105" s="189"/>
      <c r="BM105" s="189"/>
      <c r="BN105" s="189"/>
      <c r="BO105" s="189"/>
      <c r="BP105" s="189"/>
      <c r="BQ105" s="189"/>
      <c r="BR105" s="189"/>
      <c r="BS105" s="189"/>
      <c r="BT105" s="189"/>
      <c r="BU105" s="189"/>
      <c r="BV105" s="189"/>
      <c r="BW105" s="189"/>
      <c r="BX105" s="189"/>
      <c r="BY105" s="189"/>
      <c r="BZ105" s="189"/>
      <c r="CA105" s="189"/>
      <c r="CB105" s="189"/>
      <c r="CC105" s="189"/>
      <c r="CD105" s="189"/>
      <c r="CE105" s="189"/>
      <c r="CF105" s="189"/>
      <c r="CG105" s="189"/>
      <c r="CH105" s="189"/>
      <c r="CI105" s="189"/>
      <c r="CJ105" s="189"/>
      <c r="CK105" s="189"/>
      <c r="CL105" s="189"/>
      <c r="CM105" s="189"/>
      <c r="CN105" s="189"/>
      <c r="CO105" s="189"/>
      <c r="CP105" s="189"/>
      <c r="CQ105" s="189"/>
      <c r="CR105" s="189"/>
      <c r="CS105" s="189"/>
      <c r="CT105" s="189"/>
      <c r="CU105" s="189"/>
      <c r="CV105" s="189"/>
      <c r="CW105" s="189"/>
      <c r="CX105" s="189"/>
      <c r="CY105" s="189"/>
      <c r="CZ105" s="189"/>
      <c r="DA105" s="189"/>
      <c r="DB105" s="189"/>
      <c r="DC105" s="189"/>
      <c r="DD105" s="189"/>
      <c r="DE105" s="189"/>
      <c r="DF105" s="189"/>
      <c r="DG105" s="189"/>
      <c r="DH105" s="189"/>
      <c r="DI105" s="189"/>
      <c r="DJ105" s="189"/>
      <c r="DK105" s="189"/>
      <c r="DL105" s="189"/>
      <c r="DM105" s="189"/>
      <c r="DN105" s="189"/>
      <c r="DO105" s="189"/>
      <c r="DP105" s="189"/>
      <c r="DQ105" s="189"/>
      <c r="DR105" s="189"/>
      <c r="DS105" s="189"/>
      <c r="DT105" s="189"/>
      <c r="DU105" s="189"/>
      <c r="DV105" s="189"/>
      <c r="DW105" s="189"/>
      <c r="DX105" s="189"/>
      <c r="DY105" s="189"/>
      <c r="DZ105" s="189"/>
      <c r="EA105" s="189"/>
      <c r="EB105" s="189"/>
      <c r="EC105" s="189"/>
      <c r="ED105" s="189"/>
      <c r="EE105" s="189"/>
      <c r="EF105" s="189"/>
      <c r="EG105" s="189"/>
      <c r="EH105" s="189"/>
      <c r="EI105" s="189"/>
      <c r="EJ105" s="189"/>
      <c r="EK105" s="189"/>
      <c r="EL105" s="189"/>
      <c r="EM105" s="189"/>
      <c r="EN105" s="189"/>
      <c r="EO105" s="189"/>
      <c r="EP105" s="189"/>
      <c r="EQ105" s="189"/>
      <c r="ER105" s="189"/>
      <c r="ES105" s="189"/>
      <c r="ET105" s="189"/>
      <c r="EU105" s="189"/>
      <c r="EV105" s="189"/>
      <c r="EW105" s="189"/>
    </row>
    <row r="106" spans="1:153" ht="15" customHeight="1" x14ac:dyDescent="0.25">
      <c r="A106" s="189" t="s">
        <v>147</v>
      </c>
      <c r="B106" s="189"/>
      <c r="C106" s="189"/>
      <c r="D106" s="189"/>
      <c r="E106" s="189"/>
      <c r="F106" s="189"/>
      <c r="G106" s="189"/>
      <c r="H106" s="189"/>
      <c r="I106" s="189"/>
      <c r="J106" s="189"/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  <c r="AB106" s="189"/>
      <c r="AC106" s="189"/>
      <c r="AD106" s="189"/>
      <c r="AE106" s="189"/>
      <c r="AF106" s="189"/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189"/>
      <c r="AX106" s="189"/>
      <c r="AY106" s="189"/>
      <c r="AZ106" s="189"/>
      <c r="BA106" s="189"/>
      <c r="BB106" s="189"/>
      <c r="BC106" s="189"/>
      <c r="BD106" s="189"/>
      <c r="BE106" s="189"/>
      <c r="BF106" s="189"/>
      <c r="BG106" s="189"/>
      <c r="BH106" s="189"/>
      <c r="BI106" s="189"/>
      <c r="BJ106" s="189"/>
      <c r="BK106" s="189"/>
      <c r="BL106" s="189"/>
      <c r="BM106" s="189"/>
      <c r="BN106" s="189"/>
      <c r="BO106" s="189"/>
      <c r="BP106" s="189"/>
      <c r="BQ106" s="189"/>
      <c r="BR106" s="189"/>
      <c r="BS106" s="189"/>
      <c r="BT106" s="189"/>
      <c r="BU106" s="189"/>
      <c r="BV106" s="189"/>
      <c r="BW106" s="189"/>
      <c r="BX106" s="189"/>
      <c r="BY106" s="189"/>
      <c r="BZ106" s="189"/>
      <c r="CA106" s="189"/>
      <c r="CB106" s="189"/>
      <c r="CC106" s="189"/>
      <c r="CD106" s="189"/>
      <c r="CE106" s="189"/>
      <c r="CF106" s="189"/>
      <c r="CG106" s="189"/>
      <c r="CH106" s="189"/>
      <c r="CI106" s="189"/>
      <c r="CJ106" s="189"/>
      <c r="CK106" s="189"/>
      <c r="CL106" s="189"/>
      <c r="CM106" s="189"/>
      <c r="CN106" s="189"/>
      <c r="CO106" s="189"/>
      <c r="CP106" s="189"/>
      <c r="CQ106" s="189"/>
      <c r="CR106" s="189"/>
      <c r="CS106" s="189"/>
      <c r="CT106" s="189"/>
      <c r="CU106" s="189"/>
      <c r="CV106" s="189"/>
      <c r="CW106" s="189"/>
      <c r="CX106" s="189"/>
      <c r="CY106" s="189"/>
      <c r="CZ106" s="189"/>
      <c r="DA106" s="189"/>
      <c r="DB106" s="189"/>
      <c r="DC106" s="189"/>
      <c r="DD106" s="189"/>
      <c r="DE106" s="189"/>
      <c r="DF106" s="189"/>
      <c r="DG106" s="189"/>
      <c r="DH106" s="189"/>
      <c r="DI106" s="189"/>
      <c r="DJ106" s="189"/>
      <c r="DK106" s="189"/>
      <c r="DL106" s="189"/>
      <c r="DM106" s="189"/>
      <c r="DN106" s="189"/>
      <c r="DO106" s="189"/>
      <c r="DP106" s="189"/>
      <c r="DQ106" s="189"/>
      <c r="DR106" s="189"/>
      <c r="DS106" s="189"/>
      <c r="DT106" s="189"/>
      <c r="DU106" s="189"/>
      <c r="DV106" s="189"/>
      <c r="DW106" s="189"/>
      <c r="DX106" s="189"/>
      <c r="DY106" s="189"/>
      <c r="DZ106" s="189"/>
      <c r="EA106" s="189"/>
      <c r="EB106" s="189"/>
      <c r="EC106" s="189"/>
      <c r="ED106" s="189"/>
      <c r="EE106" s="189"/>
      <c r="EF106" s="189"/>
      <c r="EG106" s="189"/>
      <c r="EH106" s="189"/>
      <c r="EI106" s="189"/>
      <c r="EJ106" s="189"/>
      <c r="EK106" s="189"/>
      <c r="EL106" s="189"/>
      <c r="EM106" s="189"/>
      <c r="EN106" s="189"/>
      <c r="EO106" s="189"/>
      <c r="EP106" s="189"/>
      <c r="EQ106" s="189"/>
      <c r="ER106" s="189"/>
      <c r="ES106" s="189"/>
      <c r="ET106" s="189"/>
      <c r="EU106" s="189"/>
      <c r="EV106" s="189"/>
      <c r="EW106" s="189"/>
    </row>
    <row r="107" spans="1:153" ht="15" customHeight="1" x14ac:dyDescent="0.25">
      <c r="A107" s="189" t="s">
        <v>146</v>
      </c>
      <c r="B107" s="189"/>
      <c r="C107" s="189"/>
      <c r="D107" s="189"/>
      <c r="E107" s="189"/>
      <c r="F107" s="189"/>
      <c r="G107" s="189"/>
      <c r="H107" s="189"/>
      <c r="I107" s="189"/>
      <c r="J107" s="189"/>
      <c r="K107" s="189"/>
      <c r="L107" s="189"/>
      <c r="M107" s="189"/>
      <c r="N107" s="189"/>
      <c r="O107" s="189"/>
      <c r="P107" s="189"/>
      <c r="Q107" s="189"/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9"/>
      <c r="AD107" s="189"/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189"/>
      <c r="AX107" s="189"/>
      <c r="AY107" s="189"/>
      <c r="AZ107" s="189"/>
      <c r="BA107" s="189"/>
      <c r="BB107" s="189"/>
      <c r="BC107" s="189"/>
      <c r="BD107" s="189"/>
      <c r="BE107" s="189"/>
      <c r="BF107" s="189"/>
      <c r="BG107" s="189"/>
      <c r="BH107" s="189"/>
      <c r="BI107" s="189"/>
      <c r="BJ107" s="189"/>
      <c r="BK107" s="189"/>
      <c r="BL107" s="189"/>
      <c r="BM107" s="189"/>
      <c r="BN107" s="189"/>
      <c r="BO107" s="189"/>
      <c r="BP107" s="189"/>
      <c r="BQ107" s="189"/>
      <c r="BR107" s="189"/>
      <c r="BS107" s="189"/>
      <c r="BT107" s="189"/>
      <c r="BU107" s="189"/>
      <c r="BV107" s="189"/>
      <c r="BW107" s="189"/>
      <c r="BX107" s="189"/>
      <c r="BY107" s="189"/>
      <c r="BZ107" s="189"/>
      <c r="CA107" s="189"/>
      <c r="CB107" s="189"/>
      <c r="CC107" s="189"/>
      <c r="CD107" s="189"/>
      <c r="CE107" s="189"/>
      <c r="CF107" s="189"/>
      <c r="CG107" s="189"/>
      <c r="CH107" s="189"/>
      <c r="CI107" s="189"/>
      <c r="CJ107" s="189"/>
      <c r="CK107" s="189"/>
      <c r="CL107" s="189"/>
      <c r="CM107" s="189"/>
      <c r="CN107" s="189"/>
      <c r="CO107" s="189"/>
      <c r="CP107" s="189"/>
      <c r="CQ107" s="189"/>
      <c r="CR107" s="189"/>
      <c r="CS107" s="189"/>
      <c r="CT107" s="189"/>
      <c r="CU107" s="189"/>
      <c r="CV107" s="189"/>
      <c r="CW107" s="189"/>
      <c r="CX107" s="189"/>
      <c r="CY107" s="189"/>
      <c r="CZ107" s="189"/>
      <c r="DA107" s="189"/>
      <c r="DB107" s="189"/>
      <c r="DC107" s="189"/>
      <c r="DD107" s="189"/>
      <c r="DE107" s="189"/>
      <c r="DF107" s="189"/>
      <c r="DG107" s="189"/>
      <c r="DH107" s="189"/>
      <c r="DI107" s="189"/>
      <c r="DJ107" s="189"/>
      <c r="DK107" s="189"/>
      <c r="DL107" s="189"/>
      <c r="DM107" s="189"/>
      <c r="DN107" s="189"/>
      <c r="DO107" s="189"/>
      <c r="DP107" s="189"/>
      <c r="DQ107" s="189"/>
      <c r="DR107" s="189"/>
      <c r="DS107" s="189"/>
      <c r="DT107" s="189"/>
      <c r="DU107" s="189"/>
      <c r="DV107" s="189"/>
      <c r="DW107" s="189"/>
      <c r="DX107" s="189"/>
      <c r="DY107" s="189"/>
      <c r="DZ107" s="189"/>
      <c r="EA107" s="189"/>
      <c r="EB107" s="189"/>
      <c r="EC107" s="189"/>
      <c r="ED107" s="189"/>
      <c r="EE107" s="189"/>
      <c r="EF107" s="189"/>
      <c r="EG107" s="189"/>
      <c r="EH107" s="189"/>
      <c r="EI107" s="189"/>
      <c r="EJ107" s="189"/>
      <c r="EK107" s="189"/>
      <c r="EL107" s="189"/>
      <c r="EM107" s="189"/>
      <c r="EN107" s="189"/>
      <c r="EO107" s="189"/>
      <c r="EP107" s="189"/>
      <c r="EQ107" s="189"/>
      <c r="ER107" s="189"/>
      <c r="ES107" s="189"/>
      <c r="ET107" s="189"/>
      <c r="EU107" s="189"/>
      <c r="EV107" s="189"/>
      <c r="EW107" s="189"/>
    </row>
    <row r="108" spans="1:153" ht="15" customHeight="1" x14ac:dyDescent="0.25">
      <c r="A108" s="189" t="s">
        <v>145</v>
      </c>
      <c r="B108" s="189"/>
      <c r="C108" s="189"/>
      <c r="D108" s="189"/>
      <c r="E108" s="189"/>
      <c r="F108" s="189"/>
      <c r="G108" s="189"/>
      <c r="H108" s="189"/>
      <c r="I108" s="189"/>
      <c r="J108" s="189"/>
      <c r="K108" s="189"/>
      <c r="L108" s="189"/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9"/>
      <c r="Z108" s="189"/>
      <c r="AA108" s="189"/>
      <c r="AB108" s="189"/>
      <c r="AC108" s="189"/>
      <c r="AD108" s="189"/>
      <c r="AE108" s="189"/>
      <c r="AF108" s="189"/>
      <c r="AG108" s="189"/>
      <c r="AH108" s="189"/>
      <c r="AI108" s="189"/>
      <c r="AJ108" s="189"/>
      <c r="AK108" s="189"/>
      <c r="AL108" s="189"/>
      <c r="AM108" s="189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189"/>
      <c r="AX108" s="189"/>
      <c r="AY108" s="189"/>
      <c r="AZ108" s="189"/>
      <c r="BA108" s="189"/>
      <c r="BB108" s="189"/>
      <c r="BC108" s="189"/>
      <c r="BD108" s="189"/>
      <c r="BE108" s="189"/>
      <c r="BF108" s="189"/>
      <c r="BG108" s="189"/>
      <c r="BH108" s="189"/>
      <c r="BI108" s="189"/>
      <c r="BJ108" s="189"/>
      <c r="BK108" s="189"/>
      <c r="BL108" s="189"/>
      <c r="BM108" s="189"/>
      <c r="BN108" s="189"/>
      <c r="BO108" s="189"/>
      <c r="BP108" s="189"/>
      <c r="BQ108" s="189"/>
      <c r="BR108" s="189"/>
      <c r="BS108" s="189"/>
      <c r="BT108" s="189"/>
      <c r="BU108" s="189"/>
      <c r="BV108" s="189"/>
      <c r="BW108" s="189"/>
      <c r="BX108" s="189"/>
      <c r="BY108" s="189"/>
      <c r="BZ108" s="189"/>
      <c r="CA108" s="189"/>
      <c r="CB108" s="189"/>
      <c r="CC108" s="189"/>
      <c r="CD108" s="189"/>
      <c r="CE108" s="189"/>
      <c r="CF108" s="189"/>
      <c r="CG108" s="189"/>
      <c r="CH108" s="189"/>
      <c r="CI108" s="189"/>
      <c r="CJ108" s="189"/>
      <c r="CK108" s="189"/>
      <c r="CL108" s="189"/>
      <c r="CM108" s="189"/>
      <c r="CN108" s="189"/>
      <c r="CO108" s="189"/>
      <c r="CP108" s="189"/>
      <c r="CQ108" s="189"/>
      <c r="CR108" s="189"/>
      <c r="CS108" s="189"/>
      <c r="CT108" s="189"/>
      <c r="CU108" s="189"/>
      <c r="CV108" s="189"/>
      <c r="CW108" s="189"/>
      <c r="CX108" s="189"/>
      <c r="CY108" s="189"/>
      <c r="CZ108" s="189"/>
      <c r="DA108" s="189"/>
      <c r="DB108" s="189"/>
      <c r="DC108" s="189"/>
      <c r="DD108" s="189"/>
      <c r="DE108" s="189"/>
      <c r="DF108" s="189"/>
      <c r="DG108" s="189"/>
      <c r="DH108" s="189"/>
      <c r="DI108" s="189"/>
      <c r="DJ108" s="189"/>
      <c r="DK108" s="189"/>
      <c r="DL108" s="189"/>
      <c r="DM108" s="189"/>
      <c r="DN108" s="189"/>
      <c r="DO108" s="189"/>
      <c r="DP108" s="189"/>
      <c r="DQ108" s="189"/>
      <c r="DR108" s="189"/>
      <c r="DS108" s="189"/>
      <c r="DT108" s="189"/>
      <c r="DU108" s="189"/>
      <c r="DV108" s="189"/>
      <c r="DW108" s="189"/>
      <c r="DX108" s="189"/>
      <c r="DY108" s="189"/>
      <c r="DZ108" s="189"/>
      <c r="EA108" s="189"/>
      <c r="EB108" s="189"/>
      <c r="EC108" s="189"/>
      <c r="ED108" s="189"/>
      <c r="EE108" s="189"/>
      <c r="EF108" s="189"/>
      <c r="EG108" s="189"/>
      <c r="EH108" s="189"/>
      <c r="EI108" s="189"/>
      <c r="EJ108" s="189"/>
      <c r="EK108" s="189"/>
      <c r="EL108" s="189"/>
      <c r="EM108" s="189"/>
      <c r="EN108" s="189"/>
      <c r="EO108" s="189"/>
      <c r="EP108" s="189"/>
      <c r="EQ108" s="189"/>
      <c r="ER108" s="189"/>
      <c r="ES108" s="189"/>
      <c r="ET108" s="189"/>
      <c r="EU108" s="189"/>
      <c r="EV108" s="189"/>
      <c r="EW108" s="189"/>
    </row>
    <row r="109" spans="1:153" ht="15" customHeight="1" x14ac:dyDescent="0.25">
      <c r="A109" s="189" t="s">
        <v>144</v>
      </c>
      <c r="B109" s="189"/>
      <c r="C109" s="189"/>
      <c r="D109" s="189"/>
      <c r="E109" s="189"/>
      <c r="F109" s="189"/>
      <c r="G109" s="189"/>
      <c r="H109" s="189"/>
      <c r="I109" s="189"/>
      <c r="J109" s="189"/>
      <c r="K109" s="189"/>
      <c r="L109" s="189"/>
      <c r="M109" s="189"/>
      <c r="N109" s="189"/>
      <c r="O109" s="189"/>
      <c r="P109" s="189"/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  <c r="AB109" s="189"/>
      <c r="AC109" s="189"/>
      <c r="AD109" s="189"/>
      <c r="AE109" s="189"/>
      <c r="AF109" s="189"/>
      <c r="AG109" s="189"/>
      <c r="AH109" s="189"/>
      <c r="AI109" s="189"/>
      <c r="AJ109" s="189"/>
      <c r="AK109" s="189"/>
      <c r="AL109" s="189"/>
      <c r="AM109" s="189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189"/>
      <c r="AX109" s="189"/>
      <c r="AY109" s="189"/>
      <c r="AZ109" s="189"/>
      <c r="BA109" s="189"/>
      <c r="BB109" s="189"/>
      <c r="BC109" s="189"/>
      <c r="BD109" s="189"/>
      <c r="BE109" s="189"/>
      <c r="BF109" s="189"/>
      <c r="BG109" s="189"/>
      <c r="BH109" s="189"/>
      <c r="BI109" s="189"/>
      <c r="BJ109" s="189"/>
      <c r="BK109" s="189"/>
      <c r="BL109" s="189"/>
      <c r="BM109" s="189"/>
      <c r="BN109" s="189"/>
      <c r="BO109" s="189"/>
      <c r="BP109" s="189"/>
      <c r="BQ109" s="189"/>
      <c r="BR109" s="189"/>
      <c r="BS109" s="189"/>
      <c r="BT109" s="189"/>
      <c r="BU109" s="189"/>
      <c r="BV109" s="189"/>
      <c r="BW109" s="189"/>
      <c r="BX109" s="189"/>
      <c r="BY109" s="189"/>
      <c r="BZ109" s="189"/>
      <c r="CA109" s="189"/>
      <c r="CB109" s="189"/>
      <c r="CC109" s="189"/>
      <c r="CD109" s="189"/>
      <c r="CE109" s="189"/>
      <c r="CF109" s="189"/>
      <c r="CG109" s="189"/>
      <c r="CH109" s="189"/>
      <c r="CI109" s="189"/>
      <c r="CJ109" s="189"/>
      <c r="CK109" s="189"/>
      <c r="CL109" s="189"/>
      <c r="CM109" s="189"/>
      <c r="CN109" s="189"/>
      <c r="CO109" s="189"/>
      <c r="CP109" s="189"/>
      <c r="CQ109" s="189"/>
      <c r="CR109" s="189"/>
      <c r="CS109" s="189"/>
      <c r="CT109" s="189"/>
      <c r="CU109" s="189"/>
      <c r="CV109" s="189"/>
      <c r="CW109" s="189"/>
      <c r="CX109" s="189"/>
      <c r="CY109" s="189"/>
      <c r="CZ109" s="189"/>
      <c r="DA109" s="189"/>
      <c r="DB109" s="189"/>
      <c r="DC109" s="189"/>
      <c r="DD109" s="189"/>
      <c r="DE109" s="189"/>
      <c r="DF109" s="189"/>
      <c r="DG109" s="189"/>
      <c r="DH109" s="189"/>
      <c r="DI109" s="189"/>
      <c r="DJ109" s="189"/>
      <c r="DK109" s="189"/>
      <c r="DL109" s="189"/>
      <c r="DM109" s="189"/>
      <c r="DN109" s="189"/>
      <c r="DO109" s="189"/>
      <c r="DP109" s="189"/>
      <c r="DQ109" s="189"/>
      <c r="DR109" s="189"/>
      <c r="DS109" s="189"/>
      <c r="DT109" s="189"/>
      <c r="DU109" s="189"/>
      <c r="DV109" s="189"/>
      <c r="DW109" s="189"/>
      <c r="DX109" s="189"/>
      <c r="DY109" s="189"/>
      <c r="DZ109" s="189"/>
      <c r="EA109" s="189"/>
      <c r="EB109" s="189"/>
      <c r="EC109" s="189"/>
      <c r="ED109" s="189"/>
      <c r="EE109" s="189"/>
      <c r="EF109" s="189"/>
      <c r="EG109" s="189"/>
      <c r="EH109" s="189"/>
      <c r="EI109" s="189"/>
      <c r="EJ109" s="189"/>
      <c r="EK109" s="189"/>
      <c r="EL109" s="189"/>
      <c r="EM109" s="189"/>
      <c r="EN109" s="189"/>
      <c r="EO109" s="189"/>
      <c r="EP109" s="189"/>
      <c r="EQ109" s="189"/>
      <c r="ER109" s="189"/>
      <c r="ES109" s="189"/>
      <c r="ET109" s="189"/>
      <c r="EU109" s="189"/>
      <c r="EV109" s="189"/>
      <c r="EW109" s="189"/>
    </row>
    <row r="110" spans="1:153" ht="15" customHeight="1" x14ac:dyDescent="0.25">
      <c r="A110" s="189" t="s">
        <v>143</v>
      </c>
      <c r="B110" s="189"/>
      <c r="C110" s="189"/>
      <c r="D110" s="189"/>
      <c r="E110" s="189"/>
      <c r="F110" s="189"/>
      <c r="G110" s="189"/>
      <c r="H110" s="189"/>
      <c r="I110" s="189"/>
      <c r="J110" s="189"/>
      <c r="K110" s="189"/>
      <c r="L110" s="189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  <c r="AB110" s="189"/>
      <c r="AC110" s="189"/>
      <c r="AD110" s="189"/>
      <c r="AE110" s="189"/>
      <c r="AF110" s="189"/>
      <c r="AG110" s="189"/>
      <c r="AH110" s="189"/>
      <c r="AI110" s="189"/>
      <c r="AJ110" s="189"/>
      <c r="AK110" s="189"/>
      <c r="AL110" s="189"/>
      <c r="AM110" s="189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189"/>
      <c r="AX110" s="189"/>
      <c r="AY110" s="189"/>
      <c r="AZ110" s="189"/>
      <c r="BA110" s="189"/>
      <c r="BB110" s="189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89"/>
      <c r="BS110" s="189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89"/>
      <c r="CJ110" s="189"/>
      <c r="CK110" s="189"/>
      <c r="CL110" s="189"/>
      <c r="CM110" s="189"/>
      <c r="CN110" s="189"/>
      <c r="CO110" s="189"/>
      <c r="CP110" s="189"/>
      <c r="CQ110" s="189"/>
      <c r="CR110" s="189"/>
      <c r="CS110" s="189"/>
      <c r="CT110" s="189"/>
      <c r="CU110" s="189"/>
      <c r="CV110" s="189"/>
      <c r="CW110" s="189"/>
      <c r="CX110" s="189"/>
      <c r="CY110" s="189"/>
      <c r="CZ110" s="189"/>
      <c r="DA110" s="189"/>
      <c r="DB110" s="189"/>
      <c r="DC110" s="189"/>
      <c r="DD110" s="189"/>
      <c r="DE110" s="189"/>
      <c r="DF110" s="189"/>
      <c r="DG110" s="189"/>
      <c r="DH110" s="189"/>
      <c r="DI110" s="189"/>
      <c r="DJ110" s="189"/>
      <c r="DK110" s="189"/>
      <c r="DL110" s="189"/>
      <c r="DM110" s="189"/>
      <c r="DN110" s="189"/>
      <c r="DO110" s="189"/>
      <c r="DP110" s="189"/>
      <c r="DQ110" s="189"/>
      <c r="DR110" s="189"/>
      <c r="DS110" s="189"/>
      <c r="DT110" s="189"/>
      <c r="DU110" s="189"/>
      <c r="DV110" s="189"/>
      <c r="DW110" s="189"/>
      <c r="DX110" s="189"/>
      <c r="DY110" s="189"/>
      <c r="DZ110" s="189"/>
      <c r="EA110" s="189"/>
      <c r="EB110" s="189"/>
      <c r="EC110" s="189"/>
      <c r="ED110" s="189"/>
      <c r="EE110" s="189"/>
      <c r="EF110" s="189"/>
      <c r="EG110" s="189"/>
      <c r="EH110" s="189"/>
      <c r="EI110" s="189"/>
      <c r="EJ110" s="189"/>
      <c r="EK110" s="189"/>
      <c r="EL110" s="189"/>
      <c r="EM110" s="189"/>
      <c r="EN110" s="189"/>
      <c r="EO110" s="189"/>
      <c r="EP110" s="189"/>
      <c r="EQ110" s="189"/>
      <c r="ER110" s="189"/>
      <c r="ES110" s="189"/>
      <c r="ET110" s="189"/>
      <c r="EU110" s="189"/>
      <c r="EV110" s="189"/>
      <c r="EW110" s="189"/>
    </row>
    <row r="111" spans="1:153" ht="15" customHeight="1" x14ac:dyDescent="0.25">
      <c r="A111" s="189" t="s">
        <v>62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  <c r="AB111" s="189"/>
      <c r="AC111" s="189"/>
      <c r="AD111" s="189"/>
      <c r="AE111" s="189"/>
      <c r="AF111" s="189"/>
      <c r="AG111" s="189"/>
      <c r="AH111" s="189"/>
      <c r="AI111" s="189"/>
      <c r="AJ111" s="189"/>
      <c r="AK111" s="189"/>
      <c r="AL111" s="189"/>
      <c r="AM111" s="189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189"/>
      <c r="AX111" s="189"/>
      <c r="AY111" s="189"/>
      <c r="AZ111" s="189"/>
      <c r="BA111" s="189"/>
      <c r="BB111" s="189"/>
      <c r="BC111" s="189"/>
      <c r="BD111" s="189"/>
      <c r="BE111" s="189"/>
      <c r="BF111" s="189"/>
      <c r="BG111" s="189"/>
      <c r="BH111" s="189"/>
      <c r="BI111" s="189"/>
      <c r="BJ111" s="189"/>
      <c r="BK111" s="189"/>
      <c r="BL111" s="189"/>
      <c r="BM111" s="189"/>
      <c r="BN111" s="189"/>
      <c r="BO111" s="189"/>
      <c r="BP111" s="189"/>
      <c r="BQ111" s="189"/>
      <c r="BR111" s="189"/>
      <c r="BS111" s="189"/>
      <c r="BT111" s="189"/>
      <c r="BU111" s="189"/>
      <c r="BV111" s="189"/>
      <c r="BW111" s="189"/>
      <c r="BX111" s="189"/>
      <c r="BY111" s="189"/>
      <c r="BZ111" s="189"/>
      <c r="CA111" s="189"/>
      <c r="CB111" s="189"/>
      <c r="CC111" s="189"/>
      <c r="CD111" s="189"/>
      <c r="CE111" s="189"/>
      <c r="CF111" s="189"/>
      <c r="CG111" s="189"/>
      <c r="CH111" s="189"/>
      <c r="CI111" s="189"/>
      <c r="CJ111" s="189"/>
      <c r="CK111" s="189"/>
      <c r="CL111" s="189"/>
      <c r="CM111" s="189"/>
      <c r="CN111" s="189"/>
      <c r="CO111" s="189"/>
      <c r="CP111" s="189"/>
      <c r="CQ111" s="189"/>
      <c r="CR111" s="189"/>
      <c r="CS111" s="189"/>
      <c r="CT111" s="189"/>
      <c r="CU111" s="189"/>
      <c r="CV111" s="189"/>
      <c r="CW111" s="189"/>
      <c r="CX111" s="189"/>
      <c r="CY111" s="189"/>
      <c r="CZ111" s="189"/>
      <c r="DA111" s="189"/>
      <c r="DB111" s="189"/>
      <c r="DC111" s="189"/>
      <c r="DD111" s="189"/>
      <c r="DE111" s="189"/>
      <c r="DF111" s="189"/>
      <c r="DG111" s="189"/>
      <c r="DH111" s="189"/>
      <c r="DI111" s="189"/>
      <c r="DJ111" s="189"/>
      <c r="DK111" s="189"/>
      <c r="DL111" s="189"/>
      <c r="DM111" s="189"/>
      <c r="DN111" s="189"/>
      <c r="DO111" s="189"/>
      <c r="DP111" s="189"/>
      <c r="DQ111" s="189"/>
      <c r="DR111" s="189"/>
      <c r="DS111" s="189"/>
      <c r="DT111" s="189"/>
      <c r="DU111" s="189"/>
      <c r="DV111" s="189"/>
      <c r="DW111" s="189"/>
      <c r="DX111" s="189"/>
      <c r="DY111" s="189"/>
      <c r="DZ111" s="189"/>
      <c r="EA111" s="189"/>
      <c r="EB111" s="189"/>
      <c r="EC111" s="189"/>
      <c r="ED111" s="189"/>
      <c r="EE111" s="189"/>
      <c r="EF111" s="189"/>
      <c r="EG111" s="189"/>
      <c r="EH111" s="189"/>
      <c r="EI111" s="189"/>
      <c r="EJ111" s="189"/>
      <c r="EK111" s="189"/>
      <c r="EL111" s="189"/>
      <c r="EM111" s="189"/>
      <c r="EN111" s="189"/>
      <c r="EO111" s="189"/>
      <c r="EP111" s="189"/>
      <c r="EQ111" s="189"/>
      <c r="ER111" s="189"/>
      <c r="ES111" s="189"/>
      <c r="ET111" s="189"/>
      <c r="EU111" s="189"/>
      <c r="EV111" s="189"/>
      <c r="EW111" s="189"/>
    </row>
    <row r="112" spans="1:153" ht="15" customHeight="1" x14ac:dyDescent="0.25">
      <c r="A112" s="189" t="s">
        <v>63</v>
      </c>
      <c r="B112" s="189"/>
      <c r="C112" s="189"/>
      <c r="D112" s="189"/>
      <c r="E112" s="189"/>
      <c r="F112" s="189"/>
      <c r="G112" s="189"/>
      <c r="H112" s="189"/>
      <c r="I112" s="189"/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89"/>
      <c r="AM112" s="189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189"/>
      <c r="AX112" s="189"/>
      <c r="AY112" s="189"/>
      <c r="AZ112" s="189"/>
      <c r="BA112" s="189"/>
      <c r="BB112" s="189"/>
      <c r="BC112" s="189"/>
      <c r="BD112" s="189"/>
      <c r="BE112" s="189"/>
      <c r="BF112" s="189"/>
      <c r="BG112" s="189"/>
      <c r="BH112" s="189"/>
      <c r="BI112" s="189"/>
      <c r="BJ112" s="189"/>
      <c r="BK112" s="189"/>
      <c r="BL112" s="189"/>
      <c r="BM112" s="189"/>
      <c r="BN112" s="189"/>
      <c r="BO112" s="189"/>
      <c r="BP112" s="189"/>
      <c r="BQ112" s="189"/>
      <c r="BR112" s="189"/>
      <c r="BS112" s="189"/>
      <c r="BT112" s="189"/>
      <c r="BU112" s="189"/>
      <c r="BV112" s="189"/>
      <c r="BW112" s="189"/>
      <c r="BX112" s="189"/>
      <c r="BY112" s="189"/>
      <c r="BZ112" s="189"/>
      <c r="CA112" s="189"/>
      <c r="CB112" s="189"/>
      <c r="CC112" s="189"/>
      <c r="CD112" s="189"/>
      <c r="CE112" s="189"/>
      <c r="CF112" s="189"/>
      <c r="CG112" s="189"/>
      <c r="CH112" s="189"/>
      <c r="CI112" s="189"/>
      <c r="CJ112" s="189"/>
      <c r="CK112" s="189"/>
      <c r="CL112" s="189"/>
      <c r="CM112" s="189"/>
      <c r="CN112" s="189"/>
      <c r="CO112" s="189"/>
      <c r="CP112" s="189"/>
      <c r="CQ112" s="189"/>
      <c r="CR112" s="189"/>
      <c r="CS112" s="189"/>
      <c r="CT112" s="189"/>
      <c r="CU112" s="189"/>
      <c r="CV112" s="189"/>
      <c r="CW112" s="189"/>
      <c r="CX112" s="189"/>
      <c r="CY112" s="189"/>
      <c r="CZ112" s="189"/>
      <c r="DA112" s="189"/>
      <c r="DB112" s="189"/>
      <c r="DC112" s="189"/>
      <c r="DD112" s="189"/>
      <c r="DE112" s="189"/>
      <c r="DF112" s="189"/>
      <c r="DG112" s="189"/>
      <c r="DH112" s="189"/>
      <c r="DI112" s="189"/>
      <c r="DJ112" s="189"/>
      <c r="DK112" s="189"/>
      <c r="DL112" s="189"/>
      <c r="DM112" s="189"/>
      <c r="DN112" s="189"/>
      <c r="DO112" s="189"/>
      <c r="DP112" s="189"/>
      <c r="DQ112" s="189"/>
      <c r="DR112" s="189"/>
      <c r="DS112" s="189"/>
      <c r="DT112" s="189"/>
      <c r="DU112" s="189"/>
      <c r="DV112" s="189"/>
      <c r="DW112" s="189"/>
      <c r="DX112" s="189"/>
      <c r="DY112" s="189"/>
      <c r="DZ112" s="189"/>
      <c r="EA112" s="189"/>
      <c r="EB112" s="189"/>
      <c r="EC112" s="189"/>
      <c r="ED112" s="189"/>
      <c r="EE112" s="189"/>
      <c r="EF112" s="189"/>
      <c r="EG112" s="189"/>
      <c r="EH112" s="189"/>
      <c r="EI112" s="189"/>
      <c r="EJ112" s="189"/>
      <c r="EK112" s="189"/>
      <c r="EL112" s="189"/>
      <c r="EM112" s="189"/>
      <c r="EN112" s="189"/>
      <c r="EO112" s="189"/>
      <c r="EP112" s="189"/>
      <c r="EQ112" s="189"/>
      <c r="ER112" s="189"/>
      <c r="ES112" s="189"/>
      <c r="ET112" s="189"/>
      <c r="EU112" s="189"/>
      <c r="EV112" s="189"/>
      <c r="EW112" s="189"/>
    </row>
    <row r="113" spans="1:153" ht="15" customHeight="1" x14ac:dyDescent="0.25">
      <c r="A113" s="189" t="s">
        <v>64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  <c r="L113" s="189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  <c r="AB113" s="189"/>
      <c r="AC113" s="189"/>
      <c r="AD113" s="189"/>
      <c r="AE113" s="189"/>
      <c r="AF113" s="189"/>
      <c r="AG113" s="189"/>
      <c r="AH113" s="189"/>
      <c r="AI113" s="189"/>
      <c r="AJ113" s="189"/>
      <c r="AK113" s="189"/>
      <c r="AL113" s="189"/>
      <c r="AM113" s="189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189"/>
      <c r="AX113" s="189"/>
      <c r="AY113" s="189"/>
      <c r="AZ113" s="189"/>
      <c r="BA113" s="189"/>
      <c r="BB113" s="189"/>
      <c r="BC113" s="189"/>
      <c r="BD113" s="189"/>
      <c r="BE113" s="189"/>
      <c r="BF113" s="189"/>
      <c r="BG113" s="189"/>
      <c r="BH113" s="189"/>
      <c r="BI113" s="189"/>
      <c r="BJ113" s="189"/>
      <c r="BK113" s="189"/>
      <c r="BL113" s="189"/>
      <c r="BM113" s="189"/>
      <c r="BN113" s="189"/>
      <c r="BO113" s="189"/>
      <c r="BP113" s="189"/>
      <c r="BQ113" s="189"/>
      <c r="BR113" s="189"/>
      <c r="BS113" s="189"/>
      <c r="BT113" s="189"/>
      <c r="BU113" s="189"/>
      <c r="BV113" s="189"/>
      <c r="BW113" s="189"/>
      <c r="BX113" s="189"/>
      <c r="BY113" s="189"/>
      <c r="BZ113" s="189"/>
      <c r="CA113" s="189"/>
      <c r="CB113" s="189"/>
      <c r="CC113" s="189"/>
      <c r="CD113" s="189"/>
      <c r="CE113" s="189"/>
      <c r="CF113" s="189"/>
      <c r="CG113" s="189"/>
      <c r="CH113" s="189"/>
      <c r="CI113" s="189"/>
      <c r="CJ113" s="189"/>
      <c r="CK113" s="189"/>
      <c r="CL113" s="189"/>
      <c r="CM113" s="189"/>
      <c r="CN113" s="189"/>
      <c r="CO113" s="189"/>
      <c r="CP113" s="189"/>
      <c r="CQ113" s="189"/>
      <c r="CR113" s="189"/>
      <c r="CS113" s="189"/>
      <c r="CT113" s="189"/>
      <c r="CU113" s="189"/>
      <c r="CV113" s="189"/>
      <c r="CW113" s="189"/>
      <c r="CX113" s="189"/>
      <c r="CY113" s="189"/>
      <c r="CZ113" s="189"/>
      <c r="DA113" s="189"/>
      <c r="DB113" s="189"/>
      <c r="DC113" s="189"/>
      <c r="DD113" s="189"/>
      <c r="DE113" s="189"/>
      <c r="DF113" s="189"/>
      <c r="DG113" s="189"/>
      <c r="DH113" s="189"/>
      <c r="DI113" s="189"/>
      <c r="DJ113" s="189"/>
      <c r="DK113" s="189"/>
      <c r="DL113" s="189"/>
      <c r="DM113" s="189"/>
      <c r="DN113" s="189"/>
      <c r="DO113" s="189"/>
      <c r="DP113" s="189"/>
      <c r="DQ113" s="189"/>
      <c r="DR113" s="189"/>
      <c r="DS113" s="189"/>
      <c r="DT113" s="189"/>
      <c r="DU113" s="189"/>
      <c r="DV113" s="189"/>
      <c r="DW113" s="189"/>
      <c r="DX113" s="189"/>
      <c r="DY113" s="189"/>
      <c r="DZ113" s="189"/>
      <c r="EA113" s="189"/>
      <c r="EB113" s="189"/>
      <c r="EC113" s="189"/>
      <c r="ED113" s="189"/>
      <c r="EE113" s="189"/>
      <c r="EF113" s="189"/>
      <c r="EG113" s="189"/>
      <c r="EH113" s="189"/>
      <c r="EI113" s="189"/>
      <c r="EJ113" s="189"/>
      <c r="EK113" s="189"/>
      <c r="EL113" s="189"/>
      <c r="EM113" s="189"/>
      <c r="EN113" s="189"/>
      <c r="EO113" s="189"/>
      <c r="EP113" s="189"/>
      <c r="EQ113" s="189"/>
      <c r="ER113" s="189"/>
      <c r="ES113" s="189"/>
      <c r="ET113" s="189"/>
      <c r="EU113" s="189"/>
      <c r="EV113" s="189"/>
      <c r="EW113" s="189"/>
    </row>
    <row r="114" spans="1:153" ht="15" customHeight="1" x14ac:dyDescent="0.25">
      <c r="A114" s="189" t="s">
        <v>142</v>
      </c>
      <c r="B114" s="189"/>
      <c r="C114" s="189"/>
      <c r="D114" s="189"/>
      <c r="E114" s="189"/>
      <c r="F114" s="189"/>
      <c r="G114" s="189"/>
      <c r="H114" s="189"/>
      <c r="I114" s="189"/>
      <c r="J114" s="189"/>
      <c r="K114" s="189"/>
      <c r="L114" s="189"/>
      <c r="M114" s="189"/>
      <c r="N114" s="189"/>
      <c r="O114" s="189"/>
      <c r="P114" s="189"/>
      <c r="Q114" s="189"/>
      <c r="R114" s="189"/>
      <c r="S114" s="189"/>
      <c r="T114" s="189"/>
      <c r="U114" s="189"/>
      <c r="V114" s="189"/>
      <c r="W114" s="189"/>
      <c r="X114" s="189"/>
      <c r="Y114" s="189"/>
      <c r="Z114" s="189"/>
      <c r="AA114" s="189"/>
      <c r="AB114" s="189"/>
      <c r="AC114" s="189"/>
      <c r="AD114" s="189"/>
      <c r="AE114" s="189"/>
      <c r="AF114" s="189"/>
      <c r="AG114" s="189"/>
      <c r="AH114" s="189"/>
      <c r="AI114" s="189"/>
      <c r="AJ114" s="189"/>
      <c r="AK114" s="189"/>
      <c r="AL114" s="189"/>
      <c r="AM114" s="189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189"/>
      <c r="AX114" s="189"/>
      <c r="AY114" s="189"/>
      <c r="AZ114" s="189"/>
      <c r="BA114" s="189"/>
      <c r="BB114" s="189"/>
      <c r="BC114" s="189"/>
      <c r="BD114" s="189"/>
      <c r="BE114" s="189"/>
      <c r="BF114" s="189"/>
      <c r="BG114" s="189"/>
      <c r="BH114" s="189"/>
      <c r="BI114" s="189"/>
      <c r="BJ114" s="189"/>
      <c r="BK114" s="189"/>
      <c r="BL114" s="189"/>
      <c r="BM114" s="189"/>
      <c r="BN114" s="189"/>
      <c r="BO114" s="189"/>
      <c r="BP114" s="189"/>
      <c r="BQ114" s="189"/>
      <c r="BR114" s="189"/>
      <c r="BS114" s="189"/>
      <c r="BT114" s="189"/>
      <c r="BU114" s="189"/>
      <c r="BV114" s="189"/>
      <c r="BW114" s="189"/>
      <c r="BX114" s="189"/>
      <c r="BY114" s="189"/>
      <c r="BZ114" s="189"/>
      <c r="CA114" s="189"/>
      <c r="CB114" s="189"/>
      <c r="CC114" s="189"/>
      <c r="CD114" s="189"/>
      <c r="CE114" s="189"/>
      <c r="CF114" s="189"/>
      <c r="CG114" s="189"/>
      <c r="CH114" s="189"/>
      <c r="CI114" s="189"/>
      <c r="CJ114" s="189"/>
      <c r="CK114" s="189"/>
      <c r="CL114" s="189"/>
      <c r="CM114" s="189"/>
      <c r="CN114" s="189"/>
      <c r="CO114" s="189"/>
      <c r="CP114" s="189"/>
      <c r="CQ114" s="189"/>
      <c r="CR114" s="189"/>
      <c r="CS114" s="189"/>
      <c r="CT114" s="189"/>
      <c r="CU114" s="189"/>
      <c r="CV114" s="189"/>
      <c r="CW114" s="189"/>
      <c r="CX114" s="189"/>
      <c r="CY114" s="189"/>
      <c r="CZ114" s="189"/>
      <c r="DA114" s="189"/>
      <c r="DB114" s="189"/>
      <c r="DC114" s="189"/>
      <c r="DD114" s="189"/>
      <c r="DE114" s="189"/>
      <c r="DF114" s="189"/>
      <c r="DG114" s="189"/>
      <c r="DH114" s="189"/>
      <c r="DI114" s="189"/>
      <c r="DJ114" s="189"/>
      <c r="DK114" s="189"/>
      <c r="DL114" s="189"/>
      <c r="DM114" s="189"/>
      <c r="DN114" s="189"/>
      <c r="DO114" s="189"/>
      <c r="DP114" s="189"/>
      <c r="DQ114" s="189"/>
      <c r="DR114" s="189"/>
      <c r="DS114" s="189"/>
      <c r="DT114" s="189"/>
      <c r="DU114" s="189"/>
      <c r="DV114" s="189"/>
      <c r="DW114" s="189"/>
      <c r="DX114" s="189"/>
      <c r="DY114" s="189"/>
      <c r="DZ114" s="189"/>
      <c r="EA114" s="189"/>
      <c r="EB114" s="189"/>
      <c r="EC114" s="189"/>
      <c r="ED114" s="189"/>
      <c r="EE114" s="189"/>
      <c r="EF114" s="189"/>
      <c r="EG114" s="189"/>
      <c r="EH114" s="189"/>
      <c r="EI114" s="189"/>
      <c r="EJ114" s="189"/>
      <c r="EK114" s="189"/>
      <c r="EL114" s="189"/>
      <c r="EM114" s="189"/>
      <c r="EN114" s="189"/>
      <c r="EO114" s="189"/>
      <c r="EP114" s="189"/>
      <c r="EQ114" s="189"/>
      <c r="ER114" s="189"/>
      <c r="ES114" s="189"/>
      <c r="ET114" s="189"/>
      <c r="EU114" s="189"/>
      <c r="EV114" s="189"/>
      <c r="EW114" s="189"/>
    </row>
    <row r="115" spans="1:153" ht="15" customHeight="1" x14ac:dyDescent="0.25">
      <c r="A115" s="189" t="s">
        <v>141</v>
      </c>
      <c r="B115" s="189"/>
      <c r="C115" s="189"/>
      <c r="D115" s="189"/>
      <c r="E115" s="189"/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89"/>
      <c r="AM115" s="189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189"/>
      <c r="AX115" s="189"/>
      <c r="AY115" s="189"/>
      <c r="AZ115" s="189"/>
      <c r="BA115" s="189"/>
      <c r="BB115" s="189"/>
      <c r="BC115" s="189"/>
      <c r="BD115" s="189"/>
      <c r="BE115" s="189"/>
      <c r="BF115" s="189"/>
      <c r="BG115" s="189"/>
      <c r="BH115" s="189"/>
      <c r="BI115" s="189"/>
      <c r="BJ115" s="189"/>
      <c r="BK115" s="189"/>
      <c r="BL115" s="189"/>
      <c r="BM115" s="189"/>
      <c r="BN115" s="189"/>
      <c r="BO115" s="189"/>
      <c r="BP115" s="189"/>
      <c r="BQ115" s="189"/>
      <c r="BR115" s="189"/>
      <c r="BS115" s="189"/>
      <c r="BT115" s="189"/>
      <c r="BU115" s="189"/>
      <c r="BV115" s="189"/>
      <c r="BW115" s="189"/>
      <c r="BX115" s="189"/>
      <c r="BY115" s="189"/>
      <c r="BZ115" s="189"/>
      <c r="CA115" s="189"/>
      <c r="CB115" s="189"/>
      <c r="CC115" s="189"/>
      <c r="CD115" s="189"/>
      <c r="CE115" s="189"/>
      <c r="CF115" s="189"/>
      <c r="CG115" s="189"/>
      <c r="CH115" s="189"/>
      <c r="CI115" s="189"/>
      <c r="CJ115" s="189"/>
      <c r="CK115" s="189"/>
      <c r="CL115" s="189"/>
      <c r="CM115" s="189"/>
      <c r="CN115" s="189"/>
      <c r="CO115" s="189"/>
      <c r="CP115" s="189"/>
      <c r="CQ115" s="189"/>
      <c r="CR115" s="189"/>
      <c r="CS115" s="189"/>
      <c r="CT115" s="189"/>
      <c r="CU115" s="189"/>
      <c r="CV115" s="189"/>
      <c r="CW115" s="189"/>
      <c r="CX115" s="189"/>
      <c r="CY115" s="189"/>
      <c r="CZ115" s="189"/>
      <c r="DA115" s="189"/>
      <c r="DB115" s="189"/>
      <c r="DC115" s="189"/>
      <c r="DD115" s="189"/>
      <c r="DE115" s="189"/>
      <c r="DF115" s="189"/>
      <c r="DG115" s="189"/>
      <c r="DH115" s="189"/>
      <c r="DI115" s="189"/>
      <c r="DJ115" s="189"/>
      <c r="DK115" s="189"/>
      <c r="DL115" s="189"/>
      <c r="DM115" s="189"/>
      <c r="DN115" s="189"/>
      <c r="DO115" s="189"/>
      <c r="DP115" s="189"/>
      <c r="DQ115" s="189"/>
      <c r="DR115" s="189"/>
      <c r="DS115" s="189"/>
      <c r="DT115" s="189"/>
      <c r="DU115" s="189"/>
      <c r="DV115" s="189"/>
      <c r="DW115" s="189"/>
      <c r="DX115" s="189"/>
      <c r="DY115" s="189"/>
      <c r="DZ115" s="189"/>
      <c r="EA115" s="189"/>
      <c r="EB115" s="189"/>
      <c r="EC115" s="189"/>
      <c r="ED115" s="189"/>
      <c r="EE115" s="189"/>
      <c r="EF115" s="189"/>
      <c r="EG115" s="189"/>
      <c r="EH115" s="189"/>
      <c r="EI115" s="189"/>
      <c r="EJ115" s="189"/>
      <c r="EK115" s="189"/>
      <c r="EL115" s="189"/>
      <c r="EM115" s="189"/>
      <c r="EN115" s="189"/>
      <c r="EO115" s="189"/>
      <c r="EP115" s="189"/>
      <c r="EQ115" s="189"/>
      <c r="ER115" s="189"/>
      <c r="ES115" s="189"/>
      <c r="ET115" s="189"/>
      <c r="EU115" s="189"/>
      <c r="EV115" s="189"/>
      <c r="EW115" s="189"/>
    </row>
    <row r="116" spans="1:153" ht="15" customHeight="1" x14ac:dyDescent="0.25">
      <c r="A116" s="189" t="s">
        <v>140</v>
      </c>
      <c r="B116" s="189"/>
      <c r="C116" s="189"/>
      <c r="D116" s="189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89"/>
      <c r="DG116" s="189"/>
      <c r="DH116" s="189"/>
      <c r="DI116" s="189"/>
      <c r="DJ116" s="189"/>
      <c r="DK116" s="189"/>
      <c r="DL116" s="189"/>
      <c r="DM116" s="189"/>
      <c r="DN116" s="189"/>
      <c r="DO116" s="189"/>
      <c r="DP116" s="189"/>
      <c r="DQ116" s="189"/>
      <c r="DR116" s="189"/>
      <c r="DS116" s="189"/>
      <c r="DT116" s="189"/>
      <c r="DU116" s="189"/>
      <c r="DV116" s="189"/>
      <c r="DW116" s="189"/>
      <c r="DX116" s="189"/>
      <c r="DY116" s="189"/>
      <c r="DZ116" s="189"/>
      <c r="EA116" s="189"/>
      <c r="EB116" s="189"/>
      <c r="EC116" s="189"/>
      <c r="ED116" s="189"/>
      <c r="EE116" s="189"/>
      <c r="EF116" s="189"/>
      <c r="EG116" s="189"/>
      <c r="EH116" s="189"/>
      <c r="EI116" s="189"/>
      <c r="EJ116" s="189"/>
      <c r="EK116" s="189"/>
      <c r="EL116" s="189"/>
      <c r="EM116" s="189"/>
      <c r="EN116" s="189"/>
      <c r="EO116" s="189"/>
      <c r="EP116" s="189"/>
      <c r="EQ116" s="189"/>
      <c r="ER116" s="189"/>
      <c r="ES116" s="189"/>
      <c r="ET116" s="189"/>
      <c r="EU116" s="189"/>
      <c r="EV116" s="189"/>
      <c r="EW116" s="189"/>
    </row>
    <row r="117" spans="1:153" ht="15" customHeight="1" x14ac:dyDescent="0.25">
      <c r="A117" s="189" t="s">
        <v>139</v>
      </c>
      <c r="B117" s="189"/>
      <c r="C117" s="189"/>
      <c r="D117" s="189"/>
      <c r="E117" s="189"/>
      <c r="F117" s="189"/>
      <c r="G117" s="189"/>
      <c r="H117" s="189"/>
      <c r="I117" s="189"/>
      <c r="J117" s="189"/>
      <c r="K117" s="189"/>
      <c r="L117" s="189"/>
      <c r="M117" s="189"/>
      <c r="N117" s="189"/>
      <c r="O117" s="189"/>
      <c r="P117" s="189"/>
      <c r="Q117" s="189"/>
      <c r="R117" s="189"/>
      <c r="S117" s="189"/>
      <c r="T117" s="189"/>
      <c r="U117" s="189"/>
      <c r="V117" s="189"/>
      <c r="W117" s="189"/>
      <c r="X117" s="189"/>
      <c r="Y117" s="189"/>
      <c r="Z117" s="189"/>
      <c r="AA117" s="189"/>
      <c r="AB117" s="189"/>
      <c r="AC117" s="189"/>
      <c r="AD117" s="189"/>
      <c r="AE117" s="189"/>
      <c r="AF117" s="189"/>
      <c r="AG117" s="189"/>
      <c r="AH117" s="189"/>
      <c r="AI117" s="189"/>
      <c r="AJ117" s="189"/>
      <c r="AK117" s="189"/>
      <c r="AL117" s="189"/>
      <c r="AM117" s="189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189"/>
      <c r="AX117" s="189"/>
      <c r="AY117" s="189"/>
      <c r="AZ117" s="189"/>
      <c r="BA117" s="189"/>
      <c r="BB117" s="189"/>
      <c r="BC117" s="189"/>
      <c r="BD117" s="189"/>
      <c r="BE117" s="189"/>
      <c r="BF117" s="189"/>
      <c r="BG117" s="189"/>
      <c r="BH117" s="189"/>
      <c r="BI117" s="189"/>
      <c r="BJ117" s="189"/>
      <c r="BK117" s="189"/>
      <c r="BL117" s="189"/>
      <c r="BM117" s="189"/>
      <c r="BN117" s="189"/>
      <c r="BO117" s="189"/>
      <c r="BP117" s="189"/>
      <c r="BQ117" s="189"/>
      <c r="BR117" s="189"/>
      <c r="BS117" s="189"/>
      <c r="BT117" s="189"/>
      <c r="BU117" s="189"/>
      <c r="BV117" s="189"/>
      <c r="BW117" s="189"/>
      <c r="BX117" s="189"/>
      <c r="BY117" s="189"/>
      <c r="BZ117" s="189"/>
      <c r="CA117" s="189"/>
      <c r="CB117" s="189"/>
      <c r="CC117" s="189"/>
      <c r="CD117" s="189"/>
      <c r="CE117" s="189"/>
      <c r="CF117" s="189"/>
      <c r="CG117" s="189"/>
      <c r="CH117" s="189"/>
      <c r="CI117" s="189"/>
      <c r="CJ117" s="189"/>
      <c r="CK117" s="189"/>
      <c r="CL117" s="189"/>
      <c r="CM117" s="189"/>
      <c r="CN117" s="189"/>
      <c r="CO117" s="189"/>
      <c r="CP117" s="189"/>
      <c r="CQ117" s="189"/>
      <c r="CR117" s="189"/>
      <c r="CS117" s="189"/>
      <c r="CT117" s="189"/>
      <c r="CU117" s="189"/>
      <c r="CV117" s="189"/>
      <c r="CW117" s="189"/>
      <c r="CX117" s="189"/>
      <c r="CY117" s="189"/>
      <c r="CZ117" s="189"/>
      <c r="DA117" s="189"/>
      <c r="DB117" s="189"/>
      <c r="DC117" s="189"/>
      <c r="DD117" s="189"/>
      <c r="DE117" s="189"/>
      <c r="DF117" s="189"/>
      <c r="DG117" s="189"/>
      <c r="DH117" s="189"/>
      <c r="DI117" s="189"/>
      <c r="DJ117" s="189"/>
      <c r="DK117" s="189"/>
      <c r="DL117" s="189"/>
      <c r="DM117" s="189"/>
      <c r="DN117" s="189"/>
      <c r="DO117" s="189"/>
      <c r="DP117" s="189"/>
      <c r="DQ117" s="189"/>
      <c r="DR117" s="189"/>
      <c r="DS117" s="189"/>
      <c r="DT117" s="189"/>
      <c r="DU117" s="189"/>
      <c r="DV117" s="189"/>
      <c r="DW117" s="189"/>
      <c r="DX117" s="189"/>
      <c r="DY117" s="189"/>
      <c r="DZ117" s="189"/>
      <c r="EA117" s="189"/>
      <c r="EB117" s="189"/>
      <c r="EC117" s="189"/>
      <c r="ED117" s="189"/>
      <c r="EE117" s="189"/>
      <c r="EF117" s="189"/>
      <c r="EG117" s="189"/>
      <c r="EH117" s="189"/>
      <c r="EI117" s="189"/>
      <c r="EJ117" s="189"/>
      <c r="EK117" s="189"/>
      <c r="EL117" s="189"/>
      <c r="EM117" s="189"/>
      <c r="EN117" s="189"/>
      <c r="EO117" s="189"/>
      <c r="EP117" s="189"/>
      <c r="EQ117" s="189"/>
      <c r="ER117" s="189"/>
      <c r="ES117" s="189"/>
      <c r="ET117" s="189"/>
      <c r="EU117" s="189"/>
      <c r="EV117" s="189"/>
      <c r="EW117" s="189"/>
    </row>
    <row r="118" spans="1:153" ht="15" customHeight="1" x14ac:dyDescent="0.25">
      <c r="A118" s="189" t="s">
        <v>138</v>
      </c>
      <c r="B118" s="189"/>
      <c r="C118" s="189"/>
      <c r="D118" s="189"/>
      <c r="E118" s="189"/>
      <c r="F118" s="189"/>
      <c r="G118" s="189"/>
      <c r="H118" s="189"/>
      <c r="I118" s="189"/>
      <c r="J118" s="189"/>
      <c r="K118" s="189"/>
      <c r="L118" s="189"/>
      <c r="M118" s="189"/>
      <c r="N118" s="189"/>
      <c r="O118" s="189"/>
      <c r="P118" s="189"/>
      <c r="Q118" s="189"/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  <c r="AB118" s="189"/>
      <c r="AC118" s="189"/>
      <c r="AD118" s="189"/>
      <c r="AE118" s="189"/>
      <c r="AF118" s="189"/>
      <c r="AG118" s="189"/>
      <c r="AH118" s="189"/>
      <c r="AI118" s="189"/>
      <c r="AJ118" s="189"/>
      <c r="AK118" s="189"/>
      <c r="AL118" s="189"/>
      <c r="AM118" s="189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189"/>
      <c r="AX118" s="189"/>
      <c r="AY118" s="189"/>
      <c r="AZ118" s="189"/>
      <c r="BA118" s="189"/>
      <c r="BB118" s="189"/>
      <c r="BC118" s="189"/>
      <c r="BD118" s="189"/>
      <c r="BE118" s="189"/>
      <c r="BF118" s="189"/>
      <c r="BG118" s="189"/>
      <c r="BH118" s="189"/>
      <c r="BI118" s="189"/>
      <c r="BJ118" s="189"/>
      <c r="BK118" s="189"/>
      <c r="BL118" s="189"/>
      <c r="BM118" s="189"/>
      <c r="BN118" s="189"/>
      <c r="BO118" s="189"/>
      <c r="BP118" s="189"/>
      <c r="BQ118" s="189"/>
      <c r="BR118" s="189"/>
      <c r="BS118" s="189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89"/>
      <c r="CJ118" s="189"/>
      <c r="CK118" s="189"/>
      <c r="CL118" s="189"/>
      <c r="CM118" s="189"/>
      <c r="CN118" s="189"/>
      <c r="CO118" s="189"/>
      <c r="CP118" s="189"/>
      <c r="CQ118" s="189"/>
      <c r="CR118" s="189"/>
      <c r="CS118" s="189"/>
      <c r="CT118" s="189"/>
      <c r="CU118" s="189"/>
      <c r="CV118" s="189"/>
      <c r="CW118" s="189"/>
      <c r="CX118" s="189"/>
      <c r="CY118" s="189"/>
      <c r="CZ118" s="189"/>
      <c r="DA118" s="189"/>
      <c r="DB118" s="189"/>
      <c r="DC118" s="189"/>
      <c r="DD118" s="189"/>
      <c r="DE118" s="189"/>
      <c r="DF118" s="189"/>
      <c r="DG118" s="189"/>
      <c r="DH118" s="189"/>
      <c r="DI118" s="189"/>
      <c r="DJ118" s="189"/>
      <c r="DK118" s="189"/>
      <c r="DL118" s="189"/>
      <c r="DM118" s="189"/>
      <c r="DN118" s="189"/>
      <c r="DO118" s="189"/>
      <c r="DP118" s="189"/>
      <c r="DQ118" s="189"/>
      <c r="DR118" s="189"/>
      <c r="DS118" s="189"/>
      <c r="DT118" s="189"/>
      <c r="DU118" s="189"/>
      <c r="DV118" s="189"/>
      <c r="DW118" s="189"/>
      <c r="DX118" s="189"/>
      <c r="DY118" s="189"/>
      <c r="DZ118" s="189"/>
      <c r="EA118" s="189"/>
      <c r="EB118" s="189"/>
      <c r="EC118" s="189"/>
      <c r="ED118" s="189"/>
      <c r="EE118" s="189"/>
      <c r="EF118" s="189"/>
      <c r="EG118" s="189"/>
      <c r="EH118" s="189"/>
      <c r="EI118" s="189"/>
      <c r="EJ118" s="189"/>
      <c r="EK118" s="189"/>
      <c r="EL118" s="189"/>
      <c r="EM118" s="189"/>
      <c r="EN118" s="189"/>
      <c r="EO118" s="189"/>
      <c r="EP118" s="189"/>
      <c r="EQ118" s="189"/>
      <c r="ER118" s="189"/>
      <c r="ES118" s="189"/>
      <c r="ET118" s="189"/>
      <c r="EU118" s="189"/>
      <c r="EV118" s="189"/>
      <c r="EW118" s="189"/>
    </row>
    <row r="119" spans="1:153" ht="15" customHeight="1" x14ac:dyDescent="0.25">
      <c r="A119" s="189" t="s">
        <v>137</v>
      </c>
      <c r="B119" s="189"/>
      <c r="C119" s="189"/>
      <c r="D119" s="189"/>
      <c r="E119" s="189"/>
      <c r="F119" s="189"/>
      <c r="G119" s="189"/>
      <c r="H119" s="189"/>
      <c r="I119" s="189"/>
      <c r="J119" s="189"/>
      <c r="K119" s="189"/>
      <c r="L119" s="189"/>
      <c r="M119" s="189"/>
      <c r="N119" s="189"/>
      <c r="O119" s="189"/>
      <c r="P119" s="189"/>
      <c r="Q119" s="189"/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189"/>
      <c r="AX119" s="189"/>
      <c r="AY119" s="189"/>
      <c r="AZ119" s="189"/>
      <c r="BA119" s="189"/>
      <c r="BB119" s="189"/>
      <c r="BC119" s="189"/>
      <c r="BD119" s="189"/>
      <c r="BE119" s="189"/>
      <c r="BF119" s="189"/>
      <c r="BG119" s="189"/>
      <c r="BH119" s="189"/>
      <c r="BI119" s="189"/>
      <c r="BJ119" s="189"/>
      <c r="BK119" s="189"/>
      <c r="BL119" s="189"/>
      <c r="BM119" s="189"/>
      <c r="BN119" s="189"/>
      <c r="BO119" s="189"/>
      <c r="BP119" s="189"/>
      <c r="BQ119" s="189"/>
      <c r="BR119" s="189"/>
      <c r="BS119" s="189"/>
      <c r="BT119" s="189"/>
      <c r="BU119" s="189"/>
      <c r="BV119" s="189"/>
      <c r="BW119" s="189"/>
      <c r="BX119" s="189"/>
      <c r="BY119" s="189"/>
      <c r="BZ119" s="189"/>
      <c r="CA119" s="189"/>
      <c r="CB119" s="189"/>
      <c r="CC119" s="189"/>
      <c r="CD119" s="189"/>
      <c r="CE119" s="189"/>
      <c r="CF119" s="189"/>
      <c r="CG119" s="189"/>
      <c r="CH119" s="189"/>
      <c r="CI119" s="189"/>
      <c r="CJ119" s="189"/>
      <c r="CK119" s="189"/>
      <c r="CL119" s="189"/>
      <c r="CM119" s="189"/>
      <c r="CN119" s="189"/>
      <c r="CO119" s="189"/>
      <c r="CP119" s="189"/>
      <c r="CQ119" s="189"/>
      <c r="CR119" s="189"/>
      <c r="CS119" s="189"/>
      <c r="CT119" s="189"/>
      <c r="CU119" s="189"/>
      <c r="CV119" s="189"/>
      <c r="CW119" s="189"/>
      <c r="CX119" s="189"/>
      <c r="CY119" s="189"/>
      <c r="CZ119" s="189"/>
      <c r="DA119" s="189"/>
      <c r="DB119" s="189"/>
      <c r="DC119" s="189"/>
      <c r="DD119" s="189"/>
      <c r="DE119" s="189"/>
      <c r="DF119" s="189"/>
      <c r="DG119" s="189"/>
      <c r="DH119" s="189"/>
      <c r="DI119" s="189"/>
      <c r="DJ119" s="189"/>
      <c r="DK119" s="189"/>
      <c r="DL119" s="189"/>
      <c r="DM119" s="189"/>
      <c r="DN119" s="189"/>
      <c r="DO119" s="189"/>
      <c r="DP119" s="189"/>
      <c r="DQ119" s="189"/>
      <c r="DR119" s="189"/>
      <c r="DS119" s="189"/>
      <c r="DT119" s="189"/>
      <c r="DU119" s="189"/>
      <c r="DV119" s="189"/>
      <c r="DW119" s="189"/>
      <c r="DX119" s="189"/>
      <c r="DY119" s="189"/>
      <c r="DZ119" s="189"/>
      <c r="EA119" s="189"/>
      <c r="EB119" s="189"/>
      <c r="EC119" s="189"/>
      <c r="ED119" s="189"/>
      <c r="EE119" s="189"/>
      <c r="EF119" s="189"/>
      <c r="EG119" s="189"/>
      <c r="EH119" s="189"/>
      <c r="EI119" s="189"/>
      <c r="EJ119" s="189"/>
      <c r="EK119" s="189"/>
      <c r="EL119" s="189"/>
      <c r="EM119" s="189"/>
      <c r="EN119" s="189"/>
      <c r="EO119" s="189"/>
      <c r="EP119" s="189"/>
      <c r="EQ119" s="189"/>
      <c r="ER119" s="189"/>
      <c r="ES119" s="189"/>
      <c r="ET119" s="189"/>
      <c r="EU119" s="189"/>
      <c r="EV119" s="189"/>
      <c r="EW119" s="189"/>
    </row>
  </sheetData>
  <mergeCells count="81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G4:BK4"/>
    <mergeCell ref="BL4:BP4"/>
    <mergeCell ref="BQ4:BU4"/>
    <mergeCell ref="BV4:BZ4"/>
    <mergeCell ref="CA4:CE4"/>
    <mergeCell ref="CF4:CJ4"/>
    <mergeCell ref="CK4:CO4"/>
    <mergeCell ref="CP4:CT4"/>
    <mergeCell ref="CU4:CY4"/>
    <mergeCell ref="CZ4:DD4"/>
    <mergeCell ref="DE4:DI4"/>
    <mergeCell ref="DJ4:DN4"/>
    <mergeCell ref="DO4:DS4"/>
    <mergeCell ref="DT4:DX4"/>
    <mergeCell ref="DY4:EC4"/>
    <mergeCell ref="ED4:EH4"/>
    <mergeCell ref="EI4:EM4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AW6:BA6"/>
    <mergeCell ref="BB6:BF6"/>
    <mergeCell ref="BG6:BK6"/>
    <mergeCell ref="BL6:BP6"/>
    <mergeCell ref="BQ6:BU6"/>
    <mergeCell ref="BV6:BZ6"/>
    <mergeCell ref="CA6:CE6"/>
    <mergeCell ref="CF6:CJ6"/>
    <mergeCell ref="CK6:CO6"/>
    <mergeCell ref="CP6:CT6"/>
    <mergeCell ref="CU6:CY6"/>
    <mergeCell ref="CZ6:DD6"/>
    <mergeCell ref="DE6:DI6"/>
    <mergeCell ref="DJ6:DN6"/>
    <mergeCell ref="DO6:DS6"/>
    <mergeCell ref="DT6:DX6"/>
    <mergeCell ref="DY6:EC6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AH7:AL7"/>
    <mergeCell ref="AM7:AQ7"/>
    <mergeCell ref="AR7:AV7"/>
    <mergeCell ref="AW7:BA7"/>
    <mergeCell ref="BB7:BF7"/>
    <mergeCell ref="BG7:BK7"/>
    <mergeCell ref="BL7:BP7"/>
    <mergeCell ref="BQ7:BU7"/>
    <mergeCell ref="BV7:BZ7"/>
    <mergeCell ref="CA7:CE7"/>
    <mergeCell ref="CF7:CJ7"/>
    <mergeCell ref="CK7:CO7"/>
    <mergeCell ref="CP7:CT7"/>
    <mergeCell ref="CU7:CY7"/>
    <mergeCell ref="CZ7:DD7"/>
    <mergeCell ref="DE7:DI7"/>
    <mergeCell ref="DJ7:DN7"/>
    <mergeCell ref="DO7:DS7"/>
    <mergeCell ref="DT7:DX7"/>
    <mergeCell ref="DY7:EC7"/>
    <mergeCell ref="ED7:EH7"/>
    <mergeCell ref="EI7:EM7"/>
    <mergeCell ref="EN7:ER7"/>
    <mergeCell ref="ES7:EW7"/>
    <mergeCell ref="D8:H8"/>
    <mergeCell ref="I8:M8"/>
    <mergeCell ref="N8:R8"/>
    <mergeCell ref="S8:W8"/>
    <mergeCell ref="X8:AB8"/>
    <mergeCell ref="AC8:AG8"/>
    <mergeCell ref="AH8:AL8"/>
    <mergeCell ref="AM8:AQ8"/>
    <mergeCell ref="AR8:AV8"/>
    <mergeCell ref="AW8:BA8"/>
    <mergeCell ref="BB8:BF8"/>
    <mergeCell ref="BG8:BK8"/>
    <mergeCell ref="BL8:BP8"/>
    <mergeCell ref="BQ8:BU8"/>
    <mergeCell ref="BV8:BZ8"/>
    <mergeCell ref="CA8:CE8"/>
    <mergeCell ref="CF8:CJ8"/>
    <mergeCell ref="CK8:CO8"/>
    <mergeCell ref="CP8:CT8"/>
    <mergeCell ref="CU8:CY8"/>
    <mergeCell ref="CZ8:DD8"/>
    <mergeCell ref="DE8:DI8"/>
    <mergeCell ref="DJ8:DN8"/>
    <mergeCell ref="DO8:DS8"/>
    <mergeCell ref="DT8:DX8"/>
    <mergeCell ref="DY8:EC8"/>
    <mergeCell ref="ED8:EH8"/>
    <mergeCell ref="EI8:EM8"/>
    <mergeCell ref="EN8:ER8"/>
    <mergeCell ref="ES8:EW8"/>
    <mergeCell ref="D9:H9"/>
    <mergeCell ref="I9:M9"/>
    <mergeCell ref="N9:R9"/>
    <mergeCell ref="S9:W9"/>
    <mergeCell ref="X9:AB9"/>
    <mergeCell ref="AC9:AG9"/>
    <mergeCell ref="AH9:AL9"/>
    <mergeCell ref="AM9:AQ9"/>
    <mergeCell ref="AR9:AV9"/>
    <mergeCell ref="AW9:BA9"/>
    <mergeCell ref="BB9:BF9"/>
    <mergeCell ref="BG9:BK9"/>
    <mergeCell ref="BL9:BP9"/>
    <mergeCell ref="BQ9:BU9"/>
    <mergeCell ref="BV9:BZ9"/>
    <mergeCell ref="CA9:CE9"/>
    <mergeCell ref="CF9:CJ9"/>
    <mergeCell ref="CK9:CO9"/>
    <mergeCell ref="CP9:CT9"/>
    <mergeCell ref="CU9:CY9"/>
    <mergeCell ref="CZ9:DD9"/>
    <mergeCell ref="DE9:DI9"/>
    <mergeCell ref="DJ9:DN9"/>
    <mergeCell ref="DO9:DS9"/>
    <mergeCell ref="DT9:DX9"/>
    <mergeCell ref="DY9:EC9"/>
    <mergeCell ref="ED9:EH9"/>
    <mergeCell ref="EI9:EM9"/>
    <mergeCell ref="EN9:ER9"/>
    <mergeCell ref="ES9:EW9"/>
    <mergeCell ref="D10:H10"/>
    <mergeCell ref="I10:M10"/>
    <mergeCell ref="N10:R10"/>
    <mergeCell ref="S10:W10"/>
    <mergeCell ref="X10:AB10"/>
    <mergeCell ref="AC10:AG10"/>
    <mergeCell ref="AH10:AL10"/>
    <mergeCell ref="AM10:AQ10"/>
    <mergeCell ref="AR10:AV10"/>
    <mergeCell ref="AW10:BA10"/>
    <mergeCell ref="BB10:BF10"/>
    <mergeCell ref="BG10:BK10"/>
    <mergeCell ref="BL10:BP10"/>
    <mergeCell ref="BQ10:BU10"/>
    <mergeCell ref="BV10:BZ10"/>
    <mergeCell ref="CA10:CE10"/>
    <mergeCell ref="CF10:CJ10"/>
    <mergeCell ref="CK10:CO10"/>
    <mergeCell ref="CP10:CT10"/>
    <mergeCell ref="CU10:CY10"/>
    <mergeCell ref="CZ10:DD10"/>
    <mergeCell ref="DE10:DI10"/>
    <mergeCell ref="DJ10:DN10"/>
    <mergeCell ref="DO10:DS10"/>
    <mergeCell ref="DT10:DX10"/>
    <mergeCell ref="DY10:EC10"/>
    <mergeCell ref="ED10:EH10"/>
    <mergeCell ref="EI10:EM10"/>
    <mergeCell ref="EN10:ER10"/>
    <mergeCell ref="ES10:EW10"/>
    <mergeCell ref="D19:H19"/>
    <mergeCell ref="I19:M19"/>
    <mergeCell ref="N19:R19"/>
    <mergeCell ref="S19:W19"/>
    <mergeCell ref="X19:AB19"/>
    <mergeCell ref="AC19:AG19"/>
    <mergeCell ref="AH19:AL19"/>
    <mergeCell ref="AM19:AQ19"/>
    <mergeCell ref="AR19:AV19"/>
    <mergeCell ref="AW19:BA19"/>
    <mergeCell ref="BB19:BF19"/>
    <mergeCell ref="BG19:BK19"/>
    <mergeCell ref="BL19:BP19"/>
    <mergeCell ref="BQ19:BU19"/>
    <mergeCell ref="BV19:BZ19"/>
    <mergeCell ref="CA19:CE19"/>
    <mergeCell ref="CF19:CJ19"/>
    <mergeCell ref="CK19:CO19"/>
    <mergeCell ref="CP19:CT19"/>
    <mergeCell ref="CU19:CY19"/>
    <mergeCell ref="CZ19:DD19"/>
    <mergeCell ref="DE19:DI19"/>
    <mergeCell ref="DJ19:DN19"/>
    <mergeCell ref="DO19:DS19"/>
    <mergeCell ref="DT19:DX19"/>
    <mergeCell ref="DY19:EC19"/>
    <mergeCell ref="ED19:EH19"/>
    <mergeCell ref="EI19:EM19"/>
    <mergeCell ref="EN19:ER19"/>
    <mergeCell ref="ES19:EW19"/>
    <mergeCell ref="D27:H27"/>
    <mergeCell ref="I27:M27"/>
    <mergeCell ref="N27:R27"/>
    <mergeCell ref="S27:W27"/>
    <mergeCell ref="X27:AB27"/>
    <mergeCell ref="AC27:AG27"/>
    <mergeCell ref="AH27:AL27"/>
    <mergeCell ref="AM27:AQ27"/>
    <mergeCell ref="AR27:AV27"/>
    <mergeCell ref="AW27:BA27"/>
    <mergeCell ref="BB27:BF27"/>
    <mergeCell ref="BG27:BK27"/>
    <mergeCell ref="BL27:BP27"/>
    <mergeCell ref="BQ27:BU27"/>
    <mergeCell ref="BV27:BZ27"/>
    <mergeCell ref="CA27:CE27"/>
    <mergeCell ref="CF27:CJ27"/>
    <mergeCell ref="CK27:CO27"/>
    <mergeCell ref="CP27:CT27"/>
    <mergeCell ref="CU27:CY27"/>
    <mergeCell ref="CZ27:DD27"/>
    <mergeCell ref="DE27:DI27"/>
    <mergeCell ref="DJ27:DN27"/>
    <mergeCell ref="DO27:DS27"/>
    <mergeCell ref="DT27:DX27"/>
    <mergeCell ref="DY27:EC27"/>
    <mergeCell ref="ED27:EH27"/>
    <mergeCell ref="EI27:EM27"/>
    <mergeCell ref="EN27:ER27"/>
    <mergeCell ref="ES27:EW27"/>
    <mergeCell ref="D29:H29"/>
    <mergeCell ref="I29:M29"/>
    <mergeCell ref="N29:R29"/>
    <mergeCell ref="S29:W29"/>
    <mergeCell ref="X29:AB29"/>
    <mergeCell ref="AC29:AG29"/>
    <mergeCell ref="AH29:AL29"/>
    <mergeCell ref="AM29:AQ29"/>
    <mergeCell ref="AR29:AV29"/>
    <mergeCell ref="AW29:BA29"/>
    <mergeCell ref="BB29:BF29"/>
    <mergeCell ref="BG29:BK29"/>
    <mergeCell ref="BL29:BP29"/>
    <mergeCell ref="BQ29:BU29"/>
    <mergeCell ref="BV29:BZ29"/>
    <mergeCell ref="CA29:CE29"/>
    <mergeCell ref="CF29:CJ29"/>
    <mergeCell ref="CK29:CO29"/>
    <mergeCell ref="CP29:CT29"/>
    <mergeCell ref="CU29:CY29"/>
    <mergeCell ref="CZ29:DD29"/>
    <mergeCell ref="DE29:DI29"/>
    <mergeCell ref="DJ29:DN29"/>
    <mergeCell ref="DO29:DS29"/>
    <mergeCell ref="DT29:DX29"/>
    <mergeCell ref="DY29:EC29"/>
    <mergeCell ref="ED29:EH29"/>
    <mergeCell ref="EI29:EM29"/>
    <mergeCell ref="EN29:ER29"/>
    <mergeCell ref="ES29:EW29"/>
    <mergeCell ref="D30:H30"/>
    <mergeCell ref="I30:M30"/>
    <mergeCell ref="N30:R30"/>
    <mergeCell ref="S30:W30"/>
    <mergeCell ref="X30:AB30"/>
    <mergeCell ref="AC30:AG30"/>
    <mergeCell ref="AH30:AL30"/>
    <mergeCell ref="AM30:AQ30"/>
    <mergeCell ref="AR30:AV30"/>
    <mergeCell ref="AW30:BA30"/>
    <mergeCell ref="BB30:BF30"/>
    <mergeCell ref="BG30:BK30"/>
    <mergeCell ref="BL30:BP30"/>
    <mergeCell ref="BQ30:BU30"/>
    <mergeCell ref="BV30:BZ30"/>
    <mergeCell ref="CA30:CE30"/>
    <mergeCell ref="CF30:CJ30"/>
    <mergeCell ref="CK30:CO30"/>
    <mergeCell ref="CP30:CT30"/>
    <mergeCell ref="CU30:CY30"/>
    <mergeCell ref="CZ30:DD30"/>
    <mergeCell ref="DE30:DI30"/>
    <mergeCell ref="DJ30:DN30"/>
    <mergeCell ref="DO30:DS30"/>
    <mergeCell ref="DT30:DX30"/>
    <mergeCell ref="DY30:EC30"/>
    <mergeCell ref="ED30:EH30"/>
    <mergeCell ref="EI30:EM30"/>
    <mergeCell ref="EN30:ER30"/>
    <mergeCell ref="ES30:EW30"/>
    <mergeCell ref="D40:H40"/>
    <mergeCell ref="I40:M40"/>
    <mergeCell ref="N40:R40"/>
    <mergeCell ref="S40:W40"/>
    <mergeCell ref="X40:AB40"/>
    <mergeCell ref="AC40:AG40"/>
    <mergeCell ref="AH40:AL40"/>
    <mergeCell ref="AM40:AQ40"/>
    <mergeCell ref="AR40:AV40"/>
    <mergeCell ref="AW40:BA40"/>
    <mergeCell ref="BB40:BF40"/>
    <mergeCell ref="BG40:BK40"/>
    <mergeCell ref="BL40:BP40"/>
    <mergeCell ref="BQ40:BU40"/>
    <mergeCell ref="BV40:BZ40"/>
    <mergeCell ref="CA40:CE40"/>
    <mergeCell ref="CF40:CJ40"/>
    <mergeCell ref="CK40:CO40"/>
    <mergeCell ref="CP40:CT40"/>
    <mergeCell ref="CU40:CY40"/>
    <mergeCell ref="CZ40:DD40"/>
    <mergeCell ref="DE40:DI40"/>
    <mergeCell ref="DJ40:DN40"/>
    <mergeCell ref="DO40:DS40"/>
    <mergeCell ref="DT40:DX40"/>
    <mergeCell ref="DY40:EC40"/>
    <mergeCell ref="ED40:EH40"/>
    <mergeCell ref="EI40:EM40"/>
    <mergeCell ref="EN40:ER40"/>
    <mergeCell ref="ES40:EW40"/>
    <mergeCell ref="D41:H41"/>
    <mergeCell ref="I41:M41"/>
    <mergeCell ref="N41:R41"/>
    <mergeCell ref="S41:W41"/>
    <mergeCell ref="X41:AB41"/>
    <mergeCell ref="AC41:AG41"/>
    <mergeCell ref="AH41:AL41"/>
    <mergeCell ref="AM41:AQ41"/>
    <mergeCell ref="AR41:AV41"/>
    <mergeCell ref="AW41:BA41"/>
    <mergeCell ref="BB41:BF41"/>
    <mergeCell ref="BG41:BK41"/>
    <mergeCell ref="BL41:BP41"/>
    <mergeCell ref="BQ41:BU41"/>
    <mergeCell ref="BV41:BZ41"/>
    <mergeCell ref="CA41:CE41"/>
    <mergeCell ref="CF41:CJ41"/>
    <mergeCell ref="CK41:CO41"/>
    <mergeCell ref="CP41:CT41"/>
    <mergeCell ref="CU41:CY41"/>
    <mergeCell ref="CZ41:DD41"/>
    <mergeCell ref="DE41:DI41"/>
    <mergeCell ref="DJ41:DN41"/>
    <mergeCell ref="DO41:DS41"/>
    <mergeCell ref="DT41:DX41"/>
    <mergeCell ref="DY41:EC41"/>
    <mergeCell ref="ED41:EH41"/>
    <mergeCell ref="EI41:EM41"/>
    <mergeCell ref="EN41:ER41"/>
    <mergeCell ref="ES41:EW41"/>
    <mergeCell ref="D50:H50"/>
    <mergeCell ref="I50:M50"/>
    <mergeCell ref="N50:R50"/>
    <mergeCell ref="S50:W50"/>
    <mergeCell ref="X50:AB50"/>
    <mergeCell ref="AC50:AG50"/>
    <mergeCell ref="AH50:AL50"/>
    <mergeCell ref="AM50:AQ50"/>
    <mergeCell ref="AR50:AV50"/>
    <mergeCell ref="AW50:BA50"/>
    <mergeCell ref="BB50:BF50"/>
    <mergeCell ref="BG50:BK50"/>
    <mergeCell ref="BL50:BP50"/>
    <mergeCell ref="BQ50:BU50"/>
    <mergeCell ref="BV50:BZ50"/>
    <mergeCell ref="CA50:CE50"/>
    <mergeCell ref="CF50:CJ50"/>
    <mergeCell ref="CK50:CO50"/>
    <mergeCell ref="CP50:CT50"/>
    <mergeCell ref="CU50:CY50"/>
    <mergeCell ref="CZ50:DD50"/>
    <mergeCell ref="DE50:DI50"/>
    <mergeCell ref="DJ50:DN50"/>
    <mergeCell ref="DO50:DS50"/>
    <mergeCell ref="DT50:DX50"/>
    <mergeCell ref="DY50:EC50"/>
    <mergeCell ref="ED50:EH50"/>
    <mergeCell ref="EI50:EM50"/>
    <mergeCell ref="EN50:ER50"/>
    <mergeCell ref="ES50:EW50"/>
    <mergeCell ref="D52:H52"/>
    <mergeCell ref="I52:M52"/>
    <mergeCell ref="N52:R52"/>
    <mergeCell ref="S52:W52"/>
    <mergeCell ref="X52:AB52"/>
    <mergeCell ref="AC52:AG52"/>
    <mergeCell ref="AH52:AL52"/>
    <mergeCell ref="AM52:AQ52"/>
    <mergeCell ref="AR52:AV52"/>
    <mergeCell ref="AW52:BA52"/>
    <mergeCell ref="BB52:BF52"/>
    <mergeCell ref="BG52:BK52"/>
    <mergeCell ref="BL52:BP52"/>
    <mergeCell ref="BQ52:BU52"/>
    <mergeCell ref="BV52:BZ52"/>
    <mergeCell ref="CA52:CE52"/>
    <mergeCell ref="CF52:CJ52"/>
    <mergeCell ref="CK52:CO52"/>
    <mergeCell ref="CP52:CT52"/>
    <mergeCell ref="CU52:CY52"/>
    <mergeCell ref="CZ52:DD52"/>
    <mergeCell ref="DE52:DI52"/>
    <mergeCell ref="DJ52:DN52"/>
    <mergeCell ref="DO52:DS52"/>
    <mergeCell ref="DT52:DX52"/>
    <mergeCell ref="DY52:EC52"/>
    <mergeCell ref="ED52:EH52"/>
    <mergeCell ref="EI52:EM52"/>
    <mergeCell ref="EN52:ER52"/>
    <mergeCell ref="ES52:EW52"/>
    <mergeCell ref="D53:H53"/>
    <mergeCell ref="I53:M53"/>
    <mergeCell ref="N53:R53"/>
    <mergeCell ref="S53:W53"/>
    <mergeCell ref="X53:AB53"/>
    <mergeCell ref="AC53:AG53"/>
    <mergeCell ref="AH53:AL53"/>
    <mergeCell ref="AM53:AQ53"/>
    <mergeCell ref="AR53:AV53"/>
    <mergeCell ref="AW53:BA53"/>
    <mergeCell ref="BB53:BF53"/>
    <mergeCell ref="BG53:BK53"/>
    <mergeCell ref="BL53:BP53"/>
    <mergeCell ref="BQ53:BU53"/>
    <mergeCell ref="BV53:BZ53"/>
    <mergeCell ref="CA53:CE53"/>
    <mergeCell ref="CF53:CJ53"/>
    <mergeCell ref="CK53:CO53"/>
    <mergeCell ref="CP53:CT53"/>
    <mergeCell ref="CU53:CY53"/>
    <mergeCell ref="CZ53:DD53"/>
    <mergeCell ref="DE53:DI53"/>
    <mergeCell ref="DJ53:DN53"/>
    <mergeCell ref="DO53:DS53"/>
    <mergeCell ref="DT53:DX53"/>
    <mergeCell ref="DY53:EC53"/>
    <mergeCell ref="ED53:EH53"/>
    <mergeCell ref="EI53:EM53"/>
    <mergeCell ref="EN53:ER53"/>
    <mergeCell ref="ES53:EW53"/>
    <mergeCell ref="D61:H61"/>
    <mergeCell ref="I61:M61"/>
    <mergeCell ref="N61:R61"/>
    <mergeCell ref="S61:W61"/>
    <mergeCell ref="X61:AB61"/>
    <mergeCell ref="AC61:AG61"/>
    <mergeCell ref="AH61:AL61"/>
    <mergeCell ref="AM61:AQ61"/>
    <mergeCell ref="AR61:AV61"/>
    <mergeCell ref="AW61:BA61"/>
    <mergeCell ref="BB61:BF61"/>
    <mergeCell ref="BG61:BK61"/>
    <mergeCell ref="BL61:BP61"/>
    <mergeCell ref="BQ61:BU61"/>
    <mergeCell ref="BV61:BZ61"/>
    <mergeCell ref="CA61:CE61"/>
    <mergeCell ref="CF61:CJ61"/>
    <mergeCell ref="CK61:CO61"/>
    <mergeCell ref="CP61:CT61"/>
    <mergeCell ref="CU61:CY61"/>
    <mergeCell ref="CZ61:DD61"/>
    <mergeCell ref="DE61:DI61"/>
    <mergeCell ref="DJ61:DN61"/>
    <mergeCell ref="DO61:DS61"/>
    <mergeCell ref="DT61:DX61"/>
    <mergeCell ref="DY61:EC61"/>
    <mergeCell ref="ED61:EH61"/>
    <mergeCell ref="EI61:EM61"/>
    <mergeCell ref="EN61:ER61"/>
    <mergeCell ref="ES61:EW61"/>
    <mergeCell ref="D62:H62"/>
    <mergeCell ref="I62:M62"/>
    <mergeCell ref="N62:R62"/>
    <mergeCell ref="S62:W62"/>
    <mergeCell ref="X62:AB62"/>
    <mergeCell ref="AC62:AG62"/>
    <mergeCell ref="AH62:AL62"/>
    <mergeCell ref="AM62:AQ62"/>
    <mergeCell ref="AR62:AV62"/>
    <mergeCell ref="AW62:BA62"/>
    <mergeCell ref="BB62:BF62"/>
    <mergeCell ref="BG62:BK62"/>
    <mergeCell ref="BL62:BP62"/>
    <mergeCell ref="BQ62:BU62"/>
    <mergeCell ref="BV62:BZ62"/>
    <mergeCell ref="CA62:CE62"/>
    <mergeCell ref="CF62:CJ62"/>
    <mergeCell ref="CK62:CO62"/>
    <mergeCell ref="CP62:CT62"/>
    <mergeCell ref="CU62:CY62"/>
    <mergeCell ref="CZ62:DD62"/>
    <mergeCell ref="DE62:DI62"/>
    <mergeCell ref="DJ62:DN62"/>
    <mergeCell ref="DO62:DS62"/>
    <mergeCell ref="DT62:DX62"/>
    <mergeCell ref="DY62:EC62"/>
    <mergeCell ref="ED62:EH62"/>
    <mergeCell ref="EI62:EM62"/>
    <mergeCell ref="EN62:ER62"/>
    <mergeCell ref="ES62:EW62"/>
    <mergeCell ref="D63:H63"/>
    <mergeCell ref="I63:M63"/>
    <mergeCell ref="N63:R63"/>
    <mergeCell ref="S63:W63"/>
    <mergeCell ref="X63:AB63"/>
    <mergeCell ref="AC63:AG63"/>
    <mergeCell ref="AH63:AL63"/>
    <mergeCell ref="AM63:AQ63"/>
    <mergeCell ref="AR63:AV63"/>
    <mergeCell ref="AW63:BA63"/>
    <mergeCell ref="BB63:BF63"/>
    <mergeCell ref="BG63:BK63"/>
    <mergeCell ref="BL63:BP63"/>
    <mergeCell ref="BQ63:BU63"/>
    <mergeCell ref="BV63:BZ63"/>
    <mergeCell ref="CA63:CE63"/>
    <mergeCell ref="CF63:CJ63"/>
    <mergeCell ref="CK63:CO63"/>
    <mergeCell ref="CP63:CT63"/>
    <mergeCell ref="CU63:CY63"/>
    <mergeCell ref="CZ63:DD63"/>
    <mergeCell ref="DE63:DI63"/>
    <mergeCell ref="DJ63:DN63"/>
    <mergeCell ref="DO63:DS63"/>
    <mergeCell ref="DT63:DX63"/>
    <mergeCell ref="DY63:EC63"/>
    <mergeCell ref="ED63:EH63"/>
    <mergeCell ref="EI63:EM63"/>
    <mergeCell ref="EN63:ER63"/>
    <mergeCell ref="ES63:EW63"/>
    <mergeCell ref="D69:H69"/>
    <mergeCell ref="I69:M69"/>
    <mergeCell ref="N69:R69"/>
    <mergeCell ref="S69:W69"/>
    <mergeCell ref="X69:AB69"/>
    <mergeCell ref="AC69:AG69"/>
    <mergeCell ref="AH69:AL69"/>
    <mergeCell ref="AM69:AQ69"/>
    <mergeCell ref="AR69:AV69"/>
    <mergeCell ref="AW69:BA69"/>
    <mergeCell ref="BB69:BF69"/>
    <mergeCell ref="BG69:BK69"/>
    <mergeCell ref="BL69:BP69"/>
    <mergeCell ref="BQ69:BU69"/>
    <mergeCell ref="BV69:BZ69"/>
    <mergeCell ref="CA69:CE69"/>
    <mergeCell ref="CF69:CJ69"/>
    <mergeCell ref="CK69:CO69"/>
    <mergeCell ref="CP69:CT69"/>
    <mergeCell ref="CU69:CY69"/>
    <mergeCell ref="CZ69:DD69"/>
    <mergeCell ref="DE69:DI69"/>
    <mergeCell ref="DJ69:DN69"/>
    <mergeCell ref="DO69:DS69"/>
    <mergeCell ref="DT69:DX69"/>
    <mergeCell ref="DY69:EC69"/>
    <mergeCell ref="ED69:EH69"/>
    <mergeCell ref="EI69:EM69"/>
    <mergeCell ref="EN69:ER69"/>
    <mergeCell ref="ES69:EW69"/>
    <mergeCell ref="D75:H75"/>
    <mergeCell ref="I75:M75"/>
    <mergeCell ref="N75:R75"/>
    <mergeCell ref="S75:W75"/>
    <mergeCell ref="X75:AB75"/>
    <mergeCell ref="AC75:AG75"/>
    <mergeCell ref="AH75:AL75"/>
    <mergeCell ref="AM75:AQ75"/>
    <mergeCell ref="AR75:AV75"/>
    <mergeCell ref="AW75:BA75"/>
    <mergeCell ref="BB75:BF75"/>
    <mergeCell ref="BG75:BK75"/>
    <mergeCell ref="BL75:BP75"/>
    <mergeCell ref="BQ75:BU75"/>
    <mergeCell ref="BV75:BZ75"/>
    <mergeCell ref="CA75:CE75"/>
    <mergeCell ref="CF75:CJ75"/>
    <mergeCell ref="CK75:CO75"/>
    <mergeCell ref="CP75:CT75"/>
    <mergeCell ref="CU75:CY75"/>
    <mergeCell ref="CZ75:DD75"/>
    <mergeCell ref="DE75:DI75"/>
    <mergeCell ref="DJ75:DN75"/>
    <mergeCell ref="DO75:DS75"/>
    <mergeCell ref="DT75:DX75"/>
    <mergeCell ref="DY75:EC75"/>
    <mergeCell ref="ED75:EH75"/>
    <mergeCell ref="EI75:EM75"/>
    <mergeCell ref="EN75:ER75"/>
    <mergeCell ref="ES75:EW75"/>
    <mergeCell ref="D76:H76"/>
    <mergeCell ref="I76:M76"/>
    <mergeCell ref="N76:R76"/>
    <mergeCell ref="S76:W76"/>
    <mergeCell ref="X76:AB76"/>
    <mergeCell ref="AC76:AG76"/>
    <mergeCell ref="AH76:AL76"/>
    <mergeCell ref="AM76:AQ76"/>
    <mergeCell ref="AR76:AV76"/>
    <mergeCell ref="AW76:BA76"/>
    <mergeCell ref="BB76:BF76"/>
    <mergeCell ref="BG76:BK76"/>
    <mergeCell ref="BL76:BP76"/>
    <mergeCell ref="BQ76:BU76"/>
    <mergeCell ref="BV76:BZ76"/>
    <mergeCell ref="CA76:CE76"/>
    <mergeCell ref="CF76:CJ76"/>
    <mergeCell ref="CK76:CO76"/>
    <mergeCell ref="CP76:CT76"/>
    <mergeCell ref="CU76:CY76"/>
    <mergeCell ref="CZ76:DD76"/>
    <mergeCell ref="DE76:DI76"/>
    <mergeCell ref="DJ76:DN76"/>
    <mergeCell ref="DO76:DS76"/>
    <mergeCell ref="DT76:DX76"/>
    <mergeCell ref="DY76:EC76"/>
    <mergeCell ref="ED76:EH76"/>
    <mergeCell ref="EI76:EM76"/>
    <mergeCell ref="EN76:ER76"/>
    <mergeCell ref="ES76:EW76"/>
    <mergeCell ref="D77:H77"/>
    <mergeCell ref="I77:M77"/>
    <mergeCell ref="N77:R77"/>
    <mergeCell ref="S77:W77"/>
    <mergeCell ref="X77:AB77"/>
    <mergeCell ref="AC77:AG77"/>
    <mergeCell ref="AH77:AL77"/>
    <mergeCell ref="AM77:AQ77"/>
    <mergeCell ref="AR77:AV77"/>
    <mergeCell ref="AW77:BA77"/>
    <mergeCell ref="BB77:BF77"/>
    <mergeCell ref="BG77:BK77"/>
    <mergeCell ref="BL77:BP77"/>
    <mergeCell ref="BQ77:BU77"/>
    <mergeCell ref="BV77:BZ77"/>
    <mergeCell ref="CA77:CE77"/>
    <mergeCell ref="CF77:CJ77"/>
    <mergeCell ref="CK77:CO77"/>
    <mergeCell ref="CP77:CT77"/>
    <mergeCell ref="CU77:CY77"/>
    <mergeCell ref="CZ77:DD77"/>
    <mergeCell ref="DE77:DI77"/>
    <mergeCell ref="DJ77:DN77"/>
    <mergeCell ref="DO77:DS77"/>
    <mergeCell ref="DT77:DX77"/>
    <mergeCell ref="DY77:EC77"/>
    <mergeCell ref="ED77:EH77"/>
    <mergeCell ref="EI77:EM77"/>
    <mergeCell ref="EN77:ER77"/>
    <mergeCell ref="ES77:EW77"/>
    <mergeCell ref="D81:H81"/>
    <mergeCell ref="I81:M81"/>
    <mergeCell ref="N81:R81"/>
    <mergeCell ref="S81:W81"/>
    <mergeCell ref="X81:AB81"/>
    <mergeCell ref="AC81:AG81"/>
    <mergeCell ref="AH81:AL81"/>
    <mergeCell ref="AM81:AQ81"/>
    <mergeCell ref="AR81:AV81"/>
    <mergeCell ref="AW81:BA81"/>
    <mergeCell ref="BB81:BF81"/>
    <mergeCell ref="BG81:BK81"/>
    <mergeCell ref="BL81:BP81"/>
    <mergeCell ref="BQ81:BU81"/>
    <mergeCell ref="BV81:BZ81"/>
    <mergeCell ref="CA81:CE81"/>
    <mergeCell ref="CF81:CJ81"/>
    <mergeCell ref="CK81:CO81"/>
    <mergeCell ref="CP81:CT81"/>
    <mergeCell ref="CU81:CY81"/>
    <mergeCell ref="CZ81:DD81"/>
    <mergeCell ref="DE81:DI81"/>
    <mergeCell ref="DJ81:DN81"/>
    <mergeCell ref="DO81:DS81"/>
    <mergeCell ref="DT81:DX81"/>
    <mergeCell ref="DY81:EC81"/>
    <mergeCell ref="ED81:EH81"/>
    <mergeCell ref="EI81:EM81"/>
    <mergeCell ref="EN81:ER81"/>
    <mergeCell ref="ES81:EW81"/>
    <mergeCell ref="D85:H85"/>
    <mergeCell ref="I85:M85"/>
    <mergeCell ref="N85:R85"/>
    <mergeCell ref="S85:W85"/>
    <mergeCell ref="X85:AB85"/>
    <mergeCell ref="AC85:AG85"/>
    <mergeCell ref="AH85:AL85"/>
    <mergeCell ref="AM85:AQ85"/>
    <mergeCell ref="AR85:AV85"/>
    <mergeCell ref="AW85:BA85"/>
    <mergeCell ref="BB85:BF85"/>
    <mergeCell ref="BG85:BK85"/>
    <mergeCell ref="BL85:BP85"/>
    <mergeCell ref="BQ85:BU85"/>
    <mergeCell ref="BV85:BZ85"/>
    <mergeCell ref="CA85:CE85"/>
    <mergeCell ref="CF85:CJ85"/>
    <mergeCell ref="CK85:CO85"/>
    <mergeCell ref="CP85:CT85"/>
    <mergeCell ref="CU85:CY85"/>
    <mergeCell ref="CZ85:DD85"/>
    <mergeCell ref="DE85:DI85"/>
    <mergeCell ref="DJ85:DN85"/>
    <mergeCell ref="DO85:DS85"/>
    <mergeCell ref="DT85:DX85"/>
    <mergeCell ref="DY85:EC85"/>
    <mergeCell ref="ED85:EH85"/>
    <mergeCell ref="EI85:EM85"/>
    <mergeCell ref="EN85:ER85"/>
    <mergeCell ref="ES85:EW85"/>
    <mergeCell ref="D86:H86"/>
    <mergeCell ref="I86:M86"/>
    <mergeCell ref="N86:R86"/>
    <mergeCell ref="S86:W86"/>
    <mergeCell ref="X86:AB86"/>
    <mergeCell ref="AC86:AG86"/>
    <mergeCell ref="AH86:AL86"/>
    <mergeCell ref="AM86:AQ86"/>
    <mergeCell ref="AR86:AV86"/>
    <mergeCell ref="AW86:BA86"/>
    <mergeCell ref="BB86:BF86"/>
    <mergeCell ref="BG86:BK86"/>
    <mergeCell ref="BL86:BP86"/>
    <mergeCell ref="BQ86:BU86"/>
    <mergeCell ref="BV86:BZ86"/>
    <mergeCell ref="CA86:CE86"/>
    <mergeCell ref="CF86:CJ86"/>
    <mergeCell ref="CK86:CO86"/>
    <mergeCell ref="CP86:CT86"/>
    <mergeCell ref="CU86:CY86"/>
    <mergeCell ref="CZ86:DD86"/>
    <mergeCell ref="DE86:DI86"/>
    <mergeCell ref="DJ86:DN86"/>
    <mergeCell ref="DO86:DS86"/>
    <mergeCell ref="DT86:DX86"/>
    <mergeCell ref="DY86:EC86"/>
    <mergeCell ref="ED86:EH86"/>
    <mergeCell ref="EI86:EM86"/>
    <mergeCell ref="EN86:ER86"/>
    <mergeCell ref="ES86:EW86"/>
    <mergeCell ref="D90:H90"/>
    <mergeCell ref="I90:M90"/>
    <mergeCell ref="N90:R90"/>
    <mergeCell ref="S90:W90"/>
    <mergeCell ref="X90:AB90"/>
    <mergeCell ref="AC90:AG90"/>
    <mergeCell ref="AH90:AL90"/>
    <mergeCell ref="AM90:AQ90"/>
    <mergeCell ref="AR90:AV90"/>
    <mergeCell ref="AW90:BA90"/>
    <mergeCell ref="BB90:BF90"/>
    <mergeCell ref="BG90:BK90"/>
    <mergeCell ref="BL90:BP90"/>
    <mergeCell ref="BQ90:BU90"/>
    <mergeCell ref="BV90:BZ90"/>
    <mergeCell ref="CA90:CE90"/>
    <mergeCell ref="CF90:CJ90"/>
    <mergeCell ref="CK90:CO90"/>
    <mergeCell ref="CP90:CT90"/>
    <mergeCell ref="CU90:CY90"/>
    <mergeCell ref="CZ90:DD90"/>
    <mergeCell ref="DE90:DI90"/>
    <mergeCell ref="DJ90:DN90"/>
    <mergeCell ref="DO90:DS90"/>
    <mergeCell ref="DT90:DX90"/>
    <mergeCell ref="DY90:EC90"/>
    <mergeCell ref="ED90:EH90"/>
    <mergeCell ref="EI90:EM90"/>
    <mergeCell ref="EN90:ER90"/>
    <mergeCell ref="ES90:EW90"/>
    <mergeCell ref="A91:EW91"/>
    <mergeCell ref="A92:EW92"/>
    <mergeCell ref="A93:EW93"/>
    <mergeCell ref="A94:EW94"/>
    <mergeCell ref="A95:EW95"/>
    <mergeCell ref="A96:EW96"/>
    <mergeCell ref="A97:EW97"/>
    <mergeCell ref="A98:EW98"/>
    <mergeCell ref="A99:EW99"/>
    <mergeCell ref="A100:EW100"/>
    <mergeCell ref="A101:EW101"/>
    <mergeCell ref="A102:EW102"/>
    <mergeCell ref="A114:EW114"/>
    <mergeCell ref="A103:EW103"/>
    <mergeCell ref="A104:EW104"/>
    <mergeCell ref="A105:EW105"/>
    <mergeCell ref="A106:EW106"/>
    <mergeCell ref="A107:EW107"/>
    <mergeCell ref="A108:EW108"/>
    <mergeCell ref="A115:EW115"/>
    <mergeCell ref="A116:EW116"/>
    <mergeCell ref="A117:EW117"/>
    <mergeCell ref="A118:EW118"/>
    <mergeCell ref="A119:EW119"/>
    <mergeCell ref="A109:EW109"/>
    <mergeCell ref="A110:EW110"/>
    <mergeCell ref="A111:EW111"/>
    <mergeCell ref="A112:EW112"/>
    <mergeCell ref="A113:EW11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19"/>
  <sheetViews>
    <sheetView showGridLines="0" workbookViewId="0">
      <selection sqref="A1:EW1"/>
    </sheetView>
  </sheetViews>
  <sheetFormatPr defaultRowHeight="15" x14ac:dyDescent="0.25"/>
  <cols>
    <col min="1" max="1" width="36.5703125" style="22" bestFit="1" customWidth="1"/>
    <col min="2" max="3" width="12" style="22" bestFit="1" customWidth="1"/>
    <col min="4" max="4" width="16.85546875" style="22" bestFit="1" customWidth="1"/>
    <col min="5" max="7" width="12" style="22" bestFit="1" customWidth="1"/>
    <col min="8" max="8" width="20.7109375" style="22" bestFit="1" customWidth="1"/>
    <col min="9" max="9" width="16.85546875" style="22" bestFit="1" customWidth="1"/>
    <col min="10" max="12" width="12" style="22" bestFit="1" customWidth="1"/>
    <col min="13" max="13" width="20.7109375" style="22" bestFit="1" customWidth="1"/>
    <col min="14" max="14" width="16.85546875" style="22" bestFit="1" customWidth="1"/>
    <col min="15" max="17" width="12" style="22" bestFit="1" customWidth="1"/>
    <col min="18" max="18" width="20.7109375" style="22" bestFit="1" customWidth="1"/>
    <col min="19" max="19" width="16.85546875" style="22" bestFit="1" customWidth="1"/>
    <col min="20" max="22" width="12" style="22" bestFit="1" customWidth="1"/>
    <col min="23" max="23" width="20.7109375" style="22" bestFit="1" customWidth="1"/>
    <col min="24" max="24" width="16.85546875" style="22" bestFit="1" customWidth="1"/>
    <col min="25" max="27" width="12" style="22" bestFit="1" customWidth="1"/>
    <col min="28" max="28" width="20.7109375" style="22" bestFit="1" customWidth="1"/>
    <col min="29" max="29" width="16.85546875" style="22" bestFit="1" customWidth="1"/>
    <col min="30" max="32" width="12" style="22" bestFit="1" customWidth="1"/>
    <col min="33" max="33" width="20.7109375" style="22" bestFit="1" customWidth="1"/>
    <col min="34" max="34" width="16.85546875" style="22" bestFit="1" customWidth="1"/>
    <col min="35" max="37" width="12" style="22" bestFit="1" customWidth="1"/>
    <col min="38" max="38" width="20.7109375" style="22" bestFit="1" customWidth="1"/>
    <col min="39" max="39" width="16.85546875" style="22" bestFit="1" customWidth="1"/>
    <col min="40" max="42" width="12" style="22" bestFit="1" customWidth="1"/>
    <col min="43" max="43" width="20.7109375" style="22" bestFit="1" customWidth="1"/>
    <col min="44" max="44" width="16.85546875" style="22" bestFit="1" customWidth="1"/>
    <col min="45" max="47" width="12" style="22" bestFit="1" customWidth="1"/>
    <col min="48" max="48" width="20.7109375" style="22" bestFit="1" customWidth="1"/>
    <col min="49" max="49" width="16.85546875" style="22" bestFit="1" customWidth="1"/>
    <col min="50" max="52" width="12" style="22" bestFit="1" customWidth="1"/>
    <col min="53" max="53" width="20.7109375" style="22" bestFit="1" customWidth="1"/>
    <col min="54" max="54" width="16.85546875" style="22" bestFit="1" customWidth="1"/>
    <col min="55" max="57" width="12" style="22" bestFit="1" customWidth="1"/>
    <col min="58" max="58" width="20.7109375" style="22" bestFit="1" customWidth="1"/>
    <col min="59" max="59" width="16.85546875" style="22" bestFit="1" customWidth="1"/>
    <col min="60" max="62" width="12" style="22" bestFit="1" customWidth="1"/>
    <col min="63" max="63" width="20.7109375" style="22" bestFit="1" customWidth="1"/>
    <col min="64" max="64" width="16.85546875" style="22" bestFit="1" customWidth="1"/>
    <col min="65" max="67" width="12" style="22" bestFit="1" customWidth="1"/>
    <col min="68" max="68" width="20.7109375" style="22" bestFit="1" customWidth="1"/>
    <col min="69" max="69" width="16.85546875" style="22" bestFit="1" customWidth="1"/>
    <col min="70" max="72" width="12" style="22" bestFit="1" customWidth="1"/>
    <col min="73" max="73" width="20.7109375" style="22" bestFit="1" customWidth="1"/>
    <col min="74" max="74" width="16.85546875" style="22" bestFit="1" customWidth="1"/>
    <col min="75" max="77" width="12" style="22" bestFit="1" customWidth="1"/>
    <col min="78" max="78" width="20.7109375" style="22" bestFit="1" customWidth="1"/>
    <col min="79" max="79" width="16.85546875" style="22" bestFit="1" customWidth="1"/>
    <col min="80" max="82" width="12" style="22" bestFit="1" customWidth="1"/>
    <col min="83" max="83" width="20.7109375" style="22" bestFit="1" customWidth="1"/>
    <col min="84" max="84" width="16.85546875" style="22" bestFit="1" customWidth="1"/>
    <col min="85" max="87" width="12" style="22" bestFit="1" customWidth="1"/>
    <col min="88" max="88" width="20.7109375" style="22" bestFit="1" customWidth="1"/>
    <col min="89" max="89" width="16.85546875" style="22" bestFit="1" customWidth="1"/>
    <col min="90" max="92" width="12" style="22" bestFit="1" customWidth="1"/>
    <col min="93" max="93" width="20.7109375" style="22" bestFit="1" customWidth="1"/>
    <col min="94" max="94" width="16.85546875" style="22" bestFit="1" customWidth="1"/>
    <col min="95" max="97" width="12" style="22" bestFit="1" customWidth="1"/>
    <col min="98" max="98" width="20.7109375" style="22" bestFit="1" customWidth="1"/>
    <col min="99" max="99" width="16.85546875" style="22" bestFit="1" customWidth="1"/>
    <col min="100" max="102" width="12" style="22" bestFit="1" customWidth="1"/>
    <col min="103" max="103" width="20.7109375" style="22" bestFit="1" customWidth="1"/>
    <col min="104" max="104" width="16.85546875" style="22" bestFit="1" customWidth="1"/>
    <col min="105" max="107" width="12" style="22" bestFit="1" customWidth="1"/>
    <col min="108" max="108" width="20.7109375" style="22" bestFit="1" customWidth="1"/>
    <col min="109" max="109" width="16.85546875" style="22" bestFit="1" customWidth="1"/>
    <col min="110" max="112" width="12" style="22" bestFit="1" customWidth="1"/>
    <col min="113" max="113" width="20.7109375" style="22" bestFit="1" customWidth="1"/>
    <col min="114" max="114" width="16.85546875" style="22" bestFit="1" customWidth="1"/>
    <col min="115" max="117" width="12" style="22" bestFit="1" customWidth="1"/>
    <col min="118" max="118" width="20.7109375" style="22" bestFit="1" customWidth="1"/>
    <col min="119" max="119" width="16.85546875" style="22" bestFit="1" customWidth="1"/>
    <col min="120" max="122" width="12" style="22" bestFit="1" customWidth="1"/>
    <col min="123" max="123" width="20.7109375" style="22" bestFit="1" customWidth="1"/>
    <col min="124" max="124" width="16.85546875" style="22" bestFit="1" customWidth="1"/>
    <col min="125" max="127" width="12" style="22" bestFit="1" customWidth="1"/>
    <col min="128" max="128" width="20.7109375" style="22" bestFit="1" customWidth="1"/>
    <col min="129" max="129" width="16.85546875" style="22" bestFit="1" customWidth="1"/>
    <col min="130" max="132" width="12" style="22" bestFit="1" customWidth="1"/>
    <col min="133" max="133" width="20.7109375" style="22" bestFit="1" customWidth="1"/>
    <col min="134" max="134" width="16.85546875" style="22" bestFit="1" customWidth="1"/>
    <col min="135" max="137" width="12" style="22" bestFit="1" customWidth="1"/>
    <col min="138" max="138" width="20.7109375" style="22" bestFit="1" customWidth="1"/>
    <col min="139" max="139" width="16.85546875" style="22" bestFit="1" customWidth="1"/>
    <col min="140" max="142" width="12" style="22" bestFit="1" customWidth="1"/>
    <col min="143" max="143" width="20.7109375" style="22" bestFit="1" customWidth="1"/>
    <col min="144" max="144" width="16.85546875" style="22" bestFit="1" customWidth="1"/>
    <col min="145" max="147" width="12" style="22" bestFit="1" customWidth="1"/>
    <col min="148" max="148" width="20.7109375" style="22" bestFit="1" customWidth="1"/>
    <col min="149" max="149" width="16.85546875" style="22" bestFit="1" customWidth="1"/>
    <col min="150" max="150" width="9.85546875" style="22" bestFit="1" customWidth="1"/>
    <col min="151" max="151" width="11.5703125" style="22" bestFit="1" customWidth="1"/>
    <col min="152" max="152" width="12" style="22" bestFit="1" customWidth="1"/>
    <col min="153" max="153" width="20.7109375" style="22" bestFit="1" customWidth="1"/>
    <col min="154" max="16384" width="9.140625" style="22"/>
  </cols>
  <sheetData>
    <row r="1" spans="1:153" ht="18" customHeight="1" x14ac:dyDescent="0.25">
      <c r="A1" s="201" t="s">
        <v>214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/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/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/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/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/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/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/>
      <c r="ET1" s="201"/>
      <c r="EU1" s="201"/>
      <c r="EV1" s="201"/>
      <c r="EW1" s="201"/>
    </row>
    <row r="2" spans="1:153" ht="18" customHeight="1" x14ac:dyDescent="0.25">
      <c r="A2" s="201" t="s">
        <v>213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  <c r="BC2" s="201"/>
      <c r="BD2" s="201"/>
      <c r="BE2" s="201"/>
      <c r="BF2" s="201"/>
      <c r="BG2" s="201"/>
      <c r="BH2" s="201"/>
      <c r="BI2" s="201"/>
      <c r="BJ2" s="201"/>
      <c r="BK2" s="201"/>
      <c r="BL2" s="201"/>
      <c r="BM2" s="201"/>
      <c r="BN2" s="201"/>
      <c r="BO2" s="201"/>
      <c r="BP2" s="201"/>
      <c r="BQ2" s="201"/>
      <c r="BR2" s="201"/>
      <c r="BS2" s="201"/>
      <c r="BT2" s="201"/>
      <c r="BU2" s="201"/>
      <c r="BV2" s="201"/>
      <c r="BW2" s="201"/>
      <c r="BX2" s="201"/>
      <c r="BY2" s="201"/>
      <c r="BZ2" s="201"/>
      <c r="CA2" s="201"/>
      <c r="CB2" s="201"/>
      <c r="CC2" s="201"/>
      <c r="CD2" s="201"/>
      <c r="CE2" s="201"/>
      <c r="CF2" s="201"/>
      <c r="CG2" s="201"/>
      <c r="CH2" s="201"/>
      <c r="CI2" s="201"/>
      <c r="CJ2" s="201"/>
      <c r="CK2" s="201"/>
      <c r="CL2" s="201"/>
      <c r="CM2" s="201"/>
      <c r="CN2" s="201"/>
      <c r="CO2" s="201"/>
      <c r="CP2" s="201"/>
      <c r="CQ2" s="201"/>
      <c r="CR2" s="201"/>
      <c r="CS2" s="201"/>
      <c r="CT2" s="201"/>
      <c r="CU2" s="201"/>
      <c r="CV2" s="201"/>
      <c r="CW2" s="201"/>
      <c r="CX2" s="201"/>
      <c r="CY2" s="201"/>
      <c r="CZ2" s="201"/>
      <c r="DA2" s="201"/>
      <c r="DB2" s="201"/>
      <c r="DC2" s="201"/>
      <c r="DD2" s="201"/>
      <c r="DE2" s="201"/>
      <c r="DF2" s="201"/>
      <c r="DG2" s="201"/>
      <c r="DH2" s="201"/>
      <c r="DI2" s="201"/>
      <c r="DJ2" s="201"/>
      <c r="DK2" s="201"/>
      <c r="DL2" s="201"/>
      <c r="DM2" s="201"/>
      <c r="DN2" s="201"/>
      <c r="DO2" s="201"/>
      <c r="DP2" s="201"/>
      <c r="DQ2" s="201"/>
      <c r="DR2" s="201"/>
      <c r="DS2" s="201"/>
      <c r="DT2" s="201"/>
      <c r="DU2" s="201"/>
      <c r="DV2" s="201"/>
      <c r="DW2" s="201"/>
      <c r="DX2" s="201"/>
      <c r="DY2" s="201"/>
      <c r="DZ2" s="201"/>
      <c r="EA2" s="201"/>
      <c r="EB2" s="201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/>
      <c r="EO2" s="201"/>
      <c r="EP2" s="201"/>
      <c r="EQ2" s="201"/>
      <c r="ER2" s="201"/>
      <c r="ES2" s="201"/>
      <c r="ET2" s="201"/>
      <c r="EU2" s="201"/>
      <c r="EV2" s="201"/>
      <c r="EW2" s="201"/>
    </row>
    <row r="3" spans="1:153" x14ac:dyDescent="0.25">
      <c r="A3" s="202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</row>
    <row r="4" spans="1:153" s="35" customFormat="1" ht="15" customHeight="1" x14ac:dyDescent="0.25">
      <c r="A4" s="203" t="s">
        <v>212</v>
      </c>
      <c r="B4" s="205">
        <v>2010</v>
      </c>
      <c r="C4" s="205">
        <v>2011</v>
      </c>
      <c r="D4" s="198">
        <v>2012</v>
      </c>
      <c r="E4" s="199"/>
      <c r="F4" s="199"/>
      <c r="G4" s="199"/>
      <c r="H4" s="200"/>
      <c r="I4" s="198">
        <v>2013</v>
      </c>
      <c r="J4" s="199"/>
      <c r="K4" s="199"/>
      <c r="L4" s="199"/>
      <c r="M4" s="200"/>
      <c r="N4" s="198">
        <v>2014</v>
      </c>
      <c r="O4" s="199"/>
      <c r="P4" s="199"/>
      <c r="Q4" s="199"/>
      <c r="R4" s="200"/>
      <c r="S4" s="198">
        <v>2015</v>
      </c>
      <c r="T4" s="199"/>
      <c r="U4" s="199"/>
      <c r="V4" s="199"/>
      <c r="W4" s="200"/>
      <c r="X4" s="198">
        <v>2016</v>
      </c>
      <c r="Y4" s="199"/>
      <c r="Z4" s="199"/>
      <c r="AA4" s="199"/>
      <c r="AB4" s="200"/>
      <c r="AC4" s="198">
        <v>2017</v>
      </c>
      <c r="AD4" s="199"/>
      <c r="AE4" s="199"/>
      <c r="AF4" s="199"/>
      <c r="AG4" s="200"/>
      <c r="AH4" s="198">
        <v>2018</v>
      </c>
      <c r="AI4" s="199"/>
      <c r="AJ4" s="199"/>
      <c r="AK4" s="199"/>
      <c r="AL4" s="200"/>
      <c r="AM4" s="198">
        <v>2019</v>
      </c>
      <c r="AN4" s="199"/>
      <c r="AO4" s="199"/>
      <c r="AP4" s="199"/>
      <c r="AQ4" s="200"/>
      <c r="AR4" s="198">
        <v>2020</v>
      </c>
      <c r="AS4" s="199"/>
      <c r="AT4" s="199"/>
      <c r="AU4" s="199"/>
      <c r="AV4" s="200"/>
      <c r="AW4" s="198">
        <v>2021</v>
      </c>
      <c r="AX4" s="199"/>
      <c r="AY4" s="199"/>
      <c r="AZ4" s="199"/>
      <c r="BA4" s="200"/>
      <c r="BB4" s="198">
        <v>2022</v>
      </c>
      <c r="BC4" s="199"/>
      <c r="BD4" s="199"/>
      <c r="BE4" s="199"/>
      <c r="BF4" s="200"/>
      <c r="BG4" s="198">
        <v>2023</v>
      </c>
      <c r="BH4" s="199"/>
      <c r="BI4" s="199"/>
      <c r="BJ4" s="199"/>
      <c r="BK4" s="200"/>
      <c r="BL4" s="198">
        <v>2024</v>
      </c>
      <c r="BM4" s="199"/>
      <c r="BN4" s="199"/>
      <c r="BO4" s="199"/>
      <c r="BP4" s="200"/>
      <c r="BQ4" s="198">
        <v>2025</v>
      </c>
      <c r="BR4" s="199"/>
      <c r="BS4" s="199"/>
      <c r="BT4" s="199"/>
      <c r="BU4" s="200"/>
      <c r="BV4" s="198">
        <v>2026</v>
      </c>
      <c r="BW4" s="199"/>
      <c r="BX4" s="199"/>
      <c r="BY4" s="199"/>
      <c r="BZ4" s="200"/>
      <c r="CA4" s="198">
        <v>2027</v>
      </c>
      <c r="CB4" s="199"/>
      <c r="CC4" s="199"/>
      <c r="CD4" s="199"/>
      <c r="CE4" s="200"/>
      <c r="CF4" s="198">
        <v>2028</v>
      </c>
      <c r="CG4" s="199"/>
      <c r="CH4" s="199"/>
      <c r="CI4" s="199"/>
      <c r="CJ4" s="200"/>
      <c r="CK4" s="198">
        <v>2029</v>
      </c>
      <c r="CL4" s="199"/>
      <c r="CM4" s="199"/>
      <c r="CN4" s="199"/>
      <c r="CO4" s="200"/>
      <c r="CP4" s="198">
        <v>2030</v>
      </c>
      <c r="CQ4" s="199"/>
      <c r="CR4" s="199"/>
      <c r="CS4" s="199"/>
      <c r="CT4" s="200"/>
      <c r="CU4" s="198">
        <v>2031</v>
      </c>
      <c r="CV4" s="199"/>
      <c r="CW4" s="199"/>
      <c r="CX4" s="199"/>
      <c r="CY4" s="200"/>
      <c r="CZ4" s="198">
        <v>2032</v>
      </c>
      <c r="DA4" s="199"/>
      <c r="DB4" s="199"/>
      <c r="DC4" s="199"/>
      <c r="DD4" s="200"/>
      <c r="DE4" s="198">
        <v>2033</v>
      </c>
      <c r="DF4" s="199"/>
      <c r="DG4" s="199"/>
      <c r="DH4" s="199"/>
      <c r="DI4" s="200"/>
      <c r="DJ4" s="198">
        <v>2034</v>
      </c>
      <c r="DK4" s="199"/>
      <c r="DL4" s="199"/>
      <c r="DM4" s="199"/>
      <c r="DN4" s="200"/>
      <c r="DO4" s="198">
        <v>2035</v>
      </c>
      <c r="DP4" s="199"/>
      <c r="DQ4" s="199"/>
      <c r="DR4" s="199"/>
      <c r="DS4" s="200"/>
      <c r="DT4" s="198">
        <v>2036</v>
      </c>
      <c r="DU4" s="199"/>
      <c r="DV4" s="199"/>
      <c r="DW4" s="199"/>
      <c r="DX4" s="200"/>
      <c r="DY4" s="198">
        <v>2037</v>
      </c>
      <c r="DZ4" s="199"/>
      <c r="EA4" s="199"/>
      <c r="EB4" s="199"/>
      <c r="EC4" s="200"/>
      <c r="ED4" s="198">
        <v>2038</v>
      </c>
      <c r="EE4" s="199"/>
      <c r="EF4" s="199"/>
      <c r="EG4" s="199"/>
      <c r="EH4" s="200"/>
      <c r="EI4" s="198">
        <v>2039</v>
      </c>
      <c r="EJ4" s="199"/>
      <c r="EK4" s="199"/>
      <c r="EL4" s="199"/>
      <c r="EM4" s="200"/>
      <c r="EN4" s="198">
        <v>2040</v>
      </c>
      <c r="EO4" s="199"/>
      <c r="EP4" s="199"/>
      <c r="EQ4" s="199"/>
      <c r="ER4" s="200"/>
      <c r="ES4" s="198" t="s">
        <v>3</v>
      </c>
      <c r="ET4" s="199"/>
      <c r="EU4" s="199"/>
      <c r="EV4" s="199"/>
      <c r="EW4" s="200"/>
    </row>
    <row r="5" spans="1:153" s="32" customFormat="1" x14ac:dyDescent="0.25">
      <c r="A5" s="204"/>
      <c r="B5" s="206"/>
      <c r="C5" s="206"/>
      <c r="D5" s="34" t="s">
        <v>82</v>
      </c>
      <c r="E5" s="34" t="s">
        <v>83</v>
      </c>
      <c r="F5" s="34" t="s">
        <v>84</v>
      </c>
      <c r="G5" s="34" t="s">
        <v>85</v>
      </c>
      <c r="H5" s="33" t="s">
        <v>86</v>
      </c>
      <c r="I5" s="34" t="s">
        <v>82</v>
      </c>
      <c r="J5" s="34" t="s">
        <v>83</v>
      </c>
      <c r="K5" s="34" t="s">
        <v>84</v>
      </c>
      <c r="L5" s="34" t="s">
        <v>85</v>
      </c>
      <c r="M5" s="33" t="s">
        <v>86</v>
      </c>
      <c r="N5" s="34" t="s">
        <v>82</v>
      </c>
      <c r="O5" s="34" t="s">
        <v>83</v>
      </c>
      <c r="P5" s="34" t="s">
        <v>84</v>
      </c>
      <c r="Q5" s="34" t="s">
        <v>85</v>
      </c>
      <c r="R5" s="33" t="s">
        <v>86</v>
      </c>
      <c r="S5" s="34" t="s">
        <v>82</v>
      </c>
      <c r="T5" s="34" t="s">
        <v>83</v>
      </c>
      <c r="U5" s="34" t="s">
        <v>84</v>
      </c>
      <c r="V5" s="34" t="s">
        <v>85</v>
      </c>
      <c r="W5" s="33" t="s">
        <v>86</v>
      </c>
      <c r="X5" s="34" t="s">
        <v>82</v>
      </c>
      <c r="Y5" s="34" t="s">
        <v>83</v>
      </c>
      <c r="Z5" s="34" t="s">
        <v>84</v>
      </c>
      <c r="AA5" s="34" t="s">
        <v>85</v>
      </c>
      <c r="AB5" s="33" t="s">
        <v>86</v>
      </c>
      <c r="AC5" s="34" t="s">
        <v>82</v>
      </c>
      <c r="AD5" s="34" t="s">
        <v>83</v>
      </c>
      <c r="AE5" s="34" t="s">
        <v>84</v>
      </c>
      <c r="AF5" s="34" t="s">
        <v>85</v>
      </c>
      <c r="AG5" s="33" t="s">
        <v>86</v>
      </c>
      <c r="AH5" s="34" t="s">
        <v>82</v>
      </c>
      <c r="AI5" s="34" t="s">
        <v>83</v>
      </c>
      <c r="AJ5" s="34" t="s">
        <v>84</v>
      </c>
      <c r="AK5" s="34" t="s">
        <v>85</v>
      </c>
      <c r="AL5" s="33" t="s">
        <v>86</v>
      </c>
      <c r="AM5" s="34" t="s">
        <v>82</v>
      </c>
      <c r="AN5" s="34" t="s">
        <v>83</v>
      </c>
      <c r="AO5" s="34" t="s">
        <v>84</v>
      </c>
      <c r="AP5" s="34" t="s">
        <v>85</v>
      </c>
      <c r="AQ5" s="33" t="s">
        <v>86</v>
      </c>
      <c r="AR5" s="34" t="s">
        <v>82</v>
      </c>
      <c r="AS5" s="34" t="s">
        <v>83</v>
      </c>
      <c r="AT5" s="34" t="s">
        <v>84</v>
      </c>
      <c r="AU5" s="34" t="s">
        <v>85</v>
      </c>
      <c r="AV5" s="33" t="s">
        <v>86</v>
      </c>
      <c r="AW5" s="34" t="s">
        <v>82</v>
      </c>
      <c r="AX5" s="34" t="s">
        <v>83</v>
      </c>
      <c r="AY5" s="34" t="s">
        <v>84</v>
      </c>
      <c r="AZ5" s="34" t="s">
        <v>85</v>
      </c>
      <c r="BA5" s="33" t="s">
        <v>86</v>
      </c>
      <c r="BB5" s="34" t="s">
        <v>82</v>
      </c>
      <c r="BC5" s="34" t="s">
        <v>83</v>
      </c>
      <c r="BD5" s="34" t="s">
        <v>84</v>
      </c>
      <c r="BE5" s="34" t="s">
        <v>85</v>
      </c>
      <c r="BF5" s="33" t="s">
        <v>86</v>
      </c>
      <c r="BG5" s="34" t="s">
        <v>82</v>
      </c>
      <c r="BH5" s="34" t="s">
        <v>83</v>
      </c>
      <c r="BI5" s="34" t="s">
        <v>84</v>
      </c>
      <c r="BJ5" s="34" t="s">
        <v>85</v>
      </c>
      <c r="BK5" s="33" t="s">
        <v>86</v>
      </c>
      <c r="BL5" s="34" t="s">
        <v>82</v>
      </c>
      <c r="BM5" s="34" t="s">
        <v>83</v>
      </c>
      <c r="BN5" s="34" t="s">
        <v>84</v>
      </c>
      <c r="BO5" s="34" t="s">
        <v>85</v>
      </c>
      <c r="BP5" s="33" t="s">
        <v>86</v>
      </c>
      <c r="BQ5" s="34" t="s">
        <v>82</v>
      </c>
      <c r="BR5" s="34" t="s">
        <v>83</v>
      </c>
      <c r="BS5" s="34" t="s">
        <v>84</v>
      </c>
      <c r="BT5" s="34" t="s">
        <v>85</v>
      </c>
      <c r="BU5" s="33" t="s">
        <v>86</v>
      </c>
      <c r="BV5" s="34" t="s">
        <v>82</v>
      </c>
      <c r="BW5" s="34" t="s">
        <v>83</v>
      </c>
      <c r="BX5" s="34" t="s">
        <v>84</v>
      </c>
      <c r="BY5" s="34" t="s">
        <v>85</v>
      </c>
      <c r="BZ5" s="33" t="s">
        <v>86</v>
      </c>
      <c r="CA5" s="34" t="s">
        <v>82</v>
      </c>
      <c r="CB5" s="34" t="s">
        <v>83</v>
      </c>
      <c r="CC5" s="34" t="s">
        <v>84</v>
      </c>
      <c r="CD5" s="34" t="s">
        <v>85</v>
      </c>
      <c r="CE5" s="33" t="s">
        <v>86</v>
      </c>
      <c r="CF5" s="34" t="s">
        <v>82</v>
      </c>
      <c r="CG5" s="34" t="s">
        <v>83</v>
      </c>
      <c r="CH5" s="34" t="s">
        <v>84</v>
      </c>
      <c r="CI5" s="34" t="s">
        <v>85</v>
      </c>
      <c r="CJ5" s="33" t="s">
        <v>86</v>
      </c>
      <c r="CK5" s="34" t="s">
        <v>82</v>
      </c>
      <c r="CL5" s="34" t="s">
        <v>83</v>
      </c>
      <c r="CM5" s="34" t="s">
        <v>84</v>
      </c>
      <c r="CN5" s="34" t="s">
        <v>85</v>
      </c>
      <c r="CO5" s="33" t="s">
        <v>86</v>
      </c>
      <c r="CP5" s="34" t="s">
        <v>82</v>
      </c>
      <c r="CQ5" s="34" t="s">
        <v>83</v>
      </c>
      <c r="CR5" s="34" t="s">
        <v>84</v>
      </c>
      <c r="CS5" s="34" t="s">
        <v>85</v>
      </c>
      <c r="CT5" s="33" t="s">
        <v>86</v>
      </c>
      <c r="CU5" s="34" t="s">
        <v>82</v>
      </c>
      <c r="CV5" s="34" t="s">
        <v>83</v>
      </c>
      <c r="CW5" s="34" t="s">
        <v>84</v>
      </c>
      <c r="CX5" s="34" t="s">
        <v>85</v>
      </c>
      <c r="CY5" s="33" t="s">
        <v>86</v>
      </c>
      <c r="CZ5" s="34" t="s">
        <v>82</v>
      </c>
      <c r="DA5" s="34" t="s">
        <v>83</v>
      </c>
      <c r="DB5" s="34" t="s">
        <v>84</v>
      </c>
      <c r="DC5" s="34" t="s">
        <v>85</v>
      </c>
      <c r="DD5" s="33" t="s">
        <v>86</v>
      </c>
      <c r="DE5" s="34" t="s">
        <v>82</v>
      </c>
      <c r="DF5" s="34" t="s">
        <v>83</v>
      </c>
      <c r="DG5" s="34" t="s">
        <v>84</v>
      </c>
      <c r="DH5" s="34" t="s">
        <v>85</v>
      </c>
      <c r="DI5" s="33" t="s">
        <v>86</v>
      </c>
      <c r="DJ5" s="34" t="s">
        <v>82</v>
      </c>
      <c r="DK5" s="34" t="s">
        <v>83</v>
      </c>
      <c r="DL5" s="34" t="s">
        <v>84</v>
      </c>
      <c r="DM5" s="34" t="s">
        <v>85</v>
      </c>
      <c r="DN5" s="33" t="s">
        <v>86</v>
      </c>
      <c r="DO5" s="34" t="s">
        <v>82</v>
      </c>
      <c r="DP5" s="34" t="s">
        <v>83</v>
      </c>
      <c r="DQ5" s="34" t="s">
        <v>84</v>
      </c>
      <c r="DR5" s="34" t="s">
        <v>85</v>
      </c>
      <c r="DS5" s="33" t="s">
        <v>86</v>
      </c>
      <c r="DT5" s="34" t="s">
        <v>82</v>
      </c>
      <c r="DU5" s="34" t="s">
        <v>83</v>
      </c>
      <c r="DV5" s="34" t="s">
        <v>84</v>
      </c>
      <c r="DW5" s="34" t="s">
        <v>85</v>
      </c>
      <c r="DX5" s="33" t="s">
        <v>86</v>
      </c>
      <c r="DY5" s="34" t="s">
        <v>82</v>
      </c>
      <c r="DZ5" s="34" t="s">
        <v>83</v>
      </c>
      <c r="EA5" s="34" t="s">
        <v>84</v>
      </c>
      <c r="EB5" s="34" t="s">
        <v>85</v>
      </c>
      <c r="EC5" s="33" t="s">
        <v>86</v>
      </c>
      <c r="ED5" s="34" t="s">
        <v>82</v>
      </c>
      <c r="EE5" s="34" t="s">
        <v>83</v>
      </c>
      <c r="EF5" s="34" t="s">
        <v>84</v>
      </c>
      <c r="EG5" s="34" t="s">
        <v>85</v>
      </c>
      <c r="EH5" s="33" t="s">
        <v>86</v>
      </c>
      <c r="EI5" s="34" t="s">
        <v>82</v>
      </c>
      <c r="EJ5" s="34" t="s">
        <v>83</v>
      </c>
      <c r="EK5" s="34" t="s">
        <v>84</v>
      </c>
      <c r="EL5" s="34" t="s">
        <v>85</v>
      </c>
      <c r="EM5" s="33" t="s">
        <v>86</v>
      </c>
      <c r="EN5" s="34" t="s">
        <v>82</v>
      </c>
      <c r="EO5" s="34" t="s">
        <v>83</v>
      </c>
      <c r="EP5" s="34" t="s">
        <v>84</v>
      </c>
      <c r="EQ5" s="34" t="s">
        <v>85</v>
      </c>
      <c r="ER5" s="33" t="s">
        <v>86</v>
      </c>
      <c r="ES5" s="34" t="s">
        <v>82</v>
      </c>
      <c r="ET5" s="34" t="s">
        <v>83</v>
      </c>
      <c r="EU5" s="34" t="s">
        <v>84</v>
      </c>
      <c r="EV5" s="34" t="s">
        <v>85</v>
      </c>
      <c r="EW5" s="33" t="s">
        <v>86</v>
      </c>
    </row>
    <row r="6" spans="1:153" x14ac:dyDescent="0.25">
      <c r="A6" s="24"/>
      <c r="B6" s="24"/>
      <c r="C6" s="24"/>
      <c r="D6" s="196"/>
      <c r="E6" s="190"/>
      <c r="F6" s="190"/>
      <c r="G6" s="190"/>
      <c r="H6" s="197"/>
      <c r="I6" s="196"/>
      <c r="J6" s="190"/>
      <c r="K6" s="190"/>
      <c r="L6" s="190"/>
      <c r="M6" s="197"/>
      <c r="N6" s="196"/>
      <c r="O6" s="190"/>
      <c r="P6" s="190"/>
      <c r="Q6" s="190"/>
      <c r="R6" s="197"/>
      <c r="S6" s="196"/>
      <c r="T6" s="190"/>
      <c r="U6" s="190"/>
      <c r="V6" s="190"/>
      <c r="W6" s="197"/>
      <c r="X6" s="196"/>
      <c r="Y6" s="190"/>
      <c r="Z6" s="190"/>
      <c r="AA6" s="190"/>
      <c r="AB6" s="197"/>
      <c r="AC6" s="196"/>
      <c r="AD6" s="190"/>
      <c r="AE6" s="190"/>
      <c r="AF6" s="190"/>
      <c r="AG6" s="197"/>
      <c r="AH6" s="196"/>
      <c r="AI6" s="190"/>
      <c r="AJ6" s="190"/>
      <c r="AK6" s="190"/>
      <c r="AL6" s="197"/>
      <c r="AM6" s="196"/>
      <c r="AN6" s="190"/>
      <c r="AO6" s="190"/>
      <c r="AP6" s="190"/>
      <c r="AQ6" s="197"/>
      <c r="AR6" s="196"/>
      <c r="AS6" s="190"/>
      <c r="AT6" s="190"/>
      <c r="AU6" s="190"/>
      <c r="AV6" s="197"/>
      <c r="AW6" s="196"/>
      <c r="AX6" s="190"/>
      <c r="AY6" s="190"/>
      <c r="AZ6" s="190"/>
      <c r="BA6" s="197"/>
      <c r="BB6" s="196"/>
      <c r="BC6" s="190"/>
      <c r="BD6" s="190"/>
      <c r="BE6" s="190"/>
      <c r="BF6" s="197"/>
      <c r="BG6" s="196"/>
      <c r="BH6" s="190"/>
      <c r="BI6" s="190"/>
      <c r="BJ6" s="190"/>
      <c r="BK6" s="197"/>
      <c r="BL6" s="196"/>
      <c r="BM6" s="190"/>
      <c r="BN6" s="190"/>
      <c r="BO6" s="190"/>
      <c r="BP6" s="197"/>
      <c r="BQ6" s="196"/>
      <c r="BR6" s="190"/>
      <c r="BS6" s="190"/>
      <c r="BT6" s="190"/>
      <c r="BU6" s="197"/>
      <c r="BV6" s="196"/>
      <c r="BW6" s="190"/>
      <c r="BX6" s="190"/>
      <c r="BY6" s="190"/>
      <c r="BZ6" s="197"/>
      <c r="CA6" s="196"/>
      <c r="CB6" s="190"/>
      <c r="CC6" s="190"/>
      <c r="CD6" s="190"/>
      <c r="CE6" s="197"/>
      <c r="CF6" s="196"/>
      <c r="CG6" s="190"/>
      <c r="CH6" s="190"/>
      <c r="CI6" s="190"/>
      <c r="CJ6" s="197"/>
      <c r="CK6" s="196"/>
      <c r="CL6" s="190"/>
      <c r="CM6" s="190"/>
      <c r="CN6" s="190"/>
      <c r="CO6" s="197"/>
      <c r="CP6" s="196"/>
      <c r="CQ6" s="190"/>
      <c r="CR6" s="190"/>
      <c r="CS6" s="190"/>
      <c r="CT6" s="197"/>
      <c r="CU6" s="196"/>
      <c r="CV6" s="190"/>
      <c r="CW6" s="190"/>
      <c r="CX6" s="190"/>
      <c r="CY6" s="197"/>
      <c r="CZ6" s="196"/>
      <c r="DA6" s="190"/>
      <c r="DB6" s="190"/>
      <c r="DC6" s="190"/>
      <c r="DD6" s="197"/>
      <c r="DE6" s="196"/>
      <c r="DF6" s="190"/>
      <c r="DG6" s="190"/>
      <c r="DH6" s="190"/>
      <c r="DI6" s="197"/>
      <c r="DJ6" s="196"/>
      <c r="DK6" s="190"/>
      <c r="DL6" s="190"/>
      <c r="DM6" s="190"/>
      <c r="DN6" s="197"/>
      <c r="DO6" s="196"/>
      <c r="DP6" s="190"/>
      <c r="DQ6" s="190"/>
      <c r="DR6" s="190"/>
      <c r="DS6" s="197"/>
      <c r="DT6" s="196"/>
      <c r="DU6" s="190"/>
      <c r="DV6" s="190"/>
      <c r="DW6" s="190"/>
      <c r="DX6" s="197"/>
      <c r="DY6" s="196"/>
      <c r="DZ6" s="190"/>
      <c r="EA6" s="190"/>
      <c r="EB6" s="190"/>
      <c r="EC6" s="197"/>
      <c r="ED6" s="196"/>
      <c r="EE6" s="190"/>
      <c r="EF6" s="190"/>
      <c r="EG6" s="190"/>
      <c r="EH6" s="197"/>
      <c r="EI6" s="196"/>
      <c r="EJ6" s="190"/>
      <c r="EK6" s="190"/>
      <c r="EL6" s="190"/>
      <c r="EM6" s="197"/>
      <c r="EN6" s="196"/>
      <c r="EO6" s="190"/>
      <c r="EP6" s="190"/>
      <c r="EQ6" s="190"/>
      <c r="ER6" s="197"/>
      <c r="ES6" s="196"/>
      <c r="ET6" s="190"/>
      <c r="EU6" s="190"/>
      <c r="EV6" s="190"/>
      <c r="EW6" s="197"/>
    </row>
    <row r="7" spans="1:153" x14ac:dyDescent="0.25">
      <c r="A7" s="28" t="s">
        <v>211</v>
      </c>
      <c r="B7" s="24"/>
      <c r="C7" s="24"/>
      <c r="D7" s="194"/>
      <c r="E7" s="189"/>
      <c r="F7" s="189"/>
      <c r="G7" s="189"/>
      <c r="H7" s="195"/>
      <c r="I7" s="194"/>
      <c r="J7" s="189"/>
      <c r="K7" s="189"/>
      <c r="L7" s="189"/>
      <c r="M7" s="195"/>
      <c r="N7" s="194"/>
      <c r="O7" s="189"/>
      <c r="P7" s="189"/>
      <c r="Q7" s="189"/>
      <c r="R7" s="195"/>
      <c r="S7" s="194"/>
      <c r="T7" s="189"/>
      <c r="U7" s="189"/>
      <c r="V7" s="189"/>
      <c r="W7" s="195"/>
      <c r="X7" s="194"/>
      <c r="Y7" s="189"/>
      <c r="Z7" s="189"/>
      <c r="AA7" s="189"/>
      <c r="AB7" s="195"/>
      <c r="AC7" s="194"/>
      <c r="AD7" s="189"/>
      <c r="AE7" s="189"/>
      <c r="AF7" s="189"/>
      <c r="AG7" s="195"/>
      <c r="AH7" s="194"/>
      <c r="AI7" s="189"/>
      <c r="AJ7" s="189"/>
      <c r="AK7" s="189"/>
      <c r="AL7" s="195"/>
      <c r="AM7" s="194"/>
      <c r="AN7" s="189"/>
      <c r="AO7" s="189"/>
      <c r="AP7" s="189"/>
      <c r="AQ7" s="195"/>
      <c r="AR7" s="194"/>
      <c r="AS7" s="189"/>
      <c r="AT7" s="189"/>
      <c r="AU7" s="189"/>
      <c r="AV7" s="195"/>
      <c r="AW7" s="194"/>
      <c r="AX7" s="189"/>
      <c r="AY7" s="189"/>
      <c r="AZ7" s="189"/>
      <c r="BA7" s="195"/>
      <c r="BB7" s="194"/>
      <c r="BC7" s="189"/>
      <c r="BD7" s="189"/>
      <c r="BE7" s="189"/>
      <c r="BF7" s="195"/>
      <c r="BG7" s="194"/>
      <c r="BH7" s="189"/>
      <c r="BI7" s="189"/>
      <c r="BJ7" s="189"/>
      <c r="BK7" s="195"/>
      <c r="BL7" s="194"/>
      <c r="BM7" s="189"/>
      <c r="BN7" s="189"/>
      <c r="BO7" s="189"/>
      <c r="BP7" s="195"/>
      <c r="BQ7" s="194"/>
      <c r="BR7" s="189"/>
      <c r="BS7" s="189"/>
      <c r="BT7" s="189"/>
      <c r="BU7" s="195"/>
      <c r="BV7" s="194"/>
      <c r="BW7" s="189"/>
      <c r="BX7" s="189"/>
      <c r="BY7" s="189"/>
      <c r="BZ7" s="195"/>
      <c r="CA7" s="194"/>
      <c r="CB7" s="189"/>
      <c r="CC7" s="189"/>
      <c r="CD7" s="189"/>
      <c r="CE7" s="195"/>
      <c r="CF7" s="194"/>
      <c r="CG7" s="189"/>
      <c r="CH7" s="189"/>
      <c r="CI7" s="189"/>
      <c r="CJ7" s="195"/>
      <c r="CK7" s="194"/>
      <c r="CL7" s="189"/>
      <c r="CM7" s="189"/>
      <c r="CN7" s="189"/>
      <c r="CO7" s="195"/>
      <c r="CP7" s="194"/>
      <c r="CQ7" s="189"/>
      <c r="CR7" s="189"/>
      <c r="CS7" s="189"/>
      <c r="CT7" s="195"/>
      <c r="CU7" s="194"/>
      <c r="CV7" s="189"/>
      <c r="CW7" s="189"/>
      <c r="CX7" s="189"/>
      <c r="CY7" s="195"/>
      <c r="CZ7" s="194"/>
      <c r="DA7" s="189"/>
      <c r="DB7" s="189"/>
      <c r="DC7" s="189"/>
      <c r="DD7" s="195"/>
      <c r="DE7" s="194"/>
      <c r="DF7" s="189"/>
      <c r="DG7" s="189"/>
      <c r="DH7" s="189"/>
      <c r="DI7" s="195"/>
      <c r="DJ7" s="194"/>
      <c r="DK7" s="189"/>
      <c r="DL7" s="189"/>
      <c r="DM7" s="189"/>
      <c r="DN7" s="195"/>
      <c r="DO7" s="194"/>
      <c r="DP7" s="189"/>
      <c r="DQ7" s="189"/>
      <c r="DR7" s="189"/>
      <c r="DS7" s="195"/>
      <c r="DT7" s="194"/>
      <c r="DU7" s="189"/>
      <c r="DV7" s="189"/>
      <c r="DW7" s="189"/>
      <c r="DX7" s="195"/>
      <c r="DY7" s="194"/>
      <c r="DZ7" s="189"/>
      <c r="EA7" s="189"/>
      <c r="EB7" s="189"/>
      <c r="EC7" s="195"/>
      <c r="ED7" s="194"/>
      <c r="EE7" s="189"/>
      <c r="EF7" s="189"/>
      <c r="EG7" s="189"/>
      <c r="EH7" s="195"/>
      <c r="EI7" s="194"/>
      <c r="EJ7" s="189"/>
      <c r="EK7" s="189"/>
      <c r="EL7" s="189"/>
      <c r="EM7" s="195"/>
      <c r="EN7" s="194"/>
      <c r="EO7" s="189"/>
      <c r="EP7" s="189"/>
      <c r="EQ7" s="189"/>
      <c r="ER7" s="195"/>
      <c r="ES7" s="194"/>
      <c r="ET7" s="189"/>
      <c r="EU7" s="189"/>
      <c r="EV7" s="189"/>
      <c r="EW7" s="195"/>
    </row>
    <row r="8" spans="1:153" x14ac:dyDescent="0.25">
      <c r="A8" s="24"/>
      <c r="B8" s="24"/>
      <c r="C8" s="24"/>
      <c r="D8" s="194"/>
      <c r="E8" s="189"/>
      <c r="F8" s="189"/>
      <c r="G8" s="189"/>
      <c r="H8" s="195"/>
      <c r="I8" s="194"/>
      <c r="J8" s="189"/>
      <c r="K8" s="189"/>
      <c r="L8" s="189"/>
      <c r="M8" s="195"/>
      <c r="N8" s="194"/>
      <c r="O8" s="189"/>
      <c r="P8" s="189"/>
      <c r="Q8" s="189"/>
      <c r="R8" s="195"/>
      <c r="S8" s="194"/>
      <c r="T8" s="189"/>
      <c r="U8" s="189"/>
      <c r="V8" s="189"/>
      <c r="W8" s="195"/>
      <c r="X8" s="194"/>
      <c r="Y8" s="189"/>
      <c r="Z8" s="189"/>
      <c r="AA8" s="189"/>
      <c r="AB8" s="195"/>
      <c r="AC8" s="194"/>
      <c r="AD8" s="189"/>
      <c r="AE8" s="189"/>
      <c r="AF8" s="189"/>
      <c r="AG8" s="195"/>
      <c r="AH8" s="194"/>
      <c r="AI8" s="189"/>
      <c r="AJ8" s="189"/>
      <c r="AK8" s="189"/>
      <c r="AL8" s="195"/>
      <c r="AM8" s="194"/>
      <c r="AN8" s="189"/>
      <c r="AO8" s="189"/>
      <c r="AP8" s="189"/>
      <c r="AQ8" s="195"/>
      <c r="AR8" s="194"/>
      <c r="AS8" s="189"/>
      <c r="AT8" s="189"/>
      <c r="AU8" s="189"/>
      <c r="AV8" s="195"/>
      <c r="AW8" s="194"/>
      <c r="AX8" s="189"/>
      <c r="AY8" s="189"/>
      <c r="AZ8" s="189"/>
      <c r="BA8" s="195"/>
      <c r="BB8" s="194"/>
      <c r="BC8" s="189"/>
      <c r="BD8" s="189"/>
      <c r="BE8" s="189"/>
      <c r="BF8" s="195"/>
      <c r="BG8" s="194"/>
      <c r="BH8" s="189"/>
      <c r="BI8" s="189"/>
      <c r="BJ8" s="189"/>
      <c r="BK8" s="195"/>
      <c r="BL8" s="194"/>
      <c r="BM8" s="189"/>
      <c r="BN8" s="189"/>
      <c r="BO8" s="189"/>
      <c r="BP8" s="195"/>
      <c r="BQ8" s="194"/>
      <c r="BR8" s="189"/>
      <c r="BS8" s="189"/>
      <c r="BT8" s="189"/>
      <c r="BU8" s="195"/>
      <c r="BV8" s="194"/>
      <c r="BW8" s="189"/>
      <c r="BX8" s="189"/>
      <c r="BY8" s="189"/>
      <c r="BZ8" s="195"/>
      <c r="CA8" s="194"/>
      <c r="CB8" s="189"/>
      <c r="CC8" s="189"/>
      <c r="CD8" s="189"/>
      <c r="CE8" s="195"/>
      <c r="CF8" s="194"/>
      <c r="CG8" s="189"/>
      <c r="CH8" s="189"/>
      <c r="CI8" s="189"/>
      <c r="CJ8" s="195"/>
      <c r="CK8" s="194"/>
      <c r="CL8" s="189"/>
      <c r="CM8" s="189"/>
      <c r="CN8" s="189"/>
      <c r="CO8" s="195"/>
      <c r="CP8" s="194"/>
      <c r="CQ8" s="189"/>
      <c r="CR8" s="189"/>
      <c r="CS8" s="189"/>
      <c r="CT8" s="195"/>
      <c r="CU8" s="194"/>
      <c r="CV8" s="189"/>
      <c r="CW8" s="189"/>
      <c r="CX8" s="189"/>
      <c r="CY8" s="195"/>
      <c r="CZ8" s="194"/>
      <c r="DA8" s="189"/>
      <c r="DB8" s="189"/>
      <c r="DC8" s="189"/>
      <c r="DD8" s="195"/>
      <c r="DE8" s="194"/>
      <c r="DF8" s="189"/>
      <c r="DG8" s="189"/>
      <c r="DH8" s="189"/>
      <c r="DI8" s="195"/>
      <c r="DJ8" s="194"/>
      <c r="DK8" s="189"/>
      <c r="DL8" s="189"/>
      <c r="DM8" s="189"/>
      <c r="DN8" s="195"/>
      <c r="DO8" s="194"/>
      <c r="DP8" s="189"/>
      <c r="DQ8" s="189"/>
      <c r="DR8" s="189"/>
      <c r="DS8" s="195"/>
      <c r="DT8" s="194"/>
      <c r="DU8" s="189"/>
      <c r="DV8" s="189"/>
      <c r="DW8" s="189"/>
      <c r="DX8" s="195"/>
      <c r="DY8" s="194"/>
      <c r="DZ8" s="189"/>
      <c r="EA8" s="189"/>
      <c r="EB8" s="189"/>
      <c r="EC8" s="195"/>
      <c r="ED8" s="194"/>
      <c r="EE8" s="189"/>
      <c r="EF8" s="189"/>
      <c r="EG8" s="189"/>
      <c r="EH8" s="195"/>
      <c r="EI8" s="194"/>
      <c r="EJ8" s="189"/>
      <c r="EK8" s="189"/>
      <c r="EL8" s="189"/>
      <c r="EM8" s="195"/>
      <c r="EN8" s="194"/>
      <c r="EO8" s="189"/>
      <c r="EP8" s="189"/>
      <c r="EQ8" s="189"/>
      <c r="ER8" s="195"/>
      <c r="ES8" s="194"/>
      <c r="ET8" s="189"/>
      <c r="EU8" s="189"/>
      <c r="EV8" s="189"/>
      <c r="EW8" s="195"/>
    </row>
    <row r="9" spans="1:153" x14ac:dyDescent="0.25">
      <c r="A9" s="28" t="s">
        <v>210</v>
      </c>
      <c r="B9" s="24"/>
      <c r="C9" s="24"/>
      <c r="D9" s="194"/>
      <c r="E9" s="189"/>
      <c r="F9" s="189"/>
      <c r="G9" s="189"/>
      <c r="H9" s="195"/>
      <c r="I9" s="194"/>
      <c r="J9" s="189"/>
      <c r="K9" s="189"/>
      <c r="L9" s="189"/>
      <c r="M9" s="195"/>
      <c r="N9" s="194"/>
      <c r="O9" s="189"/>
      <c r="P9" s="189"/>
      <c r="Q9" s="189"/>
      <c r="R9" s="195"/>
      <c r="S9" s="194"/>
      <c r="T9" s="189"/>
      <c r="U9" s="189"/>
      <c r="V9" s="189"/>
      <c r="W9" s="195"/>
      <c r="X9" s="194"/>
      <c r="Y9" s="189"/>
      <c r="Z9" s="189"/>
      <c r="AA9" s="189"/>
      <c r="AB9" s="195"/>
      <c r="AC9" s="194"/>
      <c r="AD9" s="189"/>
      <c r="AE9" s="189"/>
      <c r="AF9" s="189"/>
      <c r="AG9" s="195"/>
      <c r="AH9" s="194"/>
      <c r="AI9" s="189"/>
      <c r="AJ9" s="189"/>
      <c r="AK9" s="189"/>
      <c r="AL9" s="195"/>
      <c r="AM9" s="194"/>
      <c r="AN9" s="189"/>
      <c r="AO9" s="189"/>
      <c r="AP9" s="189"/>
      <c r="AQ9" s="195"/>
      <c r="AR9" s="194"/>
      <c r="AS9" s="189"/>
      <c r="AT9" s="189"/>
      <c r="AU9" s="189"/>
      <c r="AV9" s="195"/>
      <c r="AW9" s="194"/>
      <c r="AX9" s="189"/>
      <c r="AY9" s="189"/>
      <c r="AZ9" s="189"/>
      <c r="BA9" s="195"/>
      <c r="BB9" s="194"/>
      <c r="BC9" s="189"/>
      <c r="BD9" s="189"/>
      <c r="BE9" s="189"/>
      <c r="BF9" s="195"/>
      <c r="BG9" s="194"/>
      <c r="BH9" s="189"/>
      <c r="BI9" s="189"/>
      <c r="BJ9" s="189"/>
      <c r="BK9" s="195"/>
      <c r="BL9" s="194"/>
      <c r="BM9" s="189"/>
      <c r="BN9" s="189"/>
      <c r="BO9" s="189"/>
      <c r="BP9" s="195"/>
      <c r="BQ9" s="194"/>
      <c r="BR9" s="189"/>
      <c r="BS9" s="189"/>
      <c r="BT9" s="189"/>
      <c r="BU9" s="195"/>
      <c r="BV9" s="194"/>
      <c r="BW9" s="189"/>
      <c r="BX9" s="189"/>
      <c r="BY9" s="189"/>
      <c r="BZ9" s="195"/>
      <c r="CA9" s="194"/>
      <c r="CB9" s="189"/>
      <c r="CC9" s="189"/>
      <c r="CD9" s="189"/>
      <c r="CE9" s="195"/>
      <c r="CF9" s="194"/>
      <c r="CG9" s="189"/>
      <c r="CH9" s="189"/>
      <c r="CI9" s="189"/>
      <c r="CJ9" s="195"/>
      <c r="CK9" s="194"/>
      <c r="CL9" s="189"/>
      <c r="CM9" s="189"/>
      <c r="CN9" s="189"/>
      <c r="CO9" s="195"/>
      <c r="CP9" s="194"/>
      <c r="CQ9" s="189"/>
      <c r="CR9" s="189"/>
      <c r="CS9" s="189"/>
      <c r="CT9" s="195"/>
      <c r="CU9" s="194"/>
      <c r="CV9" s="189"/>
      <c r="CW9" s="189"/>
      <c r="CX9" s="189"/>
      <c r="CY9" s="195"/>
      <c r="CZ9" s="194"/>
      <c r="DA9" s="189"/>
      <c r="DB9" s="189"/>
      <c r="DC9" s="189"/>
      <c r="DD9" s="195"/>
      <c r="DE9" s="194"/>
      <c r="DF9" s="189"/>
      <c r="DG9" s="189"/>
      <c r="DH9" s="189"/>
      <c r="DI9" s="195"/>
      <c r="DJ9" s="194"/>
      <c r="DK9" s="189"/>
      <c r="DL9" s="189"/>
      <c r="DM9" s="189"/>
      <c r="DN9" s="195"/>
      <c r="DO9" s="194"/>
      <c r="DP9" s="189"/>
      <c r="DQ9" s="189"/>
      <c r="DR9" s="189"/>
      <c r="DS9" s="195"/>
      <c r="DT9" s="194"/>
      <c r="DU9" s="189"/>
      <c r="DV9" s="189"/>
      <c r="DW9" s="189"/>
      <c r="DX9" s="195"/>
      <c r="DY9" s="194"/>
      <c r="DZ9" s="189"/>
      <c r="EA9" s="189"/>
      <c r="EB9" s="189"/>
      <c r="EC9" s="195"/>
      <c r="ED9" s="194"/>
      <c r="EE9" s="189"/>
      <c r="EF9" s="189"/>
      <c r="EG9" s="189"/>
      <c r="EH9" s="195"/>
      <c r="EI9" s="194"/>
      <c r="EJ9" s="189"/>
      <c r="EK9" s="189"/>
      <c r="EL9" s="189"/>
      <c r="EM9" s="195"/>
      <c r="EN9" s="194"/>
      <c r="EO9" s="189"/>
      <c r="EP9" s="189"/>
      <c r="EQ9" s="189"/>
      <c r="ER9" s="195"/>
      <c r="ES9" s="194"/>
      <c r="ET9" s="189"/>
      <c r="EU9" s="189"/>
      <c r="EV9" s="189"/>
      <c r="EW9" s="195"/>
    </row>
    <row r="10" spans="1:153" x14ac:dyDescent="0.25">
      <c r="A10" s="28" t="s">
        <v>209</v>
      </c>
      <c r="B10" s="24"/>
      <c r="C10" s="24"/>
      <c r="D10" s="194"/>
      <c r="E10" s="189"/>
      <c r="F10" s="189"/>
      <c r="G10" s="189"/>
      <c r="H10" s="195"/>
      <c r="I10" s="194"/>
      <c r="J10" s="189"/>
      <c r="K10" s="189"/>
      <c r="L10" s="189"/>
      <c r="M10" s="195"/>
      <c r="N10" s="194"/>
      <c r="O10" s="189"/>
      <c r="P10" s="189"/>
      <c r="Q10" s="189"/>
      <c r="R10" s="195"/>
      <c r="S10" s="194"/>
      <c r="T10" s="189"/>
      <c r="U10" s="189"/>
      <c r="V10" s="189"/>
      <c r="W10" s="195"/>
      <c r="X10" s="194"/>
      <c r="Y10" s="189"/>
      <c r="Z10" s="189"/>
      <c r="AA10" s="189"/>
      <c r="AB10" s="195"/>
      <c r="AC10" s="194"/>
      <c r="AD10" s="189"/>
      <c r="AE10" s="189"/>
      <c r="AF10" s="189"/>
      <c r="AG10" s="195"/>
      <c r="AH10" s="194"/>
      <c r="AI10" s="189"/>
      <c r="AJ10" s="189"/>
      <c r="AK10" s="189"/>
      <c r="AL10" s="195"/>
      <c r="AM10" s="194"/>
      <c r="AN10" s="189"/>
      <c r="AO10" s="189"/>
      <c r="AP10" s="189"/>
      <c r="AQ10" s="195"/>
      <c r="AR10" s="194"/>
      <c r="AS10" s="189"/>
      <c r="AT10" s="189"/>
      <c r="AU10" s="189"/>
      <c r="AV10" s="195"/>
      <c r="AW10" s="194"/>
      <c r="AX10" s="189"/>
      <c r="AY10" s="189"/>
      <c r="AZ10" s="189"/>
      <c r="BA10" s="195"/>
      <c r="BB10" s="194"/>
      <c r="BC10" s="189"/>
      <c r="BD10" s="189"/>
      <c r="BE10" s="189"/>
      <c r="BF10" s="195"/>
      <c r="BG10" s="194"/>
      <c r="BH10" s="189"/>
      <c r="BI10" s="189"/>
      <c r="BJ10" s="189"/>
      <c r="BK10" s="195"/>
      <c r="BL10" s="194"/>
      <c r="BM10" s="189"/>
      <c r="BN10" s="189"/>
      <c r="BO10" s="189"/>
      <c r="BP10" s="195"/>
      <c r="BQ10" s="194"/>
      <c r="BR10" s="189"/>
      <c r="BS10" s="189"/>
      <c r="BT10" s="189"/>
      <c r="BU10" s="195"/>
      <c r="BV10" s="194"/>
      <c r="BW10" s="189"/>
      <c r="BX10" s="189"/>
      <c r="BY10" s="189"/>
      <c r="BZ10" s="195"/>
      <c r="CA10" s="194"/>
      <c r="CB10" s="189"/>
      <c r="CC10" s="189"/>
      <c r="CD10" s="189"/>
      <c r="CE10" s="195"/>
      <c r="CF10" s="194"/>
      <c r="CG10" s="189"/>
      <c r="CH10" s="189"/>
      <c r="CI10" s="189"/>
      <c r="CJ10" s="195"/>
      <c r="CK10" s="194"/>
      <c r="CL10" s="189"/>
      <c r="CM10" s="189"/>
      <c r="CN10" s="189"/>
      <c r="CO10" s="195"/>
      <c r="CP10" s="194"/>
      <c r="CQ10" s="189"/>
      <c r="CR10" s="189"/>
      <c r="CS10" s="189"/>
      <c r="CT10" s="195"/>
      <c r="CU10" s="194"/>
      <c r="CV10" s="189"/>
      <c r="CW10" s="189"/>
      <c r="CX10" s="189"/>
      <c r="CY10" s="195"/>
      <c r="CZ10" s="194"/>
      <c r="DA10" s="189"/>
      <c r="DB10" s="189"/>
      <c r="DC10" s="189"/>
      <c r="DD10" s="195"/>
      <c r="DE10" s="194"/>
      <c r="DF10" s="189"/>
      <c r="DG10" s="189"/>
      <c r="DH10" s="189"/>
      <c r="DI10" s="195"/>
      <c r="DJ10" s="194"/>
      <c r="DK10" s="189"/>
      <c r="DL10" s="189"/>
      <c r="DM10" s="189"/>
      <c r="DN10" s="195"/>
      <c r="DO10" s="194"/>
      <c r="DP10" s="189"/>
      <c r="DQ10" s="189"/>
      <c r="DR10" s="189"/>
      <c r="DS10" s="195"/>
      <c r="DT10" s="194"/>
      <c r="DU10" s="189"/>
      <c r="DV10" s="189"/>
      <c r="DW10" s="189"/>
      <c r="DX10" s="195"/>
      <c r="DY10" s="194"/>
      <c r="DZ10" s="189"/>
      <c r="EA10" s="189"/>
      <c r="EB10" s="189"/>
      <c r="EC10" s="195"/>
      <c r="ED10" s="194"/>
      <c r="EE10" s="189"/>
      <c r="EF10" s="189"/>
      <c r="EG10" s="189"/>
      <c r="EH10" s="195"/>
      <c r="EI10" s="194"/>
      <c r="EJ10" s="189"/>
      <c r="EK10" s="189"/>
      <c r="EL10" s="189"/>
      <c r="EM10" s="195"/>
      <c r="EN10" s="194"/>
      <c r="EO10" s="189"/>
      <c r="EP10" s="189"/>
      <c r="EQ10" s="189"/>
      <c r="ER10" s="195"/>
      <c r="ES10" s="194"/>
      <c r="ET10" s="189"/>
      <c r="EU10" s="189"/>
      <c r="EV10" s="189"/>
      <c r="EW10" s="195"/>
    </row>
    <row r="11" spans="1:153" x14ac:dyDescent="0.25">
      <c r="A11" s="24" t="s">
        <v>190</v>
      </c>
      <c r="B11" s="24">
        <v>1796.6719969999999</v>
      </c>
      <c r="C11" s="24">
        <v>1687.9379879999999</v>
      </c>
      <c r="D11" s="27">
        <v>1503.109375</v>
      </c>
      <c r="E11" s="27">
        <v>1503.1655270000001</v>
      </c>
      <c r="F11" s="27">
        <v>1503.1875</v>
      </c>
      <c r="G11" s="27">
        <v>1503.1976320000001</v>
      </c>
      <c r="H11" s="24">
        <v>1503.111938</v>
      </c>
      <c r="I11" s="27">
        <v>1566.3629149999999</v>
      </c>
      <c r="J11" s="27">
        <v>1567.2701420000001</v>
      </c>
      <c r="K11" s="27">
        <v>1567.3195800000001</v>
      </c>
      <c r="L11" s="27">
        <v>1567.97522</v>
      </c>
      <c r="M11" s="24">
        <v>1568.726318</v>
      </c>
      <c r="N11" s="27">
        <v>1559.0357670000001</v>
      </c>
      <c r="O11" s="27">
        <v>1551.5230710000001</v>
      </c>
      <c r="P11" s="27">
        <v>1570.193115</v>
      </c>
      <c r="Q11" s="27">
        <v>1567.568481</v>
      </c>
      <c r="R11" s="24">
        <v>1569.518677</v>
      </c>
      <c r="S11" s="27">
        <v>1543.268311</v>
      </c>
      <c r="T11" s="27">
        <v>1538.525269</v>
      </c>
      <c r="U11" s="27">
        <v>1580.704712</v>
      </c>
      <c r="V11" s="27">
        <v>1564.8376459999999</v>
      </c>
      <c r="W11" s="24">
        <v>1568.375732</v>
      </c>
      <c r="X11" s="27">
        <v>1448.3824460000001</v>
      </c>
      <c r="Y11" s="27">
        <v>1453.93335</v>
      </c>
      <c r="Z11" s="27">
        <v>1494.724365</v>
      </c>
      <c r="AA11" s="27">
        <v>1474.491943</v>
      </c>
      <c r="AB11" s="24">
        <v>1477.6936040000001</v>
      </c>
      <c r="AC11" s="27">
        <v>1484.7763669999999</v>
      </c>
      <c r="AD11" s="27">
        <v>1502.4956050000001</v>
      </c>
      <c r="AE11" s="27">
        <v>1544.0744629999999</v>
      </c>
      <c r="AF11" s="27">
        <v>1520.244385</v>
      </c>
      <c r="AG11" s="24">
        <v>1522.403442</v>
      </c>
      <c r="AH11" s="27">
        <v>1507.052246</v>
      </c>
      <c r="AI11" s="27">
        <v>1534.5541989999999</v>
      </c>
      <c r="AJ11" s="27">
        <v>1575.7655030000001</v>
      </c>
      <c r="AK11" s="27">
        <v>1554.1518550000001</v>
      </c>
      <c r="AL11" s="24">
        <v>1554.2647710000001</v>
      </c>
      <c r="AM11" s="27">
        <v>1532.7993160000001</v>
      </c>
      <c r="AN11" s="27">
        <v>1571.107422</v>
      </c>
      <c r="AO11" s="27">
        <v>1614.248779</v>
      </c>
      <c r="AP11" s="27">
        <v>1593.833496</v>
      </c>
      <c r="AQ11" s="24">
        <v>1592.763428</v>
      </c>
      <c r="AR11" s="27">
        <v>1542.9760739999999</v>
      </c>
      <c r="AS11" s="27">
        <v>1590.445068</v>
      </c>
      <c r="AT11" s="27">
        <v>1640.8599850000001</v>
      </c>
      <c r="AU11" s="27">
        <v>1616.142212</v>
      </c>
      <c r="AV11" s="24">
        <v>1613.880371</v>
      </c>
      <c r="AW11" s="27">
        <v>1544.6763920000001</v>
      </c>
      <c r="AX11" s="27">
        <v>1602.8588870000001</v>
      </c>
      <c r="AY11" s="27">
        <v>1645.885986</v>
      </c>
      <c r="AZ11" s="27">
        <v>1617.055298</v>
      </c>
      <c r="BA11" s="24">
        <v>1618.196289</v>
      </c>
      <c r="BB11" s="27">
        <v>1565.8544919999999</v>
      </c>
      <c r="BC11" s="27">
        <v>1630.36853</v>
      </c>
      <c r="BD11" s="27">
        <v>1674.99353</v>
      </c>
      <c r="BE11" s="27">
        <v>1635.7358400000001</v>
      </c>
      <c r="BF11" s="24">
        <v>1648.100342</v>
      </c>
      <c r="BG11" s="27">
        <v>1577.374268</v>
      </c>
      <c r="BH11" s="27">
        <v>1642.7873540000001</v>
      </c>
      <c r="BI11" s="27">
        <v>1687.649048</v>
      </c>
      <c r="BJ11" s="27">
        <v>1648.431763</v>
      </c>
      <c r="BK11" s="24">
        <v>1661.9257809999999</v>
      </c>
      <c r="BL11" s="27">
        <v>1582.6160890000001</v>
      </c>
      <c r="BM11" s="27">
        <v>1650.8548579999999</v>
      </c>
      <c r="BN11" s="27">
        <v>1695.2303469999999</v>
      </c>
      <c r="BO11" s="27">
        <v>1652.5867920000001</v>
      </c>
      <c r="BP11" s="24">
        <v>1669.084961</v>
      </c>
      <c r="BQ11" s="27">
        <v>1592.1311040000001</v>
      </c>
      <c r="BR11" s="27">
        <v>1655.5592039999999</v>
      </c>
      <c r="BS11" s="27">
        <v>1700.242432</v>
      </c>
      <c r="BT11" s="27">
        <v>1662.531616</v>
      </c>
      <c r="BU11" s="24">
        <v>1672.6906739999999</v>
      </c>
      <c r="BV11" s="27">
        <v>1601.0664059999999</v>
      </c>
      <c r="BW11" s="27">
        <v>1660.6070560000001</v>
      </c>
      <c r="BX11" s="27">
        <v>1710.222168</v>
      </c>
      <c r="BY11" s="27">
        <v>1671.4658199999999</v>
      </c>
      <c r="BZ11" s="24">
        <v>1682.690552</v>
      </c>
      <c r="CA11" s="27">
        <v>1601.1549070000001</v>
      </c>
      <c r="CB11" s="27">
        <v>1657.3618160000001</v>
      </c>
      <c r="CC11" s="27">
        <v>1712.9418949999999</v>
      </c>
      <c r="CD11" s="27">
        <v>1677.096436</v>
      </c>
      <c r="CE11" s="24">
        <v>1687.877686</v>
      </c>
      <c r="CF11" s="27">
        <v>1605.012817</v>
      </c>
      <c r="CG11" s="27">
        <v>1661.405518</v>
      </c>
      <c r="CH11" s="27">
        <v>1715.622192</v>
      </c>
      <c r="CI11" s="27">
        <v>1685.9613039999999</v>
      </c>
      <c r="CJ11" s="24">
        <v>1691.6450199999999</v>
      </c>
      <c r="CK11" s="27">
        <v>1601.755005</v>
      </c>
      <c r="CL11" s="27">
        <v>1667.8172609999999</v>
      </c>
      <c r="CM11" s="27">
        <v>1725.6092530000001</v>
      </c>
      <c r="CN11" s="27">
        <v>1694.2910159999999</v>
      </c>
      <c r="CO11" s="24">
        <v>1699.548706</v>
      </c>
      <c r="CP11" s="27">
        <v>1608.014893</v>
      </c>
      <c r="CQ11" s="27">
        <v>1672.099121</v>
      </c>
      <c r="CR11" s="27">
        <v>1743.128052</v>
      </c>
      <c r="CS11" s="27">
        <v>1706.9135739999999</v>
      </c>
      <c r="CT11" s="24">
        <v>1712.0581050000001</v>
      </c>
      <c r="CU11" s="27">
        <v>1613.6538089999999</v>
      </c>
      <c r="CV11" s="27">
        <v>1672.8549800000001</v>
      </c>
      <c r="CW11" s="27">
        <v>1747.713501</v>
      </c>
      <c r="CX11" s="27">
        <v>1709.8256839999999</v>
      </c>
      <c r="CY11" s="24">
        <v>1723.196289</v>
      </c>
      <c r="CZ11" s="27">
        <v>1612.9091800000001</v>
      </c>
      <c r="DA11" s="27">
        <v>1668.0766599999999</v>
      </c>
      <c r="DB11" s="27">
        <v>1747.706177</v>
      </c>
      <c r="DC11" s="27">
        <v>1716.915894</v>
      </c>
      <c r="DD11" s="24">
        <v>1725.757568</v>
      </c>
      <c r="DE11" s="27">
        <v>1613.9892580000001</v>
      </c>
      <c r="DF11" s="27">
        <v>1673.224365</v>
      </c>
      <c r="DG11" s="27">
        <v>1758.7430420000001</v>
      </c>
      <c r="DH11" s="27">
        <v>1723.8359379999999</v>
      </c>
      <c r="DI11" s="24">
        <v>1731.3983149999999</v>
      </c>
      <c r="DJ11" s="27">
        <v>1624.008057</v>
      </c>
      <c r="DK11" s="27">
        <v>1683.791504</v>
      </c>
      <c r="DL11" s="27">
        <v>1778.9399410000001</v>
      </c>
      <c r="DM11" s="27">
        <v>1735.819336</v>
      </c>
      <c r="DN11" s="24">
        <v>1744.080322</v>
      </c>
      <c r="DO11" s="27">
        <v>1633.676514</v>
      </c>
      <c r="DP11" s="27">
        <v>1694.0585940000001</v>
      </c>
      <c r="DQ11" s="27">
        <v>1788.013428</v>
      </c>
      <c r="DR11" s="27">
        <v>1746.996582</v>
      </c>
      <c r="DS11" s="24">
        <v>1753.8641359999999</v>
      </c>
      <c r="DT11" s="27">
        <v>1640.659668</v>
      </c>
      <c r="DU11" s="27">
        <v>1703.884644</v>
      </c>
      <c r="DV11" s="27">
        <v>1788.945923</v>
      </c>
      <c r="DW11" s="27">
        <v>1757.3339840000001</v>
      </c>
      <c r="DX11" s="24">
        <v>1764.1435550000001</v>
      </c>
      <c r="DY11" s="27">
        <v>1648.692749</v>
      </c>
      <c r="DZ11" s="27">
        <v>1713.3842770000001</v>
      </c>
      <c r="EA11" s="27">
        <v>1800.1171879999999</v>
      </c>
      <c r="EB11" s="27">
        <v>1766.303101</v>
      </c>
      <c r="EC11" s="24">
        <v>1764.1329350000001</v>
      </c>
      <c r="ED11" s="27">
        <v>1653.5107419999999</v>
      </c>
      <c r="EE11" s="27">
        <v>1720.3782960000001</v>
      </c>
      <c r="EF11" s="27">
        <v>1805.9123540000001</v>
      </c>
      <c r="EG11" s="27">
        <v>1768.455078</v>
      </c>
      <c r="EH11" s="24">
        <v>1767.9023440000001</v>
      </c>
      <c r="EI11" s="27">
        <v>1656.569336</v>
      </c>
      <c r="EJ11" s="27">
        <v>1721.9282229999999</v>
      </c>
      <c r="EK11" s="27">
        <v>1812.831909</v>
      </c>
      <c r="EL11" s="27">
        <v>1772.197388</v>
      </c>
      <c r="EM11" s="24">
        <v>1771.0031739999999</v>
      </c>
      <c r="EN11" s="27">
        <v>1657.409058</v>
      </c>
      <c r="EO11" s="27">
        <v>1727.5729980000001</v>
      </c>
      <c r="EP11" s="27">
        <v>1817.8107910000001</v>
      </c>
      <c r="EQ11" s="27">
        <v>1775.3891599999999</v>
      </c>
      <c r="ER11" s="24">
        <v>1772.4487300000001</v>
      </c>
      <c r="ES11" s="26">
        <v>-1E-3</v>
      </c>
      <c r="ET11" s="26">
        <v>1E-3</v>
      </c>
      <c r="EU11" s="26">
        <v>3.0000000000000001E-3</v>
      </c>
      <c r="EV11" s="26">
        <v>2E-3</v>
      </c>
      <c r="EW11" s="25">
        <v>2E-3</v>
      </c>
    </row>
    <row r="12" spans="1:153" x14ac:dyDescent="0.25">
      <c r="A12" s="24" t="s">
        <v>189</v>
      </c>
      <c r="B12" s="24">
        <v>32.367001000000002</v>
      </c>
      <c r="C12" s="24">
        <v>24.08</v>
      </c>
      <c r="D12" s="27">
        <v>17.301701999999999</v>
      </c>
      <c r="E12" s="27">
        <v>17.302541999999999</v>
      </c>
      <c r="F12" s="27">
        <v>17.302873999999999</v>
      </c>
      <c r="G12" s="27">
        <v>17.302786000000001</v>
      </c>
      <c r="H12" s="24">
        <v>17.301739000000001</v>
      </c>
      <c r="I12" s="27">
        <v>17.192388999999999</v>
      </c>
      <c r="J12" s="27">
        <v>17.165565000000001</v>
      </c>
      <c r="K12" s="27">
        <v>17.201709999999999</v>
      </c>
      <c r="L12" s="27">
        <v>17.189810000000001</v>
      </c>
      <c r="M12" s="24">
        <v>17.191901999999999</v>
      </c>
      <c r="N12" s="27">
        <v>17.234193999999999</v>
      </c>
      <c r="O12" s="27">
        <v>17.183644999999999</v>
      </c>
      <c r="P12" s="27">
        <v>17.300581000000001</v>
      </c>
      <c r="Q12" s="27">
        <v>17.254477999999999</v>
      </c>
      <c r="R12" s="24">
        <v>17.277864000000001</v>
      </c>
      <c r="S12" s="27">
        <v>17.256520999999999</v>
      </c>
      <c r="T12" s="27">
        <v>17.210726000000001</v>
      </c>
      <c r="U12" s="27">
        <v>17.42794</v>
      </c>
      <c r="V12" s="27">
        <v>17.340067000000001</v>
      </c>
      <c r="W12" s="24">
        <v>17.360861</v>
      </c>
      <c r="X12" s="27">
        <v>16.415586000000001</v>
      </c>
      <c r="Y12" s="27">
        <v>16.426833999999999</v>
      </c>
      <c r="Z12" s="27">
        <v>16.594633000000002</v>
      </c>
      <c r="AA12" s="27">
        <v>16.524683</v>
      </c>
      <c r="AB12" s="24">
        <v>16.538150999999999</v>
      </c>
      <c r="AC12" s="27">
        <v>14.247909999999999</v>
      </c>
      <c r="AD12" s="27">
        <v>14.324170000000001</v>
      </c>
      <c r="AE12" s="27">
        <v>14.501901</v>
      </c>
      <c r="AF12" s="27">
        <v>14.422566</v>
      </c>
      <c r="AG12" s="24">
        <v>14.425026000000001</v>
      </c>
      <c r="AH12" s="27">
        <v>14.393687999999999</v>
      </c>
      <c r="AI12" s="27">
        <v>14.530017000000001</v>
      </c>
      <c r="AJ12" s="27">
        <v>14.687457</v>
      </c>
      <c r="AK12" s="27">
        <v>14.621955</v>
      </c>
      <c r="AL12" s="24">
        <v>14.61144</v>
      </c>
      <c r="AM12" s="27">
        <v>14.199271</v>
      </c>
      <c r="AN12" s="27">
        <v>14.399545</v>
      </c>
      <c r="AO12" s="27">
        <v>14.571263</v>
      </c>
      <c r="AP12" s="27">
        <v>14.510179000000001</v>
      </c>
      <c r="AQ12" s="24">
        <v>14.500919</v>
      </c>
      <c r="AR12" s="27">
        <v>14.262606999999999</v>
      </c>
      <c r="AS12" s="27">
        <v>14.543331</v>
      </c>
      <c r="AT12" s="27">
        <v>14.716732</v>
      </c>
      <c r="AU12" s="27">
        <v>14.649120999999999</v>
      </c>
      <c r="AV12" s="24">
        <v>14.648032000000001</v>
      </c>
      <c r="AW12" s="27">
        <v>14.287867</v>
      </c>
      <c r="AX12" s="27">
        <v>14.633428</v>
      </c>
      <c r="AY12" s="27">
        <v>14.789284</v>
      </c>
      <c r="AZ12" s="27">
        <v>14.718405000000001</v>
      </c>
      <c r="BA12" s="24">
        <v>14.719289</v>
      </c>
      <c r="BB12" s="27">
        <v>14.370950000000001</v>
      </c>
      <c r="BC12" s="27">
        <v>14.757439</v>
      </c>
      <c r="BD12" s="27">
        <v>14.913463999999999</v>
      </c>
      <c r="BE12" s="27">
        <v>14.806300999999999</v>
      </c>
      <c r="BF12" s="24">
        <v>14.834311</v>
      </c>
      <c r="BG12" s="27">
        <v>14.416924</v>
      </c>
      <c r="BH12" s="27">
        <v>14.831638999999999</v>
      </c>
      <c r="BI12" s="27">
        <v>15.001908</v>
      </c>
      <c r="BJ12" s="27">
        <v>14.893777</v>
      </c>
      <c r="BK12" s="24">
        <v>14.929231</v>
      </c>
      <c r="BL12" s="27">
        <v>14.466568000000001</v>
      </c>
      <c r="BM12" s="27">
        <v>14.900931999999999</v>
      </c>
      <c r="BN12" s="27">
        <v>15.087673000000001</v>
      </c>
      <c r="BO12" s="27">
        <v>14.978789000000001</v>
      </c>
      <c r="BP12" s="24">
        <v>15.00986</v>
      </c>
      <c r="BQ12" s="27">
        <v>14.364827</v>
      </c>
      <c r="BR12" s="27">
        <v>14.806613</v>
      </c>
      <c r="BS12" s="27">
        <v>14.976881000000001</v>
      </c>
      <c r="BT12" s="27">
        <v>14.900523</v>
      </c>
      <c r="BU12" s="24">
        <v>14.910561</v>
      </c>
      <c r="BV12" s="27">
        <v>14.306644</v>
      </c>
      <c r="BW12" s="27">
        <v>14.763135999999999</v>
      </c>
      <c r="BX12" s="27">
        <v>14.900503</v>
      </c>
      <c r="BY12" s="27">
        <v>14.921531</v>
      </c>
      <c r="BZ12" s="24">
        <v>14.859188</v>
      </c>
      <c r="CA12" s="27">
        <v>14.331537000000001</v>
      </c>
      <c r="CB12" s="27">
        <v>14.774948</v>
      </c>
      <c r="CC12" s="27">
        <v>14.924298</v>
      </c>
      <c r="CD12" s="27">
        <v>14.888439999999999</v>
      </c>
      <c r="CE12" s="24">
        <v>14.885598999999999</v>
      </c>
      <c r="CF12" s="27">
        <v>14.301487</v>
      </c>
      <c r="CG12" s="27">
        <v>14.759459</v>
      </c>
      <c r="CH12" s="27">
        <v>14.906741</v>
      </c>
      <c r="CI12" s="27">
        <v>14.892305</v>
      </c>
      <c r="CJ12" s="24">
        <v>14.877254000000001</v>
      </c>
      <c r="CK12" s="27">
        <v>14.333691999999999</v>
      </c>
      <c r="CL12" s="27">
        <v>14.79874</v>
      </c>
      <c r="CM12" s="27">
        <v>14.965400000000001</v>
      </c>
      <c r="CN12" s="27">
        <v>14.952162</v>
      </c>
      <c r="CO12" s="24">
        <v>14.931053</v>
      </c>
      <c r="CP12" s="27">
        <v>14.389835</v>
      </c>
      <c r="CQ12" s="27">
        <v>14.857369</v>
      </c>
      <c r="CR12" s="27">
        <v>15.022413999999999</v>
      </c>
      <c r="CS12" s="27">
        <v>15.012485</v>
      </c>
      <c r="CT12" s="24">
        <v>14.991296999999999</v>
      </c>
      <c r="CU12" s="27">
        <v>14.339207999999999</v>
      </c>
      <c r="CV12" s="27">
        <v>14.811446999999999</v>
      </c>
      <c r="CW12" s="27">
        <v>14.985291</v>
      </c>
      <c r="CX12" s="27">
        <v>14.974780000000001</v>
      </c>
      <c r="CY12" s="24">
        <v>14.950176000000001</v>
      </c>
      <c r="CZ12" s="27">
        <v>14.373892</v>
      </c>
      <c r="DA12" s="27">
        <v>14.853116999999999</v>
      </c>
      <c r="DB12" s="27">
        <v>15.034798</v>
      </c>
      <c r="DC12" s="27">
        <v>15.026869</v>
      </c>
      <c r="DD12" s="24">
        <v>15.004401</v>
      </c>
      <c r="DE12" s="27">
        <v>14.436323</v>
      </c>
      <c r="DF12" s="27">
        <v>14.905936000000001</v>
      </c>
      <c r="DG12" s="27">
        <v>15.100289999999999</v>
      </c>
      <c r="DH12" s="27">
        <v>15.083045</v>
      </c>
      <c r="DI12" s="24">
        <v>15.056832</v>
      </c>
      <c r="DJ12" s="27">
        <v>14.525283</v>
      </c>
      <c r="DK12" s="27">
        <v>14.981699000000001</v>
      </c>
      <c r="DL12" s="27">
        <v>15.192754000000001</v>
      </c>
      <c r="DM12" s="27">
        <v>15.166245</v>
      </c>
      <c r="DN12" s="24">
        <v>15.139633999999999</v>
      </c>
      <c r="DO12" s="27">
        <v>14.600659</v>
      </c>
      <c r="DP12" s="27">
        <v>15.04687</v>
      </c>
      <c r="DQ12" s="27">
        <v>15.260882000000001</v>
      </c>
      <c r="DR12" s="27">
        <v>15.247916999999999</v>
      </c>
      <c r="DS12" s="24">
        <v>15.21205</v>
      </c>
      <c r="DT12" s="27">
        <v>14.671009</v>
      </c>
      <c r="DU12" s="27">
        <v>15.124984</v>
      </c>
      <c r="DV12" s="27">
        <v>15.343128999999999</v>
      </c>
      <c r="DW12" s="27">
        <v>15.321856</v>
      </c>
      <c r="DX12" s="24">
        <v>15.295923</v>
      </c>
      <c r="DY12" s="27">
        <v>14.752819000000001</v>
      </c>
      <c r="DZ12" s="27">
        <v>15.202987</v>
      </c>
      <c r="EA12" s="27">
        <v>15.456657</v>
      </c>
      <c r="EB12" s="27">
        <v>15.417688999999999</v>
      </c>
      <c r="EC12" s="24">
        <v>15.375581</v>
      </c>
      <c r="ED12" s="27">
        <v>14.812562</v>
      </c>
      <c r="EE12" s="27">
        <v>15.281392</v>
      </c>
      <c r="EF12" s="27">
        <v>15.556765</v>
      </c>
      <c r="EG12" s="27">
        <v>15.499128000000001</v>
      </c>
      <c r="EH12" s="24">
        <v>15.461952</v>
      </c>
      <c r="EI12" s="27">
        <v>14.88557</v>
      </c>
      <c r="EJ12" s="27">
        <v>15.355021000000001</v>
      </c>
      <c r="EK12" s="27">
        <v>15.732950000000001</v>
      </c>
      <c r="EL12" s="27">
        <v>15.58161</v>
      </c>
      <c r="EM12" s="24">
        <v>15.550990000000001</v>
      </c>
      <c r="EN12" s="27">
        <v>14.959942</v>
      </c>
      <c r="EO12" s="27">
        <v>15.437543</v>
      </c>
      <c r="EP12" s="27">
        <v>15.825438</v>
      </c>
      <c r="EQ12" s="27">
        <v>15.671453</v>
      </c>
      <c r="ER12" s="24">
        <v>15.626322</v>
      </c>
      <c r="ES12" s="26">
        <v>-1.6E-2</v>
      </c>
      <c r="ET12" s="26">
        <v>-1.4999999999999999E-2</v>
      </c>
      <c r="EU12" s="26">
        <v>-1.4E-2</v>
      </c>
      <c r="EV12" s="26">
        <v>-1.4999999999999999E-2</v>
      </c>
      <c r="EW12" s="25">
        <v>-1.4999999999999999E-2</v>
      </c>
    </row>
    <row r="13" spans="1:153" x14ac:dyDescent="0.25">
      <c r="A13" s="24" t="s">
        <v>208</v>
      </c>
      <c r="B13" s="24">
        <v>778.79797399999995</v>
      </c>
      <c r="C13" s="24">
        <v>809.16607699999997</v>
      </c>
      <c r="D13" s="27">
        <v>1012.610596</v>
      </c>
      <c r="E13" s="27">
        <v>1012.621277</v>
      </c>
      <c r="F13" s="27">
        <v>1012.651245</v>
      </c>
      <c r="G13" s="27">
        <v>1012.642883</v>
      </c>
      <c r="H13" s="24">
        <v>1012.545654</v>
      </c>
      <c r="I13" s="27">
        <v>886.20459000000005</v>
      </c>
      <c r="J13" s="27">
        <v>885.90167199999996</v>
      </c>
      <c r="K13" s="27">
        <v>886.72051999999996</v>
      </c>
      <c r="L13" s="27">
        <v>885.38592500000004</v>
      </c>
      <c r="M13" s="24">
        <v>885.41302499999995</v>
      </c>
      <c r="N13" s="27">
        <v>884.14172399999995</v>
      </c>
      <c r="O13" s="27">
        <v>882.05969200000004</v>
      </c>
      <c r="P13" s="27">
        <v>890.68786599999999</v>
      </c>
      <c r="Q13" s="27">
        <v>890.38543700000002</v>
      </c>
      <c r="R13" s="24">
        <v>891.80108600000005</v>
      </c>
      <c r="S13" s="27">
        <v>896.163635</v>
      </c>
      <c r="T13" s="27">
        <v>888.47027600000001</v>
      </c>
      <c r="U13" s="27">
        <v>916.63793899999996</v>
      </c>
      <c r="V13" s="27">
        <v>906.00109899999995</v>
      </c>
      <c r="W13" s="24">
        <v>907.27978499999995</v>
      </c>
      <c r="X13" s="27">
        <v>988.089111</v>
      </c>
      <c r="Y13" s="27">
        <v>977.685608</v>
      </c>
      <c r="Z13" s="27">
        <v>1004.3424680000001</v>
      </c>
      <c r="AA13" s="27">
        <v>996.47125200000005</v>
      </c>
      <c r="AB13" s="24">
        <v>998.02514599999995</v>
      </c>
      <c r="AC13" s="27">
        <v>963.04779099999996</v>
      </c>
      <c r="AD13" s="27">
        <v>950.84704599999998</v>
      </c>
      <c r="AE13" s="27">
        <v>979.74835199999995</v>
      </c>
      <c r="AF13" s="27">
        <v>970.73608400000001</v>
      </c>
      <c r="AG13" s="24">
        <v>973.57031199999994</v>
      </c>
      <c r="AH13" s="27">
        <v>944.46081500000003</v>
      </c>
      <c r="AI13" s="27">
        <v>935.15643299999999</v>
      </c>
      <c r="AJ13" s="27">
        <v>966.89892599999996</v>
      </c>
      <c r="AK13" s="27">
        <v>954.29937700000005</v>
      </c>
      <c r="AL13" s="24">
        <v>958.080017</v>
      </c>
      <c r="AM13" s="27">
        <v>935.79638699999998</v>
      </c>
      <c r="AN13" s="27">
        <v>933.00012200000003</v>
      </c>
      <c r="AO13" s="27">
        <v>966.73834199999999</v>
      </c>
      <c r="AP13" s="27">
        <v>950.91192599999999</v>
      </c>
      <c r="AQ13" s="24">
        <v>955.14910899999995</v>
      </c>
      <c r="AR13" s="27">
        <v>928.15966800000001</v>
      </c>
      <c r="AS13" s="27">
        <v>935.33819600000004</v>
      </c>
      <c r="AT13" s="27">
        <v>958.26238999999998</v>
      </c>
      <c r="AU13" s="27">
        <v>945.87835700000005</v>
      </c>
      <c r="AV13" s="24">
        <v>948.64416500000004</v>
      </c>
      <c r="AW13" s="27">
        <v>920.81433100000004</v>
      </c>
      <c r="AX13" s="27">
        <v>935.05645800000002</v>
      </c>
      <c r="AY13" s="27">
        <v>965.17132600000002</v>
      </c>
      <c r="AZ13" s="27">
        <v>947.09515399999998</v>
      </c>
      <c r="BA13" s="24">
        <v>950.73889199999996</v>
      </c>
      <c r="BB13" s="27">
        <v>907.54260299999999</v>
      </c>
      <c r="BC13" s="27">
        <v>933.48028599999998</v>
      </c>
      <c r="BD13" s="27">
        <v>971.51397699999995</v>
      </c>
      <c r="BE13" s="27">
        <v>935.89581299999998</v>
      </c>
      <c r="BF13" s="24">
        <v>950.58654799999999</v>
      </c>
      <c r="BG13" s="27">
        <v>903.63555899999994</v>
      </c>
      <c r="BH13" s="27">
        <v>933.39276099999995</v>
      </c>
      <c r="BI13" s="27">
        <v>986.31219499999997</v>
      </c>
      <c r="BJ13" s="27">
        <v>924.64227300000005</v>
      </c>
      <c r="BK13" s="24">
        <v>960.70593299999996</v>
      </c>
      <c r="BL13" s="27">
        <v>904.85845900000004</v>
      </c>
      <c r="BM13" s="27">
        <v>942.73510699999997</v>
      </c>
      <c r="BN13" s="27">
        <v>1007.258057</v>
      </c>
      <c r="BO13" s="27">
        <v>942.41766399999995</v>
      </c>
      <c r="BP13" s="24">
        <v>976.450378</v>
      </c>
      <c r="BQ13" s="27">
        <v>911.23016399999995</v>
      </c>
      <c r="BR13" s="27">
        <v>954.03741500000001</v>
      </c>
      <c r="BS13" s="27">
        <v>1030.6430660000001</v>
      </c>
      <c r="BT13" s="27">
        <v>957.660889</v>
      </c>
      <c r="BU13" s="24">
        <v>998.50311299999998</v>
      </c>
      <c r="BV13" s="27">
        <v>920.86920199999997</v>
      </c>
      <c r="BW13" s="27">
        <v>966.18524200000002</v>
      </c>
      <c r="BX13" s="27">
        <v>1044.920044</v>
      </c>
      <c r="BY13" s="27">
        <v>976.33306900000002</v>
      </c>
      <c r="BZ13" s="24">
        <v>1014.60675</v>
      </c>
      <c r="CA13" s="27">
        <v>936.70318599999996</v>
      </c>
      <c r="CB13" s="27">
        <v>986.932861</v>
      </c>
      <c r="CC13" s="27">
        <v>1071.8657229999999</v>
      </c>
      <c r="CD13" s="27">
        <v>1003.945923</v>
      </c>
      <c r="CE13" s="24">
        <v>1040.359375</v>
      </c>
      <c r="CF13" s="27">
        <v>938.273865</v>
      </c>
      <c r="CG13" s="27">
        <v>996.797729</v>
      </c>
      <c r="CH13" s="27">
        <v>1095.4592290000001</v>
      </c>
      <c r="CI13" s="27">
        <v>1016.944885</v>
      </c>
      <c r="CJ13" s="24">
        <v>1059.7723390000001</v>
      </c>
      <c r="CK13" s="27">
        <v>948.13915999999995</v>
      </c>
      <c r="CL13" s="27">
        <v>1002.297058</v>
      </c>
      <c r="CM13" s="27">
        <v>1111.14978</v>
      </c>
      <c r="CN13" s="27">
        <v>1035.567749</v>
      </c>
      <c r="CO13" s="24">
        <v>1080.5399170000001</v>
      </c>
      <c r="CP13" s="27">
        <v>955.917419</v>
      </c>
      <c r="CQ13" s="27">
        <v>1015.130432</v>
      </c>
      <c r="CR13" s="27">
        <v>1137.5169679999999</v>
      </c>
      <c r="CS13" s="27">
        <v>1051.219971</v>
      </c>
      <c r="CT13" s="24">
        <v>1096.3558350000001</v>
      </c>
      <c r="CU13" s="27">
        <v>962.01824999999997</v>
      </c>
      <c r="CV13" s="27">
        <v>1028.724487</v>
      </c>
      <c r="CW13" s="27">
        <v>1166.8342290000001</v>
      </c>
      <c r="CX13" s="27">
        <v>1067.2386469999999</v>
      </c>
      <c r="CY13" s="24">
        <v>1116.4620359999999</v>
      </c>
      <c r="CZ13" s="27">
        <v>973.65820299999996</v>
      </c>
      <c r="DA13" s="27">
        <v>1041.8402100000001</v>
      </c>
      <c r="DB13" s="27">
        <v>1198.1369629999999</v>
      </c>
      <c r="DC13" s="27">
        <v>1085.111938</v>
      </c>
      <c r="DD13" s="24">
        <v>1141.9642329999999</v>
      </c>
      <c r="DE13" s="27">
        <v>982.57440199999996</v>
      </c>
      <c r="DF13" s="27">
        <v>1047.540405</v>
      </c>
      <c r="DG13" s="27">
        <v>1241.643677</v>
      </c>
      <c r="DH13" s="27">
        <v>1102.5745850000001</v>
      </c>
      <c r="DI13" s="24">
        <v>1161.989624</v>
      </c>
      <c r="DJ13" s="27">
        <v>979.85809300000005</v>
      </c>
      <c r="DK13" s="27">
        <v>1043.165405</v>
      </c>
      <c r="DL13" s="27">
        <v>1287.8789059999999</v>
      </c>
      <c r="DM13" s="27">
        <v>1111.7803960000001</v>
      </c>
      <c r="DN13" s="24">
        <v>1174.4095460000001</v>
      </c>
      <c r="DO13" s="27">
        <v>979.27368200000001</v>
      </c>
      <c r="DP13" s="27">
        <v>1041.0303960000001</v>
      </c>
      <c r="DQ13" s="27">
        <v>1367.7973629999999</v>
      </c>
      <c r="DR13" s="27">
        <v>1119.917725</v>
      </c>
      <c r="DS13" s="24">
        <v>1190.1351320000001</v>
      </c>
      <c r="DT13" s="27">
        <v>979.42571999999996</v>
      </c>
      <c r="DU13" s="27">
        <v>1039.9614260000001</v>
      </c>
      <c r="DV13" s="27">
        <v>1374.4263920000001</v>
      </c>
      <c r="DW13" s="27">
        <v>1127.5445560000001</v>
      </c>
      <c r="DX13" s="24">
        <v>1199.6220699999999</v>
      </c>
      <c r="DY13" s="27">
        <v>974.00518799999998</v>
      </c>
      <c r="DZ13" s="27">
        <v>1034.634644</v>
      </c>
      <c r="EA13" s="27">
        <v>1419.3549800000001</v>
      </c>
      <c r="EB13" s="27">
        <v>1136.6657709999999</v>
      </c>
      <c r="EC13" s="24">
        <v>1201.4748540000001</v>
      </c>
      <c r="ED13" s="27">
        <v>966.70916699999998</v>
      </c>
      <c r="EE13" s="27">
        <v>1026.2547609999999</v>
      </c>
      <c r="EF13" s="27">
        <v>1448.7055660000001</v>
      </c>
      <c r="EG13" s="27">
        <v>1142.8496090000001</v>
      </c>
      <c r="EH13" s="24">
        <v>1210.126953</v>
      </c>
      <c r="EI13" s="27">
        <v>965.01605199999995</v>
      </c>
      <c r="EJ13" s="27">
        <v>1017.564697</v>
      </c>
      <c r="EK13" s="27">
        <v>1471.1507570000001</v>
      </c>
      <c r="EL13" s="27">
        <v>1149.1864009999999</v>
      </c>
      <c r="EM13" s="24">
        <v>1213.830078</v>
      </c>
      <c r="EN13" s="27">
        <v>957.89630099999999</v>
      </c>
      <c r="EO13" s="27">
        <v>998.68066399999998</v>
      </c>
      <c r="EP13" s="27">
        <v>1475.471558</v>
      </c>
      <c r="EQ13" s="27">
        <v>1145.9301760000001</v>
      </c>
      <c r="ER13" s="24">
        <v>1212.580322</v>
      </c>
      <c r="ES13" s="26">
        <v>6.0000000000000001E-3</v>
      </c>
      <c r="ET13" s="26">
        <v>7.0000000000000001E-3</v>
      </c>
      <c r="EU13" s="26">
        <v>2.1000000000000001E-2</v>
      </c>
      <c r="EV13" s="26">
        <v>1.2E-2</v>
      </c>
      <c r="EW13" s="25">
        <v>1.4E-2</v>
      </c>
    </row>
    <row r="14" spans="1:153" x14ac:dyDescent="0.25">
      <c r="A14" s="24" t="s">
        <v>187</v>
      </c>
      <c r="B14" s="24">
        <v>806.96899399999995</v>
      </c>
      <c r="C14" s="24">
        <v>790.22497599999997</v>
      </c>
      <c r="D14" s="27">
        <v>769.99694799999997</v>
      </c>
      <c r="E14" s="27">
        <v>769.99694799999997</v>
      </c>
      <c r="F14" s="27">
        <v>769.99694799999997</v>
      </c>
      <c r="G14" s="27">
        <v>769.99694799999997</v>
      </c>
      <c r="H14" s="24">
        <v>769.99694799999997</v>
      </c>
      <c r="I14" s="27">
        <v>775.18164100000001</v>
      </c>
      <c r="J14" s="27">
        <v>775.18164100000001</v>
      </c>
      <c r="K14" s="27">
        <v>775.01733400000001</v>
      </c>
      <c r="L14" s="27">
        <v>775.18158000000005</v>
      </c>
      <c r="M14" s="24">
        <v>775.18158000000005</v>
      </c>
      <c r="N14" s="27">
        <v>788.70910600000002</v>
      </c>
      <c r="O14" s="27">
        <v>788.70916699999998</v>
      </c>
      <c r="P14" s="27">
        <v>788.46716300000003</v>
      </c>
      <c r="Q14" s="27">
        <v>788.70910600000002</v>
      </c>
      <c r="R14" s="24">
        <v>788.70916699999998</v>
      </c>
      <c r="S14" s="27">
        <v>819.96679700000004</v>
      </c>
      <c r="T14" s="27">
        <v>819.96679700000004</v>
      </c>
      <c r="U14" s="27">
        <v>795.854736</v>
      </c>
      <c r="V14" s="27">
        <v>819.96679700000004</v>
      </c>
      <c r="W14" s="24">
        <v>819.96679700000004</v>
      </c>
      <c r="X14" s="27">
        <v>839.925476</v>
      </c>
      <c r="Y14" s="27">
        <v>839.92553699999996</v>
      </c>
      <c r="Z14" s="27">
        <v>811.87518299999999</v>
      </c>
      <c r="AA14" s="27">
        <v>839.925476</v>
      </c>
      <c r="AB14" s="24">
        <v>839.92553699999996</v>
      </c>
      <c r="AC14" s="27">
        <v>859.28381300000001</v>
      </c>
      <c r="AD14" s="27">
        <v>859.28381300000001</v>
      </c>
      <c r="AE14" s="27">
        <v>827.29540999999995</v>
      </c>
      <c r="AF14" s="27">
        <v>859.28375200000005</v>
      </c>
      <c r="AG14" s="24">
        <v>859.28381300000001</v>
      </c>
      <c r="AH14" s="27">
        <v>875.85815400000001</v>
      </c>
      <c r="AI14" s="27">
        <v>875.85815400000001</v>
      </c>
      <c r="AJ14" s="27">
        <v>839.93176300000005</v>
      </c>
      <c r="AK14" s="27">
        <v>875.85815400000001</v>
      </c>
      <c r="AL14" s="24">
        <v>875.85815400000001</v>
      </c>
      <c r="AM14" s="27">
        <v>885.08886700000005</v>
      </c>
      <c r="AN14" s="27">
        <v>885.08886700000005</v>
      </c>
      <c r="AO14" s="27">
        <v>845.22436500000003</v>
      </c>
      <c r="AP14" s="27">
        <v>885.08886700000005</v>
      </c>
      <c r="AQ14" s="24">
        <v>885.08886700000005</v>
      </c>
      <c r="AR14" s="27">
        <v>884.80163600000003</v>
      </c>
      <c r="AS14" s="27">
        <v>884.80163600000003</v>
      </c>
      <c r="AT14" s="27">
        <v>840.99859600000002</v>
      </c>
      <c r="AU14" s="27">
        <v>884.80163600000003</v>
      </c>
      <c r="AV14" s="24">
        <v>884.80163600000003</v>
      </c>
      <c r="AW14" s="27">
        <v>888.73974599999997</v>
      </c>
      <c r="AX14" s="27">
        <v>888.73974599999997</v>
      </c>
      <c r="AY14" s="27">
        <v>840.99859600000002</v>
      </c>
      <c r="AZ14" s="27">
        <v>895.10144000000003</v>
      </c>
      <c r="BA14" s="24">
        <v>888.73974599999997</v>
      </c>
      <c r="BB14" s="27">
        <v>894.64660600000002</v>
      </c>
      <c r="BC14" s="27">
        <v>894.64660600000002</v>
      </c>
      <c r="BD14" s="27">
        <v>840.99859600000002</v>
      </c>
      <c r="BE14" s="27">
        <v>925.80957000000001</v>
      </c>
      <c r="BF14" s="24">
        <v>894.64660600000002</v>
      </c>
      <c r="BG14" s="27">
        <v>900.55346699999996</v>
      </c>
      <c r="BH14" s="27">
        <v>900.55346699999996</v>
      </c>
      <c r="BI14" s="27">
        <v>840.99859600000002</v>
      </c>
      <c r="BJ14" s="27">
        <v>955.32568400000002</v>
      </c>
      <c r="BK14" s="24">
        <v>900.55346699999996</v>
      </c>
      <c r="BL14" s="27">
        <v>906.45996100000002</v>
      </c>
      <c r="BM14" s="27">
        <v>906.45996100000002</v>
      </c>
      <c r="BN14" s="27">
        <v>840.99859600000002</v>
      </c>
      <c r="BO14" s="27">
        <v>967.21569799999997</v>
      </c>
      <c r="BP14" s="24">
        <v>906.45996100000002</v>
      </c>
      <c r="BQ14" s="27">
        <v>912.36779799999999</v>
      </c>
      <c r="BR14" s="27">
        <v>912.36779799999999</v>
      </c>
      <c r="BS14" s="27">
        <v>840.99951199999998</v>
      </c>
      <c r="BT14" s="27">
        <v>973.93774399999995</v>
      </c>
      <c r="BU14" s="24">
        <v>912.36779799999999</v>
      </c>
      <c r="BV14" s="27">
        <v>912.36730999999997</v>
      </c>
      <c r="BW14" s="27">
        <v>912.36730999999997</v>
      </c>
      <c r="BX14" s="27">
        <v>840.99908400000004</v>
      </c>
      <c r="BY14" s="27">
        <v>973.93688999999995</v>
      </c>
      <c r="BZ14" s="24">
        <v>912.36730999999997</v>
      </c>
      <c r="CA14" s="27">
        <v>912.36682099999996</v>
      </c>
      <c r="CB14" s="27">
        <v>912.36682099999996</v>
      </c>
      <c r="CC14" s="27">
        <v>840.99859600000002</v>
      </c>
      <c r="CD14" s="27">
        <v>973.93627900000001</v>
      </c>
      <c r="CE14" s="24">
        <v>912.36682099999996</v>
      </c>
      <c r="CF14" s="27">
        <v>912.36682099999996</v>
      </c>
      <c r="CG14" s="27">
        <v>912.36682099999996</v>
      </c>
      <c r="CH14" s="27">
        <v>840.99859600000002</v>
      </c>
      <c r="CI14" s="27">
        <v>973.93627900000001</v>
      </c>
      <c r="CJ14" s="24">
        <v>912.36682099999996</v>
      </c>
      <c r="CK14" s="27">
        <v>912.36682099999996</v>
      </c>
      <c r="CL14" s="27">
        <v>912.36682099999996</v>
      </c>
      <c r="CM14" s="27">
        <v>840.99859600000002</v>
      </c>
      <c r="CN14" s="27">
        <v>973.93627900000001</v>
      </c>
      <c r="CO14" s="24">
        <v>912.36682099999996</v>
      </c>
      <c r="CP14" s="27">
        <v>908.42919900000004</v>
      </c>
      <c r="CQ14" s="27">
        <v>908.42919900000004</v>
      </c>
      <c r="CR14" s="27">
        <v>823.97558600000002</v>
      </c>
      <c r="CS14" s="27">
        <v>973.93627900000001</v>
      </c>
      <c r="CT14" s="24">
        <v>909.01342799999998</v>
      </c>
      <c r="CU14" s="27">
        <v>900.55358899999999</v>
      </c>
      <c r="CV14" s="27">
        <v>900.55358899999999</v>
      </c>
      <c r="CW14" s="27">
        <v>809.45080600000006</v>
      </c>
      <c r="CX14" s="27">
        <v>973.93627900000001</v>
      </c>
      <c r="CY14" s="24">
        <v>901.274902</v>
      </c>
      <c r="CZ14" s="27">
        <v>892.67834500000004</v>
      </c>
      <c r="DA14" s="27">
        <v>892.67834500000004</v>
      </c>
      <c r="DB14" s="27">
        <v>795.75610400000005</v>
      </c>
      <c r="DC14" s="27">
        <v>974.69885299999999</v>
      </c>
      <c r="DD14" s="24">
        <v>894.56683299999997</v>
      </c>
      <c r="DE14" s="27">
        <v>884.80169699999999</v>
      </c>
      <c r="DF14" s="27">
        <v>884.80169699999999</v>
      </c>
      <c r="DG14" s="27">
        <v>756.68457000000001</v>
      </c>
      <c r="DH14" s="27">
        <v>975.881348</v>
      </c>
      <c r="DI14" s="24">
        <v>888.79077099999995</v>
      </c>
      <c r="DJ14" s="27">
        <v>876.925476</v>
      </c>
      <c r="DK14" s="27">
        <v>876.925476</v>
      </c>
      <c r="DL14" s="27">
        <v>699.79931599999998</v>
      </c>
      <c r="DM14" s="27">
        <v>977.07141100000001</v>
      </c>
      <c r="DN14" s="24">
        <v>883.53637700000002</v>
      </c>
      <c r="DO14" s="27">
        <v>869.04888900000003</v>
      </c>
      <c r="DP14" s="27">
        <v>869.04888900000003</v>
      </c>
      <c r="DQ14" s="27">
        <v>603.95812999999998</v>
      </c>
      <c r="DR14" s="27">
        <v>978.30175799999995</v>
      </c>
      <c r="DS14" s="24">
        <v>878.41143799999998</v>
      </c>
      <c r="DT14" s="27">
        <v>861.17175299999997</v>
      </c>
      <c r="DU14" s="27">
        <v>861.93383800000004</v>
      </c>
      <c r="DV14" s="27">
        <v>597.26519800000005</v>
      </c>
      <c r="DW14" s="27">
        <v>980.61547900000005</v>
      </c>
      <c r="DX14" s="24">
        <v>875.22668499999997</v>
      </c>
      <c r="DY14" s="27">
        <v>862.71508800000004</v>
      </c>
      <c r="DZ14" s="27">
        <v>863.04528800000003</v>
      </c>
      <c r="EA14" s="27">
        <v>550.85150099999998</v>
      </c>
      <c r="EB14" s="27">
        <v>985.28466800000001</v>
      </c>
      <c r="EC14" s="24">
        <v>882.51794400000006</v>
      </c>
      <c r="ED14" s="27">
        <v>862.95727499999998</v>
      </c>
      <c r="EE14" s="27">
        <v>863.19915800000001</v>
      </c>
      <c r="EF14" s="27">
        <v>528.44860800000004</v>
      </c>
      <c r="EG14" s="27">
        <v>989.88091999999995</v>
      </c>
      <c r="EH14" s="24">
        <v>888.90795900000001</v>
      </c>
      <c r="EI14" s="27">
        <v>862.95739700000001</v>
      </c>
      <c r="EJ14" s="27">
        <v>865.82092299999999</v>
      </c>
      <c r="EK14" s="27">
        <v>506.51782200000002</v>
      </c>
      <c r="EL14" s="27">
        <v>999.02856399999996</v>
      </c>
      <c r="EM14" s="24">
        <v>903.18756099999996</v>
      </c>
      <c r="EN14" s="27">
        <v>862.95739700000001</v>
      </c>
      <c r="EO14" s="27">
        <v>868.25805700000001</v>
      </c>
      <c r="EP14" s="27">
        <v>506.517853</v>
      </c>
      <c r="EQ14" s="27">
        <v>1014.031616</v>
      </c>
      <c r="ER14" s="24">
        <v>920.68640100000005</v>
      </c>
      <c r="ES14" s="26">
        <v>3.0000000000000001E-3</v>
      </c>
      <c r="ET14" s="26">
        <v>3.0000000000000001E-3</v>
      </c>
      <c r="EU14" s="26">
        <v>-1.4999999999999999E-2</v>
      </c>
      <c r="EV14" s="26">
        <v>8.9999999999999993E-3</v>
      </c>
      <c r="EW14" s="25">
        <v>5.0000000000000001E-3</v>
      </c>
    </row>
    <row r="15" spans="1:153" x14ac:dyDescent="0.25">
      <c r="A15" s="24" t="s">
        <v>207</v>
      </c>
      <c r="B15" s="24">
        <v>1.764999</v>
      </c>
      <c r="C15" s="24">
        <v>1.3529990000000001</v>
      </c>
      <c r="D15" s="27">
        <v>2.4761380000000002</v>
      </c>
      <c r="E15" s="27">
        <v>2.4761380000000002</v>
      </c>
      <c r="F15" s="27">
        <v>2.4761380000000002</v>
      </c>
      <c r="G15" s="27">
        <v>2.4761380000000002</v>
      </c>
      <c r="H15" s="24">
        <v>2.4761380000000002</v>
      </c>
      <c r="I15" s="27">
        <v>2.4683229999999998</v>
      </c>
      <c r="J15" s="27">
        <v>2.4682719999999998</v>
      </c>
      <c r="K15" s="27">
        <v>2.4679129999999998</v>
      </c>
      <c r="L15" s="27">
        <v>2.4678819999999999</v>
      </c>
      <c r="M15" s="24">
        <v>2.4679319999999998</v>
      </c>
      <c r="N15" s="27">
        <v>2.474631</v>
      </c>
      <c r="O15" s="27">
        <v>2.4745789999999999</v>
      </c>
      <c r="P15" s="27">
        <v>2.4742220000000001</v>
      </c>
      <c r="Q15" s="27">
        <v>2.4741900000000001</v>
      </c>
      <c r="R15" s="24">
        <v>2.47424</v>
      </c>
      <c r="S15" s="27">
        <v>2.4770029999999998</v>
      </c>
      <c r="T15" s="27">
        <v>2.476213</v>
      </c>
      <c r="U15" s="27">
        <v>2.476404</v>
      </c>
      <c r="V15" s="27">
        <v>2.4763540000000002</v>
      </c>
      <c r="W15" s="24">
        <v>2.4755989999999999</v>
      </c>
      <c r="X15" s="27">
        <v>2.478288</v>
      </c>
      <c r="Y15" s="27">
        <v>2.4782890000000002</v>
      </c>
      <c r="Z15" s="27">
        <v>2.4787530000000002</v>
      </c>
      <c r="AA15" s="27">
        <v>2.478116</v>
      </c>
      <c r="AB15" s="24">
        <v>2.478386</v>
      </c>
      <c r="AC15" s="27">
        <v>2.4797120000000001</v>
      </c>
      <c r="AD15" s="27">
        <v>2.4792489999999998</v>
      </c>
      <c r="AE15" s="27">
        <v>2.479511</v>
      </c>
      <c r="AF15" s="27">
        <v>2.4783559999999998</v>
      </c>
      <c r="AG15" s="24">
        <v>2.4790519999999998</v>
      </c>
      <c r="AH15" s="27">
        <v>2.4843980000000001</v>
      </c>
      <c r="AI15" s="27">
        <v>2.4797889999999998</v>
      </c>
      <c r="AJ15" s="27">
        <v>2.479511</v>
      </c>
      <c r="AK15" s="27">
        <v>2.4783559999999998</v>
      </c>
      <c r="AL15" s="24">
        <v>2.4790519999999998</v>
      </c>
      <c r="AM15" s="27">
        <v>2.4866269999999999</v>
      </c>
      <c r="AN15" s="27">
        <v>2.4805269999999999</v>
      </c>
      <c r="AO15" s="27">
        <v>2.480219</v>
      </c>
      <c r="AP15" s="27">
        <v>2.4784190000000001</v>
      </c>
      <c r="AQ15" s="24">
        <v>2.4798589999999998</v>
      </c>
      <c r="AR15" s="27">
        <v>2.4877600000000002</v>
      </c>
      <c r="AS15" s="27">
        <v>2.4811999999999999</v>
      </c>
      <c r="AT15" s="27">
        <v>2.480219</v>
      </c>
      <c r="AU15" s="27">
        <v>2.4789750000000002</v>
      </c>
      <c r="AV15" s="24">
        <v>2.4798689999999999</v>
      </c>
      <c r="AW15" s="27">
        <v>2.4891399999999999</v>
      </c>
      <c r="AX15" s="27">
        <v>2.4812460000000001</v>
      </c>
      <c r="AY15" s="27">
        <v>2.4810029999999998</v>
      </c>
      <c r="AZ15" s="27">
        <v>2.4794930000000002</v>
      </c>
      <c r="BA15" s="24">
        <v>2.480121</v>
      </c>
      <c r="BB15" s="27">
        <v>2.4925839999999999</v>
      </c>
      <c r="BC15" s="27">
        <v>2.4825349999999999</v>
      </c>
      <c r="BD15" s="27">
        <v>2.483997</v>
      </c>
      <c r="BE15" s="27">
        <v>2.4805429999999999</v>
      </c>
      <c r="BF15" s="24">
        <v>2.4808789999999998</v>
      </c>
      <c r="BG15" s="27">
        <v>2.5001519999999999</v>
      </c>
      <c r="BH15" s="27">
        <v>2.4888249999999998</v>
      </c>
      <c r="BI15" s="27">
        <v>2.4860669999999998</v>
      </c>
      <c r="BJ15" s="27">
        <v>2.4812530000000002</v>
      </c>
      <c r="BK15" s="24">
        <v>2.4810509999999999</v>
      </c>
      <c r="BL15" s="27">
        <v>2.5026389999999998</v>
      </c>
      <c r="BM15" s="27">
        <v>2.4916010000000002</v>
      </c>
      <c r="BN15" s="27">
        <v>2.4885100000000002</v>
      </c>
      <c r="BO15" s="27">
        <v>2.4838809999999998</v>
      </c>
      <c r="BP15" s="24">
        <v>2.48427</v>
      </c>
      <c r="BQ15" s="27">
        <v>2.5117219999999998</v>
      </c>
      <c r="BR15" s="27">
        <v>2.492858</v>
      </c>
      <c r="BS15" s="27">
        <v>2.4886759999999999</v>
      </c>
      <c r="BT15" s="27">
        <v>2.4860220000000002</v>
      </c>
      <c r="BU15" s="24">
        <v>2.4847000000000001</v>
      </c>
      <c r="BV15" s="27">
        <v>2.516966</v>
      </c>
      <c r="BW15" s="27">
        <v>2.495825</v>
      </c>
      <c r="BX15" s="27">
        <v>2.4948190000000001</v>
      </c>
      <c r="BY15" s="27">
        <v>2.487689</v>
      </c>
      <c r="BZ15" s="24">
        <v>2.4885220000000001</v>
      </c>
      <c r="CA15" s="27">
        <v>2.5209229999999998</v>
      </c>
      <c r="CB15" s="27">
        <v>2.5033729999999998</v>
      </c>
      <c r="CC15" s="27">
        <v>2.5009800000000002</v>
      </c>
      <c r="CD15" s="27">
        <v>2.4930819999999998</v>
      </c>
      <c r="CE15" s="24">
        <v>2.4919289999999998</v>
      </c>
      <c r="CF15" s="27">
        <v>2.5240809999999998</v>
      </c>
      <c r="CG15" s="27">
        <v>2.5124309999999999</v>
      </c>
      <c r="CH15" s="27">
        <v>2.5090539999999999</v>
      </c>
      <c r="CI15" s="27">
        <v>2.5011329999999998</v>
      </c>
      <c r="CJ15" s="24">
        <v>2.4988969999999999</v>
      </c>
      <c r="CK15" s="27">
        <v>2.5264850000000001</v>
      </c>
      <c r="CL15" s="27">
        <v>2.5233020000000002</v>
      </c>
      <c r="CM15" s="27">
        <v>2.5187400000000002</v>
      </c>
      <c r="CN15" s="27">
        <v>2.511031</v>
      </c>
      <c r="CO15" s="24">
        <v>2.5064649999999999</v>
      </c>
      <c r="CP15" s="27">
        <v>2.5296479999999999</v>
      </c>
      <c r="CQ15" s="27">
        <v>2.5307080000000002</v>
      </c>
      <c r="CR15" s="27">
        <v>2.5296409999999998</v>
      </c>
      <c r="CS15" s="27">
        <v>2.5219309999999999</v>
      </c>
      <c r="CT15" s="24">
        <v>2.5155500000000002</v>
      </c>
      <c r="CU15" s="27">
        <v>2.5316529999999999</v>
      </c>
      <c r="CV15" s="27">
        <v>2.5355249999999998</v>
      </c>
      <c r="CW15" s="27">
        <v>2.5381710000000002</v>
      </c>
      <c r="CX15" s="27">
        <v>2.5350090000000001</v>
      </c>
      <c r="CY15" s="24">
        <v>2.5264489999999999</v>
      </c>
      <c r="CZ15" s="27">
        <v>2.5340579999999999</v>
      </c>
      <c r="DA15" s="27">
        <v>2.5397759999999998</v>
      </c>
      <c r="DB15" s="27">
        <v>2.5449929999999998</v>
      </c>
      <c r="DC15" s="27">
        <v>2.5432610000000002</v>
      </c>
      <c r="DD15" s="24">
        <v>2.534837</v>
      </c>
      <c r="DE15" s="27">
        <v>2.5373030000000001</v>
      </c>
      <c r="DF15" s="27">
        <v>2.5419480000000001</v>
      </c>
      <c r="DG15" s="27">
        <v>2.5500210000000001</v>
      </c>
      <c r="DH15" s="27">
        <v>2.548635</v>
      </c>
      <c r="DI15" s="24">
        <v>2.5436909999999999</v>
      </c>
      <c r="DJ15" s="27">
        <v>2.5394290000000002</v>
      </c>
      <c r="DK15" s="27">
        <v>2.5454379999999999</v>
      </c>
      <c r="DL15" s="27">
        <v>2.5549740000000001</v>
      </c>
      <c r="DM15" s="27">
        <v>2.5536629999999998</v>
      </c>
      <c r="DN15" s="24">
        <v>2.5516540000000001</v>
      </c>
      <c r="DO15" s="27">
        <v>2.540432</v>
      </c>
      <c r="DP15" s="27">
        <v>2.5469189999999999</v>
      </c>
      <c r="DQ15" s="27">
        <v>2.5577770000000002</v>
      </c>
      <c r="DR15" s="27">
        <v>2.5578530000000002</v>
      </c>
      <c r="DS15" s="24">
        <v>2.555431</v>
      </c>
      <c r="DT15" s="27">
        <v>2.5412650000000001</v>
      </c>
      <c r="DU15" s="27">
        <v>2.549318</v>
      </c>
      <c r="DV15" s="27">
        <v>2.5603500000000001</v>
      </c>
      <c r="DW15" s="27">
        <v>2.5622780000000001</v>
      </c>
      <c r="DX15" s="24">
        <v>2.5587740000000001</v>
      </c>
      <c r="DY15" s="27">
        <v>2.5429789999999999</v>
      </c>
      <c r="DZ15" s="27">
        <v>2.554227</v>
      </c>
      <c r="EA15" s="27">
        <v>2.5642990000000001</v>
      </c>
      <c r="EB15" s="27">
        <v>2.5660500000000002</v>
      </c>
      <c r="EC15" s="24">
        <v>2.5633490000000001</v>
      </c>
      <c r="ED15" s="27">
        <v>2.5433539999999999</v>
      </c>
      <c r="EE15" s="27">
        <v>2.5573269999999999</v>
      </c>
      <c r="EF15" s="27">
        <v>2.5657429999999999</v>
      </c>
      <c r="EG15" s="27">
        <v>2.5681940000000001</v>
      </c>
      <c r="EH15" s="24">
        <v>2.5668890000000002</v>
      </c>
      <c r="EI15" s="27">
        <v>2.5448970000000002</v>
      </c>
      <c r="EJ15" s="27">
        <v>2.5599379999999998</v>
      </c>
      <c r="EK15" s="27">
        <v>2.5673219999999999</v>
      </c>
      <c r="EL15" s="27">
        <v>2.5702050000000001</v>
      </c>
      <c r="EM15" s="24">
        <v>2.5690249999999999</v>
      </c>
      <c r="EN15" s="27">
        <v>2.544896</v>
      </c>
      <c r="EO15" s="27">
        <v>2.5630519999999999</v>
      </c>
      <c r="EP15" s="27">
        <v>2.5698780000000001</v>
      </c>
      <c r="EQ15" s="27">
        <v>2.5728140000000002</v>
      </c>
      <c r="ER15" s="24">
        <v>2.5699139999999998</v>
      </c>
      <c r="ES15" s="26">
        <v>2.1999999999999999E-2</v>
      </c>
      <c r="ET15" s="26">
        <v>2.1999999999999999E-2</v>
      </c>
      <c r="EU15" s="26">
        <v>2.1999999999999999E-2</v>
      </c>
      <c r="EV15" s="26">
        <v>2.1999999999999999E-2</v>
      </c>
      <c r="EW15" s="25">
        <v>2.1999999999999999E-2</v>
      </c>
    </row>
    <row r="16" spans="1:153" x14ac:dyDescent="0.25">
      <c r="A16" s="24" t="s">
        <v>206</v>
      </c>
      <c r="B16" s="24">
        <v>392.36398300000002</v>
      </c>
      <c r="C16" s="24">
        <v>484.078979</v>
      </c>
      <c r="D16" s="27">
        <v>455.99224900000002</v>
      </c>
      <c r="E16" s="27">
        <v>455.99353000000002</v>
      </c>
      <c r="F16" s="27">
        <v>455.980164</v>
      </c>
      <c r="G16" s="27">
        <v>455.99410999999998</v>
      </c>
      <c r="H16" s="24">
        <v>455.992706</v>
      </c>
      <c r="I16" s="27">
        <v>476.38571200000001</v>
      </c>
      <c r="J16" s="27">
        <v>476.38763399999999</v>
      </c>
      <c r="K16" s="27">
        <v>476.38024899999999</v>
      </c>
      <c r="L16" s="27">
        <v>476.38482699999997</v>
      </c>
      <c r="M16" s="24">
        <v>476.39245599999998</v>
      </c>
      <c r="N16" s="27">
        <v>502.75335699999999</v>
      </c>
      <c r="O16" s="27">
        <v>513.41162099999997</v>
      </c>
      <c r="P16" s="27">
        <v>489.10888699999998</v>
      </c>
      <c r="Q16" s="27">
        <v>490.59350599999999</v>
      </c>
      <c r="R16" s="24">
        <v>488.16918900000002</v>
      </c>
      <c r="S16" s="27">
        <v>525.12438999999995</v>
      </c>
      <c r="T16" s="27">
        <v>541.25280799999996</v>
      </c>
      <c r="U16" s="27">
        <v>498.069794</v>
      </c>
      <c r="V16" s="27">
        <v>500.52499399999999</v>
      </c>
      <c r="W16" s="24">
        <v>496.46533199999999</v>
      </c>
      <c r="X16" s="27">
        <v>535.78527799999995</v>
      </c>
      <c r="Y16" s="27">
        <v>552.24829099999999</v>
      </c>
      <c r="Z16" s="27">
        <v>513.88995399999999</v>
      </c>
      <c r="AA16" s="27">
        <v>516.44543499999997</v>
      </c>
      <c r="AB16" s="24">
        <v>512.26916500000004</v>
      </c>
      <c r="AC16" s="27">
        <v>539.73693800000001</v>
      </c>
      <c r="AD16" s="27">
        <v>555.532104</v>
      </c>
      <c r="AE16" s="27">
        <v>521.25219700000002</v>
      </c>
      <c r="AF16" s="27">
        <v>525.10076900000001</v>
      </c>
      <c r="AG16" s="24">
        <v>519.96179199999995</v>
      </c>
      <c r="AH16" s="27">
        <v>544.37194799999997</v>
      </c>
      <c r="AI16" s="27">
        <v>561.45275900000001</v>
      </c>
      <c r="AJ16" s="27">
        <v>530.85449200000005</v>
      </c>
      <c r="AK16" s="27">
        <v>533.876892</v>
      </c>
      <c r="AL16" s="24">
        <v>528.96234100000004</v>
      </c>
      <c r="AM16" s="27">
        <v>549.32550000000003</v>
      </c>
      <c r="AN16" s="27">
        <v>567.73168899999996</v>
      </c>
      <c r="AO16" s="27">
        <v>539.63903800000003</v>
      </c>
      <c r="AP16" s="27">
        <v>542.012878</v>
      </c>
      <c r="AQ16" s="24">
        <v>537.23376499999995</v>
      </c>
      <c r="AR16" s="27">
        <v>554.44445800000005</v>
      </c>
      <c r="AS16" s="27">
        <v>571.49127199999998</v>
      </c>
      <c r="AT16" s="27">
        <v>552.70446800000002</v>
      </c>
      <c r="AU16" s="27">
        <v>553.04565400000001</v>
      </c>
      <c r="AV16" s="24">
        <v>552.32195999999999</v>
      </c>
      <c r="AW16" s="27">
        <v>561.25537099999997</v>
      </c>
      <c r="AX16" s="27">
        <v>578.62060499999995</v>
      </c>
      <c r="AY16" s="27">
        <v>565.88562000000002</v>
      </c>
      <c r="AZ16" s="27">
        <v>566.70513900000003</v>
      </c>
      <c r="BA16" s="24">
        <v>566.93493699999999</v>
      </c>
      <c r="BB16" s="27">
        <v>564.55432099999996</v>
      </c>
      <c r="BC16" s="27">
        <v>582.60815400000001</v>
      </c>
      <c r="BD16" s="27">
        <v>567.58892800000001</v>
      </c>
      <c r="BE16" s="27">
        <v>568.63708499999996</v>
      </c>
      <c r="BF16" s="24">
        <v>569.09667999999999</v>
      </c>
      <c r="BG16" s="27">
        <v>569.05676300000005</v>
      </c>
      <c r="BH16" s="27">
        <v>590.43811000000005</v>
      </c>
      <c r="BI16" s="27">
        <v>573.05987500000003</v>
      </c>
      <c r="BJ16" s="27">
        <v>574.925659</v>
      </c>
      <c r="BK16" s="24">
        <v>573.88763400000005</v>
      </c>
      <c r="BL16" s="27">
        <v>574.308716</v>
      </c>
      <c r="BM16" s="27">
        <v>593.67584199999999</v>
      </c>
      <c r="BN16" s="27">
        <v>575.81872599999997</v>
      </c>
      <c r="BO16" s="27">
        <v>579.15155000000004</v>
      </c>
      <c r="BP16" s="24">
        <v>577.59265100000005</v>
      </c>
      <c r="BQ16" s="27">
        <v>576.03112799999997</v>
      </c>
      <c r="BR16" s="27">
        <v>601.01501499999995</v>
      </c>
      <c r="BS16" s="27">
        <v>579.78375200000005</v>
      </c>
      <c r="BT16" s="27">
        <v>583.49169900000004</v>
      </c>
      <c r="BU16" s="24">
        <v>581.88641399999995</v>
      </c>
      <c r="BV16" s="27">
        <v>577.574341</v>
      </c>
      <c r="BW16" s="27">
        <v>609.260132</v>
      </c>
      <c r="BX16" s="27">
        <v>582.62457300000005</v>
      </c>
      <c r="BY16" s="27">
        <v>585.24377400000003</v>
      </c>
      <c r="BZ16" s="24">
        <v>584.77758800000004</v>
      </c>
      <c r="CA16" s="27">
        <v>584.49743699999999</v>
      </c>
      <c r="CB16" s="27">
        <v>621.02893100000006</v>
      </c>
      <c r="CC16" s="27">
        <v>585.78692599999999</v>
      </c>
      <c r="CD16" s="27">
        <v>587.15722700000003</v>
      </c>
      <c r="CE16" s="24">
        <v>585.57226600000001</v>
      </c>
      <c r="CF16" s="27">
        <v>595.34893799999998</v>
      </c>
      <c r="CG16" s="27">
        <v>634.57702600000005</v>
      </c>
      <c r="CH16" s="27">
        <v>588.21130400000004</v>
      </c>
      <c r="CI16" s="27">
        <v>590.709473</v>
      </c>
      <c r="CJ16" s="24">
        <v>589.21093800000006</v>
      </c>
      <c r="CK16" s="27">
        <v>607.39917000000003</v>
      </c>
      <c r="CL16" s="27">
        <v>648.94769299999996</v>
      </c>
      <c r="CM16" s="27">
        <v>591.06225600000005</v>
      </c>
      <c r="CN16" s="27">
        <v>592.56341599999996</v>
      </c>
      <c r="CO16" s="24">
        <v>591.80908199999999</v>
      </c>
      <c r="CP16" s="27">
        <v>620.94714399999998</v>
      </c>
      <c r="CQ16" s="27">
        <v>665.353882</v>
      </c>
      <c r="CR16" s="27">
        <v>594.90991199999996</v>
      </c>
      <c r="CS16" s="27">
        <v>595.24389599999995</v>
      </c>
      <c r="CT16" s="24">
        <v>596.19726600000001</v>
      </c>
      <c r="CU16" s="27">
        <v>635.30981399999996</v>
      </c>
      <c r="CV16" s="27">
        <v>683.00805700000001</v>
      </c>
      <c r="CW16" s="27">
        <v>602.02355999999997</v>
      </c>
      <c r="CX16" s="27">
        <v>602.24517800000001</v>
      </c>
      <c r="CY16" s="24">
        <v>600.00354000000004</v>
      </c>
      <c r="CZ16" s="27">
        <v>653.64904799999999</v>
      </c>
      <c r="DA16" s="27">
        <v>707.43322799999999</v>
      </c>
      <c r="DB16" s="27">
        <v>610.42608600000005</v>
      </c>
      <c r="DC16" s="27">
        <v>607.51318400000002</v>
      </c>
      <c r="DD16" s="24">
        <v>606.543091</v>
      </c>
      <c r="DE16" s="27">
        <v>674.91082800000004</v>
      </c>
      <c r="DF16" s="27">
        <v>731.07934599999999</v>
      </c>
      <c r="DG16" s="27">
        <v>622.00451699999996</v>
      </c>
      <c r="DH16" s="27">
        <v>613.16351299999997</v>
      </c>
      <c r="DI16" s="24">
        <v>617.27044699999999</v>
      </c>
      <c r="DJ16" s="27">
        <v>699.85961899999995</v>
      </c>
      <c r="DK16" s="27">
        <v>761.41479500000003</v>
      </c>
      <c r="DL16" s="27">
        <v>637.50158699999997</v>
      </c>
      <c r="DM16" s="27">
        <v>625.17401099999995</v>
      </c>
      <c r="DN16" s="24">
        <v>630.21655299999998</v>
      </c>
      <c r="DO16" s="27">
        <v>722.995361</v>
      </c>
      <c r="DP16" s="27">
        <v>789.54760699999997</v>
      </c>
      <c r="DQ16" s="27">
        <v>652.66015600000003</v>
      </c>
      <c r="DR16" s="27">
        <v>638.97277799999995</v>
      </c>
      <c r="DS16" s="24">
        <v>643.356628</v>
      </c>
      <c r="DT16" s="27">
        <v>751.34130900000002</v>
      </c>
      <c r="DU16" s="27">
        <v>818.76025400000003</v>
      </c>
      <c r="DV16" s="27">
        <v>674.84301800000003</v>
      </c>
      <c r="DW16" s="27">
        <v>653.61792000000003</v>
      </c>
      <c r="DX16" s="24">
        <v>659.07995600000004</v>
      </c>
      <c r="DY16" s="27">
        <v>779.84399399999995</v>
      </c>
      <c r="DZ16" s="27">
        <v>851.23449700000003</v>
      </c>
      <c r="EA16" s="27">
        <v>696.09570299999996</v>
      </c>
      <c r="EB16" s="27">
        <v>670.75762899999995</v>
      </c>
      <c r="EC16" s="24">
        <v>681.48083499999996</v>
      </c>
      <c r="ED16" s="27">
        <v>811.73999000000003</v>
      </c>
      <c r="EE16" s="27">
        <v>890.771118</v>
      </c>
      <c r="EF16" s="27">
        <v>718.12438999999995</v>
      </c>
      <c r="EG16" s="27">
        <v>692.79473900000005</v>
      </c>
      <c r="EH16" s="24">
        <v>699.35998500000005</v>
      </c>
      <c r="EI16" s="27">
        <v>846.79748500000005</v>
      </c>
      <c r="EJ16" s="27">
        <v>935.62561000000005</v>
      </c>
      <c r="EK16" s="27">
        <v>740.87396200000001</v>
      </c>
      <c r="EL16" s="27">
        <v>714.02917500000001</v>
      </c>
      <c r="EM16" s="24">
        <v>721.41625999999997</v>
      </c>
      <c r="EN16" s="27">
        <v>889.35040300000003</v>
      </c>
      <c r="EO16" s="27">
        <v>988.05334500000004</v>
      </c>
      <c r="EP16" s="27">
        <v>765.40210000000002</v>
      </c>
      <c r="EQ16" s="27">
        <v>736.14379899999994</v>
      </c>
      <c r="ER16" s="24">
        <v>743.921021</v>
      </c>
      <c r="ES16" s="26">
        <v>2.1000000000000001E-2</v>
      </c>
      <c r="ET16" s="26">
        <v>2.5000000000000001E-2</v>
      </c>
      <c r="EU16" s="26">
        <v>1.6E-2</v>
      </c>
      <c r="EV16" s="26">
        <v>1.4999999999999999E-2</v>
      </c>
      <c r="EW16" s="25">
        <v>1.4999999999999999E-2</v>
      </c>
    </row>
    <row r="17" spans="1:153" x14ac:dyDescent="0.25">
      <c r="A17" s="24" t="s">
        <v>205</v>
      </c>
      <c r="B17" s="24">
        <v>0</v>
      </c>
      <c r="C17" s="24">
        <v>0</v>
      </c>
      <c r="D17" s="27">
        <v>0</v>
      </c>
      <c r="E17" s="27">
        <v>0</v>
      </c>
      <c r="F17" s="27">
        <v>0</v>
      </c>
      <c r="G17" s="27">
        <v>0</v>
      </c>
      <c r="H17" s="24">
        <v>0</v>
      </c>
      <c r="I17" s="27">
        <v>0</v>
      </c>
      <c r="J17" s="27">
        <v>0</v>
      </c>
      <c r="K17" s="27">
        <v>0</v>
      </c>
      <c r="L17" s="27">
        <v>0</v>
      </c>
      <c r="M17" s="24">
        <v>0</v>
      </c>
      <c r="N17" s="27">
        <v>0</v>
      </c>
      <c r="O17" s="27">
        <v>0</v>
      </c>
      <c r="P17" s="27">
        <v>0</v>
      </c>
      <c r="Q17" s="27">
        <v>0</v>
      </c>
      <c r="R17" s="24">
        <v>0</v>
      </c>
      <c r="S17" s="27">
        <v>0.289601</v>
      </c>
      <c r="T17" s="27">
        <v>0.29233900000000002</v>
      </c>
      <c r="U17" s="27">
        <v>0.30602600000000002</v>
      </c>
      <c r="V17" s="27">
        <v>0.29520800000000003</v>
      </c>
      <c r="W17" s="24">
        <v>0.312973</v>
      </c>
      <c r="X17" s="27">
        <v>0.60019999999999996</v>
      </c>
      <c r="Y17" s="27">
        <v>0.60702900000000004</v>
      </c>
      <c r="Z17" s="27">
        <v>0.62512199999999996</v>
      </c>
      <c r="AA17" s="27">
        <v>0.60645899999999997</v>
      </c>
      <c r="AB17" s="24">
        <v>0.67279900000000004</v>
      </c>
      <c r="AC17" s="27">
        <v>0.78332400000000002</v>
      </c>
      <c r="AD17" s="27">
        <v>0.96738900000000005</v>
      </c>
      <c r="AE17" s="27">
        <v>1.0460400000000001</v>
      </c>
      <c r="AF17" s="27">
        <v>1.0305530000000001</v>
      </c>
      <c r="AG17" s="24">
        <v>1.098727</v>
      </c>
      <c r="AH17" s="27">
        <v>0.96187900000000004</v>
      </c>
      <c r="AI17" s="27">
        <v>1.201859</v>
      </c>
      <c r="AJ17" s="27">
        <v>1.4551369999999999</v>
      </c>
      <c r="AK17" s="27">
        <v>1.4579709999999999</v>
      </c>
      <c r="AL17" s="24">
        <v>1.524394</v>
      </c>
      <c r="AM17" s="27">
        <v>1.141866</v>
      </c>
      <c r="AN17" s="27">
        <v>1.6047180000000001</v>
      </c>
      <c r="AO17" s="27">
        <v>1.9077219999999999</v>
      </c>
      <c r="AP17" s="27">
        <v>2.0724670000000001</v>
      </c>
      <c r="AQ17" s="24">
        <v>1.9830669999999999</v>
      </c>
      <c r="AR17" s="27">
        <v>1.3449139999999999</v>
      </c>
      <c r="AS17" s="27">
        <v>1.866117</v>
      </c>
      <c r="AT17" s="27">
        <v>2.5148779999999999</v>
      </c>
      <c r="AU17" s="27">
        <v>2.6719710000000001</v>
      </c>
      <c r="AV17" s="24">
        <v>2.582789</v>
      </c>
      <c r="AW17" s="27">
        <v>1.6407959999999999</v>
      </c>
      <c r="AX17" s="27">
        <v>2.3905599999999998</v>
      </c>
      <c r="AY17" s="27">
        <v>3.0986609999999999</v>
      </c>
      <c r="AZ17" s="27">
        <v>3.2659379999999998</v>
      </c>
      <c r="BA17" s="24">
        <v>3.1773440000000002</v>
      </c>
      <c r="BB17" s="27">
        <v>1.841243</v>
      </c>
      <c r="BC17" s="27">
        <v>2.658585</v>
      </c>
      <c r="BD17" s="27">
        <v>3.666318</v>
      </c>
      <c r="BE17" s="27">
        <v>3.861745</v>
      </c>
      <c r="BF17" s="24">
        <v>3.7576809999999998</v>
      </c>
      <c r="BG17" s="27">
        <v>2.0354519999999998</v>
      </c>
      <c r="BH17" s="27">
        <v>3.0026609999999998</v>
      </c>
      <c r="BI17" s="27">
        <v>4.4253549999999997</v>
      </c>
      <c r="BJ17" s="27">
        <v>4.667109</v>
      </c>
      <c r="BK17" s="24">
        <v>4.7895909999999997</v>
      </c>
      <c r="BL17" s="27">
        <v>2.2981989999999999</v>
      </c>
      <c r="BM17" s="27">
        <v>3.621848</v>
      </c>
      <c r="BN17" s="27">
        <v>5.0637049999999997</v>
      </c>
      <c r="BO17" s="27">
        <v>5.4713079999999996</v>
      </c>
      <c r="BP17" s="24">
        <v>5.5678780000000003</v>
      </c>
      <c r="BQ17" s="27">
        <v>2.6526329999999998</v>
      </c>
      <c r="BR17" s="27">
        <v>4.1346280000000002</v>
      </c>
      <c r="BS17" s="27">
        <v>5.8284260000000003</v>
      </c>
      <c r="BT17" s="27">
        <v>6.2992590000000002</v>
      </c>
      <c r="BU17" s="24">
        <v>6.48102</v>
      </c>
      <c r="BV17" s="27">
        <v>2.9232649999999998</v>
      </c>
      <c r="BW17" s="27">
        <v>4.7870509999999999</v>
      </c>
      <c r="BX17" s="27">
        <v>6.5008619999999997</v>
      </c>
      <c r="BY17" s="27">
        <v>7.6142390000000004</v>
      </c>
      <c r="BZ17" s="24">
        <v>7.4194750000000003</v>
      </c>
      <c r="CA17" s="27">
        <v>3.2644799999999998</v>
      </c>
      <c r="CB17" s="27">
        <v>5.2994669999999999</v>
      </c>
      <c r="CC17" s="27">
        <v>7.1378019999999998</v>
      </c>
      <c r="CD17" s="27">
        <v>8.3098650000000003</v>
      </c>
      <c r="CE17" s="24">
        <v>8.7239830000000005</v>
      </c>
      <c r="CF17" s="27">
        <v>3.5178850000000002</v>
      </c>
      <c r="CG17" s="27">
        <v>5.7972659999999996</v>
      </c>
      <c r="CH17" s="27">
        <v>8.1974300000000007</v>
      </c>
      <c r="CI17" s="27">
        <v>9.1756659999999997</v>
      </c>
      <c r="CJ17" s="24">
        <v>9.5832610000000003</v>
      </c>
      <c r="CK17" s="27">
        <v>3.944909</v>
      </c>
      <c r="CL17" s="27">
        <v>6.2315529999999999</v>
      </c>
      <c r="CM17" s="27">
        <v>8.7439289999999996</v>
      </c>
      <c r="CN17" s="27">
        <v>9.8419419999999995</v>
      </c>
      <c r="CO17" s="24">
        <v>10.280118999999999</v>
      </c>
      <c r="CP17" s="27">
        <v>4.2376810000000003</v>
      </c>
      <c r="CQ17" s="27">
        <v>6.5460450000000003</v>
      </c>
      <c r="CR17" s="27">
        <v>9.2964710000000004</v>
      </c>
      <c r="CS17" s="27">
        <v>10.478992</v>
      </c>
      <c r="CT17" s="24">
        <v>10.941743000000001</v>
      </c>
      <c r="CU17" s="27">
        <v>4.452782</v>
      </c>
      <c r="CV17" s="27">
        <v>6.8258960000000002</v>
      </c>
      <c r="CW17" s="27">
        <v>9.6748919999999998</v>
      </c>
      <c r="CX17" s="27">
        <v>10.983515000000001</v>
      </c>
      <c r="CY17" s="24">
        <v>11.464207</v>
      </c>
      <c r="CZ17" s="27">
        <v>4.6796230000000003</v>
      </c>
      <c r="DA17" s="27">
        <v>7.1104580000000004</v>
      </c>
      <c r="DB17" s="27">
        <v>10.056709</v>
      </c>
      <c r="DC17" s="27">
        <v>11.466087</v>
      </c>
      <c r="DD17" s="24">
        <v>11.948370000000001</v>
      </c>
      <c r="DE17" s="27">
        <v>4.9244690000000002</v>
      </c>
      <c r="DF17" s="27">
        <v>7.3107509999999998</v>
      </c>
      <c r="DG17" s="27">
        <v>10.509057</v>
      </c>
      <c r="DH17" s="27">
        <v>11.958418</v>
      </c>
      <c r="DI17" s="24">
        <v>12.391318999999999</v>
      </c>
      <c r="DJ17" s="27">
        <v>5.0171450000000002</v>
      </c>
      <c r="DK17" s="27">
        <v>7.519247</v>
      </c>
      <c r="DL17" s="27">
        <v>10.746529000000001</v>
      </c>
      <c r="DM17" s="27">
        <v>12.468956</v>
      </c>
      <c r="DN17" s="24">
        <v>12.816902000000001</v>
      </c>
      <c r="DO17" s="27">
        <v>5.0481860000000003</v>
      </c>
      <c r="DP17" s="27">
        <v>7.6580589999999997</v>
      </c>
      <c r="DQ17" s="27">
        <v>11.195145</v>
      </c>
      <c r="DR17" s="27">
        <v>12.904638</v>
      </c>
      <c r="DS17" s="24">
        <v>13.254894999999999</v>
      </c>
      <c r="DT17" s="27">
        <v>5.0792669999999998</v>
      </c>
      <c r="DU17" s="27">
        <v>7.7372920000000001</v>
      </c>
      <c r="DV17" s="27">
        <v>11.329767</v>
      </c>
      <c r="DW17" s="27">
        <v>13.093356999999999</v>
      </c>
      <c r="DX17" s="24">
        <v>13.513643</v>
      </c>
      <c r="DY17" s="27">
        <v>5.1061519999999998</v>
      </c>
      <c r="DZ17" s="27">
        <v>7.7961539999999996</v>
      </c>
      <c r="EA17" s="27">
        <v>11.489038000000001</v>
      </c>
      <c r="EB17" s="27">
        <v>13.280345000000001</v>
      </c>
      <c r="EC17" s="24">
        <v>13.695808</v>
      </c>
      <c r="ED17" s="27">
        <v>5.1355680000000001</v>
      </c>
      <c r="EE17" s="27">
        <v>7.8782990000000002</v>
      </c>
      <c r="EF17" s="27">
        <v>11.546896</v>
      </c>
      <c r="EG17" s="27">
        <v>13.369275999999999</v>
      </c>
      <c r="EH17" s="24">
        <v>13.880414999999999</v>
      </c>
      <c r="EI17" s="27">
        <v>5.1640769999999998</v>
      </c>
      <c r="EJ17" s="27">
        <v>8.0270139999999994</v>
      </c>
      <c r="EK17" s="27">
        <v>11.623459</v>
      </c>
      <c r="EL17" s="27">
        <v>13.464375</v>
      </c>
      <c r="EM17" s="24">
        <v>13.970707000000001</v>
      </c>
      <c r="EN17" s="27">
        <v>5.2410100000000002</v>
      </c>
      <c r="EO17" s="27">
        <v>8.1126020000000008</v>
      </c>
      <c r="EP17" s="27">
        <v>11.698834</v>
      </c>
      <c r="EQ17" s="27">
        <v>13.557262</v>
      </c>
      <c r="ER17" s="24">
        <v>14.060298</v>
      </c>
      <c r="ES17" s="27" t="s">
        <v>15</v>
      </c>
      <c r="ET17" s="27" t="s">
        <v>15</v>
      </c>
      <c r="EU17" s="27" t="s">
        <v>15</v>
      </c>
      <c r="EV17" s="27" t="s">
        <v>15</v>
      </c>
      <c r="EW17" s="24" t="s">
        <v>15</v>
      </c>
    </row>
    <row r="18" spans="1:153" x14ac:dyDescent="0.25">
      <c r="A18" s="28" t="s">
        <v>202</v>
      </c>
      <c r="B18" s="28">
        <v>3808.9348140000002</v>
      </c>
      <c r="C18" s="28">
        <v>3796.8413089999999</v>
      </c>
      <c r="D18" s="31">
        <v>3761.4868160000001</v>
      </c>
      <c r="E18" s="31">
        <v>3761.5561520000001</v>
      </c>
      <c r="F18" s="31">
        <v>3761.594971</v>
      </c>
      <c r="G18" s="31">
        <v>3761.6103520000001</v>
      </c>
      <c r="H18" s="28">
        <v>3761.4252929999998</v>
      </c>
      <c r="I18" s="31">
        <v>3723.7954100000002</v>
      </c>
      <c r="J18" s="31">
        <v>3724.375</v>
      </c>
      <c r="K18" s="31">
        <v>3725.107422</v>
      </c>
      <c r="L18" s="31">
        <v>3724.5852049999999</v>
      </c>
      <c r="M18" s="28">
        <v>3725.3735350000002</v>
      </c>
      <c r="N18" s="31">
        <v>3754.3486330000001</v>
      </c>
      <c r="O18" s="31">
        <v>3755.3618160000001</v>
      </c>
      <c r="P18" s="31">
        <v>3758.2319339999999</v>
      </c>
      <c r="Q18" s="31">
        <v>3756.985107</v>
      </c>
      <c r="R18" s="28">
        <v>3757.9501949999999</v>
      </c>
      <c r="S18" s="31">
        <v>3804.5463869999999</v>
      </c>
      <c r="T18" s="31">
        <v>3808.1945799999999</v>
      </c>
      <c r="U18" s="31">
        <v>3811.4772950000001</v>
      </c>
      <c r="V18" s="31">
        <v>3811.4418949999999</v>
      </c>
      <c r="W18" s="28">
        <v>3812.2370609999998</v>
      </c>
      <c r="X18" s="31">
        <v>3831.6762699999999</v>
      </c>
      <c r="Y18" s="31">
        <v>3843.304932</v>
      </c>
      <c r="Z18" s="31">
        <v>3844.530518</v>
      </c>
      <c r="AA18" s="31">
        <v>3846.9433589999999</v>
      </c>
      <c r="AB18" s="28">
        <v>3847.602539</v>
      </c>
      <c r="AC18" s="31">
        <v>3864.3559570000002</v>
      </c>
      <c r="AD18" s="31">
        <v>3885.9291990000002</v>
      </c>
      <c r="AE18" s="31">
        <v>3890.3979490000002</v>
      </c>
      <c r="AF18" s="31">
        <v>3893.2963869999999</v>
      </c>
      <c r="AG18" s="28">
        <v>3893.2221679999998</v>
      </c>
      <c r="AH18" s="31">
        <v>3889.5830080000001</v>
      </c>
      <c r="AI18" s="31">
        <v>3925.233154</v>
      </c>
      <c r="AJ18" s="31">
        <v>3932.0727539999998</v>
      </c>
      <c r="AK18" s="31">
        <v>3936.7446289999998</v>
      </c>
      <c r="AL18" s="28">
        <v>3935.7802729999999</v>
      </c>
      <c r="AM18" s="31">
        <v>3920.8376459999999</v>
      </c>
      <c r="AN18" s="31">
        <v>3975.4128420000002</v>
      </c>
      <c r="AO18" s="31">
        <v>3984.8095699999999</v>
      </c>
      <c r="AP18" s="31">
        <v>3990.9084469999998</v>
      </c>
      <c r="AQ18" s="28">
        <v>3989.1994629999999</v>
      </c>
      <c r="AR18" s="31">
        <v>3928.4772950000001</v>
      </c>
      <c r="AS18" s="31">
        <v>4000.9670409999999</v>
      </c>
      <c r="AT18" s="31">
        <v>4012.5373540000001</v>
      </c>
      <c r="AU18" s="31">
        <v>4019.6677249999998</v>
      </c>
      <c r="AV18" s="28">
        <v>4019.3588869999999</v>
      </c>
      <c r="AW18" s="31">
        <v>3933.9038089999999</v>
      </c>
      <c r="AX18" s="31">
        <v>4024.7810060000002</v>
      </c>
      <c r="AY18" s="31">
        <v>4038.310547</v>
      </c>
      <c r="AZ18" s="31">
        <v>4046.420654</v>
      </c>
      <c r="BA18" s="28">
        <v>4044.986328</v>
      </c>
      <c r="BB18" s="31">
        <v>3951.3027339999999</v>
      </c>
      <c r="BC18" s="31">
        <v>4061.0021969999998</v>
      </c>
      <c r="BD18" s="31">
        <v>4076.1584469999998</v>
      </c>
      <c r="BE18" s="31">
        <v>4087.2270509999998</v>
      </c>
      <c r="BF18" s="28">
        <v>4083.5031739999999</v>
      </c>
      <c r="BG18" s="31">
        <v>3969.57251</v>
      </c>
      <c r="BH18" s="31">
        <v>4087.4948730000001</v>
      </c>
      <c r="BI18" s="31">
        <v>4109.9331050000001</v>
      </c>
      <c r="BJ18" s="31">
        <v>4125.3671880000002</v>
      </c>
      <c r="BK18" s="28">
        <v>4119.2724609999996</v>
      </c>
      <c r="BL18" s="31">
        <v>3987.5104980000001</v>
      </c>
      <c r="BM18" s="31">
        <v>4114.7402339999999</v>
      </c>
      <c r="BN18" s="31">
        <v>4141.9453119999998</v>
      </c>
      <c r="BO18" s="31">
        <v>4164.3051759999998</v>
      </c>
      <c r="BP18" s="28">
        <v>4152.6499020000001</v>
      </c>
      <c r="BQ18" s="31">
        <v>4011.289307</v>
      </c>
      <c r="BR18" s="31">
        <v>4144.4135740000002</v>
      </c>
      <c r="BS18" s="31">
        <v>4174.9628910000001</v>
      </c>
      <c r="BT18" s="31">
        <v>4201.3081050000001</v>
      </c>
      <c r="BU18" s="28">
        <v>4189.3242190000001</v>
      </c>
      <c r="BV18" s="31">
        <v>4031.6240229999999</v>
      </c>
      <c r="BW18" s="31">
        <v>4170.4658200000003</v>
      </c>
      <c r="BX18" s="31">
        <v>4202.6621089999999</v>
      </c>
      <c r="BY18" s="31">
        <v>4232.0029299999997</v>
      </c>
      <c r="BZ18" s="28">
        <v>4219.2094729999999</v>
      </c>
      <c r="CA18" s="31">
        <v>4054.8395999999998</v>
      </c>
      <c r="CB18" s="31">
        <v>4200.2680659999996</v>
      </c>
      <c r="CC18" s="31">
        <v>4236.15625</v>
      </c>
      <c r="CD18" s="31">
        <v>4267.8276370000003</v>
      </c>
      <c r="CE18" s="28">
        <v>4252.2778319999998</v>
      </c>
      <c r="CF18" s="31">
        <v>4071.3459469999998</v>
      </c>
      <c r="CG18" s="31">
        <v>4228.2163090000004</v>
      </c>
      <c r="CH18" s="31">
        <v>4265.904297</v>
      </c>
      <c r="CI18" s="31">
        <v>4294.1210940000001</v>
      </c>
      <c r="CJ18" s="28">
        <v>4279.9545900000003</v>
      </c>
      <c r="CK18" s="31">
        <v>4090.4650879999999</v>
      </c>
      <c r="CL18" s="31">
        <v>4254.9819340000004</v>
      </c>
      <c r="CM18" s="31">
        <v>4295.0483400000003</v>
      </c>
      <c r="CN18" s="31">
        <v>4323.6635740000002</v>
      </c>
      <c r="CO18" s="28">
        <v>4311.9819340000004</v>
      </c>
      <c r="CP18" s="31">
        <v>4114.4658200000003</v>
      </c>
      <c r="CQ18" s="31">
        <v>4284.9467770000001</v>
      </c>
      <c r="CR18" s="31">
        <v>4326.3789059999999</v>
      </c>
      <c r="CS18" s="31">
        <v>4355.3271480000003</v>
      </c>
      <c r="CT18" s="28">
        <v>4342.0737300000001</v>
      </c>
      <c r="CU18" s="31">
        <v>4132.8588870000003</v>
      </c>
      <c r="CV18" s="31">
        <v>4309.3139650000003</v>
      </c>
      <c r="CW18" s="31">
        <v>4353.2202150000003</v>
      </c>
      <c r="CX18" s="31">
        <v>4381.7387699999999</v>
      </c>
      <c r="CY18" s="28">
        <v>4369.8774409999996</v>
      </c>
      <c r="CZ18" s="31">
        <v>4154.482422</v>
      </c>
      <c r="DA18" s="31">
        <v>4334.5317379999997</v>
      </c>
      <c r="DB18" s="31">
        <v>4379.6616210000002</v>
      </c>
      <c r="DC18" s="31">
        <v>4413.2758789999998</v>
      </c>
      <c r="DD18" s="28">
        <v>4398.3193359999996</v>
      </c>
      <c r="DE18" s="31">
        <v>4178.1743159999996</v>
      </c>
      <c r="DF18" s="31">
        <v>4361.404297</v>
      </c>
      <c r="DG18" s="31">
        <v>4407.2353519999997</v>
      </c>
      <c r="DH18" s="31">
        <v>4445.0454099999997</v>
      </c>
      <c r="DI18" s="28">
        <v>4429.4409180000002</v>
      </c>
      <c r="DJ18" s="31">
        <v>4202.7329099999997</v>
      </c>
      <c r="DK18" s="31">
        <v>4390.3432620000003</v>
      </c>
      <c r="DL18" s="31">
        <v>4432.6142579999996</v>
      </c>
      <c r="DM18" s="31">
        <v>4480.0336909999996</v>
      </c>
      <c r="DN18" s="28">
        <v>4462.7509769999997</v>
      </c>
      <c r="DO18" s="31">
        <v>4227.1840819999998</v>
      </c>
      <c r="DP18" s="31">
        <v>4418.9375</v>
      </c>
      <c r="DQ18" s="31">
        <v>4441.4433589999999</v>
      </c>
      <c r="DR18" s="31">
        <v>4514.8994140000004</v>
      </c>
      <c r="DS18" s="28">
        <v>4496.7895509999998</v>
      </c>
      <c r="DT18" s="31">
        <v>4254.8896480000003</v>
      </c>
      <c r="DU18" s="31">
        <v>4449.9521480000003</v>
      </c>
      <c r="DV18" s="31">
        <v>4464.7133789999998</v>
      </c>
      <c r="DW18" s="31">
        <v>4550.0893550000001</v>
      </c>
      <c r="DX18" s="28">
        <v>4529.4404299999997</v>
      </c>
      <c r="DY18" s="31">
        <v>4287.6586909999996</v>
      </c>
      <c r="DZ18" s="31">
        <v>4487.8520509999998</v>
      </c>
      <c r="EA18" s="31">
        <v>4495.9296880000002</v>
      </c>
      <c r="EB18" s="31">
        <v>4590.2753910000001</v>
      </c>
      <c r="EC18" s="28">
        <v>4561.2412109999996</v>
      </c>
      <c r="ED18" s="31">
        <v>4317.4091799999997</v>
      </c>
      <c r="EE18" s="31">
        <v>4526.3208009999998</v>
      </c>
      <c r="EF18" s="31">
        <v>4530.8603519999997</v>
      </c>
      <c r="EG18" s="31">
        <v>4625.4165039999998</v>
      </c>
      <c r="EH18" s="28">
        <v>4598.2065430000002</v>
      </c>
      <c r="EI18" s="31">
        <v>4353.9345700000003</v>
      </c>
      <c r="EJ18" s="31">
        <v>4566.8813479999999</v>
      </c>
      <c r="EK18" s="31">
        <v>4561.2983400000003</v>
      </c>
      <c r="EL18" s="31">
        <v>4666.0576170000004</v>
      </c>
      <c r="EM18" s="28">
        <v>4641.5278319999998</v>
      </c>
      <c r="EN18" s="31">
        <v>4390.359375</v>
      </c>
      <c r="EO18" s="31">
        <v>4608.6782229999999</v>
      </c>
      <c r="EP18" s="31">
        <v>4595.2963870000003</v>
      </c>
      <c r="EQ18" s="31">
        <v>4703.2963870000003</v>
      </c>
      <c r="ER18" s="28">
        <v>4681.892578</v>
      </c>
      <c r="ES18" s="30">
        <v>5.0000000000000001E-3</v>
      </c>
      <c r="ET18" s="30">
        <v>7.0000000000000001E-3</v>
      </c>
      <c r="EU18" s="30">
        <v>7.0000000000000001E-3</v>
      </c>
      <c r="EV18" s="30">
        <v>7.0000000000000001E-3</v>
      </c>
      <c r="EW18" s="29">
        <v>7.0000000000000001E-3</v>
      </c>
    </row>
    <row r="19" spans="1:153" x14ac:dyDescent="0.25">
      <c r="A19" s="28" t="s">
        <v>204</v>
      </c>
      <c r="B19" s="24"/>
      <c r="C19" s="24"/>
      <c r="D19" s="194"/>
      <c r="E19" s="189"/>
      <c r="F19" s="189"/>
      <c r="G19" s="189"/>
      <c r="H19" s="195"/>
      <c r="I19" s="194"/>
      <c r="J19" s="189"/>
      <c r="K19" s="189"/>
      <c r="L19" s="189"/>
      <c r="M19" s="195"/>
      <c r="N19" s="194"/>
      <c r="O19" s="189"/>
      <c r="P19" s="189"/>
      <c r="Q19" s="189"/>
      <c r="R19" s="195"/>
      <c r="S19" s="194"/>
      <c r="T19" s="189"/>
      <c r="U19" s="189"/>
      <c r="V19" s="189"/>
      <c r="W19" s="195"/>
      <c r="X19" s="194"/>
      <c r="Y19" s="189"/>
      <c r="Z19" s="189"/>
      <c r="AA19" s="189"/>
      <c r="AB19" s="195"/>
      <c r="AC19" s="194"/>
      <c r="AD19" s="189"/>
      <c r="AE19" s="189"/>
      <c r="AF19" s="189"/>
      <c r="AG19" s="195"/>
      <c r="AH19" s="194"/>
      <c r="AI19" s="189"/>
      <c r="AJ19" s="189"/>
      <c r="AK19" s="189"/>
      <c r="AL19" s="195"/>
      <c r="AM19" s="194"/>
      <c r="AN19" s="189"/>
      <c r="AO19" s="189"/>
      <c r="AP19" s="189"/>
      <c r="AQ19" s="195"/>
      <c r="AR19" s="194"/>
      <c r="AS19" s="189"/>
      <c r="AT19" s="189"/>
      <c r="AU19" s="189"/>
      <c r="AV19" s="195"/>
      <c r="AW19" s="194"/>
      <c r="AX19" s="189"/>
      <c r="AY19" s="189"/>
      <c r="AZ19" s="189"/>
      <c r="BA19" s="195"/>
      <c r="BB19" s="194"/>
      <c r="BC19" s="189"/>
      <c r="BD19" s="189"/>
      <c r="BE19" s="189"/>
      <c r="BF19" s="195"/>
      <c r="BG19" s="194"/>
      <c r="BH19" s="189"/>
      <c r="BI19" s="189"/>
      <c r="BJ19" s="189"/>
      <c r="BK19" s="195"/>
      <c r="BL19" s="194"/>
      <c r="BM19" s="189"/>
      <c r="BN19" s="189"/>
      <c r="BO19" s="189"/>
      <c r="BP19" s="195"/>
      <c r="BQ19" s="194"/>
      <c r="BR19" s="189"/>
      <c r="BS19" s="189"/>
      <c r="BT19" s="189"/>
      <c r="BU19" s="195"/>
      <c r="BV19" s="194"/>
      <c r="BW19" s="189"/>
      <c r="BX19" s="189"/>
      <c r="BY19" s="189"/>
      <c r="BZ19" s="195"/>
      <c r="CA19" s="194"/>
      <c r="CB19" s="189"/>
      <c r="CC19" s="189"/>
      <c r="CD19" s="189"/>
      <c r="CE19" s="195"/>
      <c r="CF19" s="194"/>
      <c r="CG19" s="189"/>
      <c r="CH19" s="189"/>
      <c r="CI19" s="189"/>
      <c r="CJ19" s="195"/>
      <c r="CK19" s="194"/>
      <c r="CL19" s="189"/>
      <c r="CM19" s="189"/>
      <c r="CN19" s="189"/>
      <c r="CO19" s="195"/>
      <c r="CP19" s="194"/>
      <c r="CQ19" s="189"/>
      <c r="CR19" s="189"/>
      <c r="CS19" s="189"/>
      <c r="CT19" s="195"/>
      <c r="CU19" s="194"/>
      <c r="CV19" s="189"/>
      <c r="CW19" s="189"/>
      <c r="CX19" s="189"/>
      <c r="CY19" s="195"/>
      <c r="CZ19" s="194"/>
      <c r="DA19" s="189"/>
      <c r="DB19" s="189"/>
      <c r="DC19" s="189"/>
      <c r="DD19" s="195"/>
      <c r="DE19" s="194"/>
      <c r="DF19" s="189"/>
      <c r="DG19" s="189"/>
      <c r="DH19" s="189"/>
      <c r="DI19" s="195"/>
      <c r="DJ19" s="194"/>
      <c r="DK19" s="189"/>
      <c r="DL19" s="189"/>
      <c r="DM19" s="189"/>
      <c r="DN19" s="195"/>
      <c r="DO19" s="194"/>
      <c r="DP19" s="189"/>
      <c r="DQ19" s="189"/>
      <c r="DR19" s="189"/>
      <c r="DS19" s="195"/>
      <c r="DT19" s="194"/>
      <c r="DU19" s="189"/>
      <c r="DV19" s="189"/>
      <c r="DW19" s="189"/>
      <c r="DX19" s="195"/>
      <c r="DY19" s="194"/>
      <c r="DZ19" s="189"/>
      <c r="EA19" s="189"/>
      <c r="EB19" s="189"/>
      <c r="EC19" s="195"/>
      <c r="ED19" s="194"/>
      <c r="EE19" s="189"/>
      <c r="EF19" s="189"/>
      <c r="EG19" s="189"/>
      <c r="EH19" s="195"/>
      <c r="EI19" s="194"/>
      <c r="EJ19" s="189"/>
      <c r="EK19" s="189"/>
      <c r="EL19" s="189"/>
      <c r="EM19" s="195"/>
      <c r="EN19" s="194"/>
      <c r="EO19" s="189"/>
      <c r="EP19" s="189"/>
      <c r="EQ19" s="189"/>
      <c r="ER19" s="195"/>
      <c r="ES19" s="194"/>
      <c r="ET19" s="189"/>
      <c r="EU19" s="189"/>
      <c r="EV19" s="189"/>
      <c r="EW19" s="195"/>
    </row>
    <row r="20" spans="1:153" x14ac:dyDescent="0.25">
      <c r="A20" s="24" t="s">
        <v>190</v>
      </c>
      <c r="B20" s="24">
        <v>31.064796000000001</v>
      </c>
      <c r="C20" s="24">
        <v>26.847857999999999</v>
      </c>
      <c r="D20" s="27">
        <v>27.918699</v>
      </c>
      <c r="E20" s="27">
        <v>27.918699</v>
      </c>
      <c r="F20" s="27">
        <v>27.918700999999999</v>
      </c>
      <c r="G20" s="27">
        <v>27.918697000000002</v>
      </c>
      <c r="H20" s="24">
        <v>27.918700999999999</v>
      </c>
      <c r="I20" s="27">
        <v>28.668925999999999</v>
      </c>
      <c r="J20" s="27">
        <v>28.668932000000002</v>
      </c>
      <c r="K20" s="27">
        <v>28.668932000000002</v>
      </c>
      <c r="L20" s="27">
        <v>28.668928000000001</v>
      </c>
      <c r="M20" s="24">
        <v>28.668932000000002</v>
      </c>
      <c r="N20" s="27">
        <v>29.647020000000001</v>
      </c>
      <c r="O20" s="27">
        <v>29.634316999999999</v>
      </c>
      <c r="P20" s="27">
        <v>29.647853999999999</v>
      </c>
      <c r="Q20" s="27">
        <v>29.634813000000001</v>
      </c>
      <c r="R20" s="24">
        <v>29.647503</v>
      </c>
      <c r="S20" s="27">
        <v>30.183879999999998</v>
      </c>
      <c r="T20" s="27">
        <v>30.145586000000002</v>
      </c>
      <c r="U20" s="27">
        <v>29.931909999999998</v>
      </c>
      <c r="V20" s="27">
        <v>29.931844999999999</v>
      </c>
      <c r="W20" s="24">
        <v>29.931683</v>
      </c>
      <c r="X20" s="27">
        <v>28.118496</v>
      </c>
      <c r="Y20" s="27">
        <v>28.086552000000001</v>
      </c>
      <c r="Z20" s="27">
        <v>27.984404000000001</v>
      </c>
      <c r="AA20" s="27">
        <v>27.926829999999999</v>
      </c>
      <c r="AB20" s="24">
        <v>27.964790000000001</v>
      </c>
      <c r="AC20" s="27">
        <v>27.296005000000001</v>
      </c>
      <c r="AD20" s="27">
        <v>27.297152000000001</v>
      </c>
      <c r="AE20" s="27">
        <v>27.453130999999999</v>
      </c>
      <c r="AF20" s="27">
        <v>27.954052000000001</v>
      </c>
      <c r="AG20" s="24">
        <v>27.729680999999999</v>
      </c>
      <c r="AH20" s="27">
        <v>27.088926000000001</v>
      </c>
      <c r="AI20" s="27">
        <v>27.054607000000001</v>
      </c>
      <c r="AJ20" s="27">
        <v>26.944447</v>
      </c>
      <c r="AK20" s="27">
        <v>27.476033999999999</v>
      </c>
      <c r="AL20" s="24">
        <v>27.482983000000001</v>
      </c>
      <c r="AM20" s="27">
        <v>27.071425999999999</v>
      </c>
      <c r="AN20" s="27">
        <v>27.039777999999998</v>
      </c>
      <c r="AO20" s="27">
        <v>26.979514999999999</v>
      </c>
      <c r="AP20" s="27">
        <v>27.562611</v>
      </c>
      <c r="AQ20" s="24">
        <v>27.568045000000001</v>
      </c>
      <c r="AR20" s="27">
        <v>26.778749000000001</v>
      </c>
      <c r="AS20" s="27">
        <v>26.810283999999999</v>
      </c>
      <c r="AT20" s="27">
        <v>26.823239999999998</v>
      </c>
      <c r="AU20" s="27">
        <v>27.338028000000001</v>
      </c>
      <c r="AV20" s="24">
        <v>27.314236000000001</v>
      </c>
      <c r="AW20" s="27">
        <v>26.758617000000001</v>
      </c>
      <c r="AX20" s="27">
        <v>26.922896999999999</v>
      </c>
      <c r="AY20" s="27">
        <v>26.893373</v>
      </c>
      <c r="AZ20" s="27">
        <v>26.877443</v>
      </c>
      <c r="BA20" s="24">
        <v>27.059093000000001</v>
      </c>
      <c r="BB20" s="27">
        <v>26.391178</v>
      </c>
      <c r="BC20" s="27">
        <v>26.948557000000001</v>
      </c>
      <c r="BD20" s="27">
        <v>26.489193</v>
      </c>
      <c r="BE20" s="27">
        <v>26.769881999999999</v>
      </c>
      <c r="BF20" s="24">
        <v>27.149929</v>
      </c>
      <c r="BG20" s="27">
        <v>26.630172999999999</v>
      </c>
      <c r="BH20" s="27">
        <v>26.644788999999999</v>
      </c>
      <c r="BI20" s="27">
        <v>26.680927000000001</v>
      </c>
      <c r="BJ20" s="27">
        <v>26.863907000000001</v>
      </c>
      <c r="BK20" s="24">
        <v>27.027027</v>
      </c>
      <c r="BL20" s="27">
        <v>26.626754999999999</v>
      </c>
      <c r="BM20" s="27">
        <v>26.898598</v>
      </c>
      <c r="BN20" s="27">
        <v>27.053360000000001</v>
      </c>
      <c r="BO20" s="27">
        <v>26.82884</v>
      </c>
      <c r="BP20" s="24">
        <v>27.215589999999999</v>
      </c>
      <c r="BQ20" s="27">
        <v>26.883274</v>
      </c>
      <c r="BR20" s="27">
        <v>26.898562999999999</v>
      </c>
      <c r="BS20" s="27">
        <v>27.230727999999999</v>
      </c>
      <c r="BT20" s="27">
        <v>27.046555000000001</v>
      </c>
      <c r="BU20" s="24">
        <v>27.441095000000001</v>
      </c>
      <c r="BV20" s="27">
        <v>26.884177999999999</v>
      </c>
      <c r="BW20" s="27">
        <v>26.898883999999999</v>
      </c>
      <c r="BX20" s="27">
        <v>27.248851999999999</v>
      </c>
      <c r="BY20" s="27">
        <v>27.201927000000001</v>
      </c>
      <c r="BZ20" s="24">
        <v>27.576177999999999</v>
      </c>
      <c r="CA20" s="27">
        <v>26.884094000000001</v>
      </c>
      <c r="CB20" s="27">
        <v>26.902961999999999</v>
      </c>
      <c r="CC20" s="27">
        <v>27.288464999999999</v>
      </c>
      <c r="CD20" s="27">
        <v>27.349585999999999</v>
      </c>
      <c r="CE20" s="24">
        <v>27.662945000000001</v>
      </c>
      <c r="CF20" s="27">
        <v>26.933022000000001</v>
      </c>
      <c r="CG20" s="27">
        <v>26.987525999999999</v>
      </c>
      <c r="CH20" s="27">
        <v>27.300394000000001</v>
      </c>
      <c r="CI20" s="27">
        <v>27.372240000000001</v>
      </c>
      <c r="CJ20" s="24">
        <v>27.740863999999998</v>
      </c>
      <c r="CK20" s="27">
        <v>26.943455</v>
      </c>
      <c r="CL20" s="27">
        <v>26.992633999999999</v>
      </c>
      <c r="CM20" s="27">
        <v>27.331720000000001</v>
      </c>
      <c r="CN20" s="27">
        <v>27.51004</v>
      </c>
      <c r="CO20" s="24">
        <v>27.750803000000001</v>
      </c>
      <c r="CP20" s="27">
        <v>26.947825999999999</v>
      </c>
      <c r="CQ20" s="27">
        <v>27.066462999999999</v>
      </c>
      <c r="CR20" s="27">
        <v>27.465384</v>
      </c>
      <c r="CS20" s="27">
        <v>27.465375999999999</v>
      </c>
      <c r="CT20" s="24">
        <v>27.785194000000001</v>
      </c>
      <c r="CU20" s="27">
        <v>26.950399000000001</v>
      </c>
      <c r="CV20" s="27">
        <v>27.085075</v>
      </c>
      <c r="CW20" s="27">
        <v>27.465067000000001</v>
      </c>
      <c r="CX20" s="27">
        <v>27.522462999999998</v>
      </c>
      <c r="CY20" s="24">
        <v>27.873488999999999</v>
      </c>
      <c r="CZ20" s="27">
        <v>26.946726000000002</v>
      </c>
      <c r="DA20" s="27">
        <v>27.088369</v>
      </c>
      <c r="DB20" s="27">
        <v>27.593043999999999</v>
      </c>
      <c r="DC20" s="27">
        <v>27.528244000000001</v>
      </c>
      <c r="DD20" s="24">
        <v>27.881288999999999</v>
      </c>
      <c r="DE20" s="27">
        <v>26.957059999999998</v>
      </c>
      <c r="DF20" s="27">
        <v>27.089504000000002</v>
      </c>
      <c r="DG20" s="27">
        <v>27.922053999999999</v>
      </c>
      <c r="DH20" s="27">
        <v>27.603764000000002</v>
      </c>
      <c r="DI20" s="24">
        <v>27.915009999999999</v>
      </c>
      <c r="DJ20" s="27">
        <v>27.007401000000002</v>
      </c>
      <c r="DK20" s="27">
        <v>27.133747</v>
      </c>
      <c r="DL20" s="27">
        <v>28.272879</v>
      </c>
      <c r="DM20" s="27">
        <v>27.739795999999998</v>
      </c>
      <c r="DN20" s="24">
        <v>28.147779</v>
      </c>
      <c r="DO20" s="27">
        <v>27.089791999999999</v>
      </c>
      <c r="DP20" s="27">
        <v>27.336020999999999</v>
      </c>
      <c r="DQ20" s="27">
        <v>28.517218</v>
      </c>
      <c r="DR20" s="27">
        <v>27.915854</v>
      </c>
      <c r="DS20" s="24">
        <v>28.634136000000002</v>
      </c>
      <c r="DT20" s="27">
        <v>27.333674999999999</v>
      </c>
      <c r="DU20" s="27">
        <v>27.632062999999999</v>
      </c>
      <c r="DV20" s="27">
        <v>28.505711000000002</v>
      </c>
      <c r="DW20" s="27">
        <v>28.566148999999999</v>
      </c>
      <c r="DX20" s="24">
        <v>29.105995</v>
      </c>
      <c r="DY20" s="27">
        <v>27.364939</v>
      </c>
      <c r="DZ20" s="27">
        <v>28.035029999999999</v>
      </c>
      <c r="EA20" s="27">
        <v>28.567135</v>
      </c>
      <c r="EB20" s="27">
        <v>28.764188999999998</v>
      </c>
      <c r="EC20" s="24">
        <v>29.094298999999999</v>
      </c>
      <c r="ED20" s="27">
        <v>27.589842000000001</v>
      </c>
      <c r="EE20" s="27">
        <v>28.392036000000001</v>
      </c>
      <c r="EF20" s="27">
        <v>28.577870999999998</v>
      </c>
      <c r="EG20" s="27">
        <v>28.871649000000001</v>
      </c>
      <c r="EH20" s="24">
        <v>29.001094999999999</v>
      </c>
      <c r="EI20" s="27">
        <v>27.832512000000001</v>
      </c>
      <c r="EJ20" s="27">
        <v>28.392043999999999</v>
      </c>
      <c r="EK20" s="27">
        <v>28.588936</v>
      </c>
      <c r="EL20" s="27">
        <v>28.760044000000001</v>
      </c>
      <c r="EM20" s="24">
        <v>28.996941</v>
      </c>
      <c r="EN20" s="27">
        <v>28.333680999999999</v>
      </c>
      <c r="EO20" s="27">
        <v>28.391766000000001</v>
      </c>
      <c r="EP20" s="27">
        <v>28.610271000000001</v>
      </c>
      <c r="EQ20" s="27">
        <v>28.772660999999999</v>
      </c>
      <c r="ER20" s="24">
        <v>29.007981999999998</v>
      </c>
      <c r="ES20" s="26">
        <v>2E-3</v>
      </c>
      <c r="ET20" s="26">
        <v>2E-3</v>
      </c>
      <c r="EU20" s="26">
        <v>2E-3</v>
      </c>
      <c r="EV20" s="26">
        <v>2E-3</v>
      </c>
      <c r="EW20" s="25">
        <v>3.0000000000000001E-3</v>
      </c>
    </row>
    <row r="21" spans="1:153" x14ac:dyDescent="0.25">
      <c r="A21" s="24" t="s">
        <v>189</v>
      </c>
      <c r="B21" s="24">
        <v>2.3119239999999999</v>
      </c>
      <c r="C21" s="24">
        <v>2.1425100000000001</v>
      </c>
      <c r="D21" s="27">
        <v>0.66278300000000001</v>
      </c>
      <c r="E21" s="27">
        <v>0.66278300000000001</v>
      </c>
      <c r="F21" s="27">
        <v>0.66278400000000004</v>
      </c>
      <c r="G21" s="27">
        <v>0.66278400000000004</v>
      </c>
      <c r="H21" s="24">
        <v>0.66281999999999996</v>
      </c>
      <c r="I21" s="27">
        <v>0.66502799999999995</v>
      </c>
      <c r="J21" s="27">
        <v>0.66502799999999995</v>
      </c>
      <c r="K21" s="27">
        <v>0.66502799999999995</v>
      </c>
      <c r="L21" s="27">
        <v>0.66502799999999995</v>
      </c>
      <c r="M21" s="24">
        <v>0.66502799999999995</v>
      </c>
      <c r="N21" s="27">
        <v>0.66995000000000005</v>
      </c>
      <c r="O21" s="27">
        <v>0.66989900000000002</v>
      </c>
      <c r="P21" s="27">
        <v>0.66995099999999996</v>
      </c>
      <c r="Q21" s="27">
        <v>0.66989799999999999</v>
      </c>
      <c r="R21" s="24">
        <v>0.66995099999999996</v>
      </c>
      <c r="S21" s="27">
        <v>0.67203999999999997</v>
      </c>
      <c r="T21" s="27">
        <v>0.67173499999999997</v>
      </c>
      <c r="U21" s="27">
        <v>0.67110400000000003</v>
      </c>
      <c r="V21" s="27">
        <v>0.67118599999999995</v>
      </c>
      <c r="W21" s="24">
        <v>0.67121200000000003</v>
      </c>
      <c r="X21" s="27">
        <v>0.64109799999999995</v>
      </c>
      <c r="Y21" s="27">
        <v>0.64080800000000004</v>
      </c>
      <c r="Z21" s="27">
        <v>0.64078400000000002</v>
      </c>
      <c r="AA21" s="27">
        <v>0.64085300000000001</v>
      </c>
      <c r="AB21" s="24">
        <v>0.64089099999999999</v>
      </c>
      <c r="AC21" s="27">
        <v>0.63775199999999999</v>
      </c>
      <c r="AD21" s="27">
        <v>0.63777200000000001</v>
      </c>
      <c r="AE21" s="27">
        <v>0.63847900000000002</v>
      </c>
      <c r="AF21" s="27">
        <v>0.64097800000000005</v>
      </c>
      <c r="AG21" s="24">
        <v>0.64016200000000001</v>
      </c>
      <c r="AH21" s="27">
        <v>0.63639900000000005</v>
      </c>
      <c r="AI21" s="27">
        <v>0.63631099999999996</v>
      </c>
      <c r="AJ21" s="27">
        <v>0.63678299999999999</v>
      </c>
      <c r="AK21" s="27">
        <v>0.63906300000000005</v>
      </c>
      <c r="AL21" s="24">
        <v>0.63938099999999998</v>
      </c>
      <c r="AM21" s="27">
        <v>0.63697199999999998</v>
      </c>
      <c r="AN21" s="27">
        <v>0.63698900000000003</v>
      </c>
      <c r="AO21" s="27">
        <v>0.63683500000000004</v>
      </c>
      <c r="AP21" s="27">
        <v>0.63944400000000001</v>
      </c>
      <c r="AQ21" s="24">
        <v>0.63949500000000004</v>
      </c>
      <c r="AR21" s="27">
        <v>0.63600100000000004</v>
      </c>
      <c r="AS21" s="27">
        <v>0.63605699999999998</v>
      </c>
      <c r="AT21" s="27">
        <v>0.63608900000000002</v>
      </c>
      <c r="AU21" s="27">
        <v>0.63845700000000005</v>
      </c>
      <c r="AV21" s="24">
        <v>0.63845200000000002</v>
      </c>
      <c r="AW21" s="27">
        <v>0.63605299999999998</v>
      </c>
      <c r="AX21" s="27">
        <v>0.63674299999999995</v>
      </c>
      <c r="AY21" s="27">
        <v>0.63786600000000004</v>
      </c>
      <c r="AZ21" s="27">
        <v>0.63834000000000002</v>
      </c>
      <c r="BA21" s="24">
        <v>0.63910400000000001</v>
      </c>
      <c r="BB21" s="27">
        <v>0.63514400000000004</v>
      </c>
      <c r="BC21" s="27">
        <v>0.63694899999999999</v>
      </c>
      <c r="BD21" s="27">
        <v>0.63702000000000003</v>
      </c>
      <c r="BE21" s="27">
        <v>0.63833700000000004</v>
      </c>
      <c r="BF21" s="24">
        <v>0.63956800000000003</v>
      </c>
      <c r="BG21" s="27">
        <v>0.63690400000000003</v>
      </c>
      <c r="BH21" s="27">
        <v>0.63722900000000005</v>
      </c>
      <c r="BI21" s="27">
        <v>0.63714599999999999</v>
      </c>
      <c r="BJ21" s="27">
        <v>0.63947399999999999</v>
      </c>
      <c r="BK21" s="24">
        <v>0.63954299999999997</v>
      </c>
      <c r="BL21" s="27">
        <v>0.63689499999999999</v>
      </c>
      <c r="BM21" s="27">
        <v>0.63800199999999996</v>
      </c>
      <c r="BN21" s="27">
        <v>0.63875300000000002</v>
      </c>
      <c r="BO21" s="27">
        <v>0.63940300000000005</v>
      </c>
      <c r="BP21" s="24">
        <v>0.63973800000000003</v>
      </c>
      <c r="BQ21" s="27">
        <v>0.63813500000000001</v>
      </c>
      <c r="BR21" s="27">
        <v>0.63793</v>
      </c>
      <c r="BS21" s="27">
        <v>0.63939500000000005</v>
      </c>
      <c r="BT21" s="27">
        <v>0.64013900000000001</v>
      </c>
      <c r="BU21" s="24">
        <v>0.64071999999999996</v>
      </c>
      <c r="BV21" s="27">
        <v>0.63814499999999996</v>
      </c>
      <c r="BW21" s="27">
        <v>0.63793</v>
      </c>
      <c r="BX21" s="27">
        <v>0.63905199999999995</v>
      </c>
      <c r="BY21" s="27">
        <v>0.64064200000000004</v>
      </c>
      <c r="BZ21" s="24">
        <v>0.64090999999999998</v>
      </c>
      <c r="CA21" s="27">
        <v>0.63811700000000005</v>
      </c>
      <c r="CB21" s="27">
        <v>0.637845</v>
      </c>
      <c r="CC21" s="27">
        <v>0.63893599999999995</v>
      </c>
      <c r="CD21" s="27">
        <v>0.64059200000000005</v>
      </c>
      <c r="CE21" s="24">
        <v>0.64090599999999998</v>
      </c>
      <c r="CF21" s="27">
        <v>0.63810800000000001</v>
      </c>
      <c r="CG21" s="27">
        <v>0.63801099999999999</v>
      </c>
      <c r="CH21" s="27">
        <v>0.63894799999999996</v>
      </c>
      <c r="CI21" s="27">
        <v>0.64086799999999999</v>
      </c>
      <c r="CJ21" s="24">
        <v>0.64116099999999998</v>
      </c>
      <c r="CK21" s="27">
        <v>0.63815200000000005</v>
      </c>
      <c r="CL21" s="27">
        <v>0.63786900000000002</v>
      </c>
      <c r="CM21" s="27">
        <v>0.63901799999999997</v>
      </c>
      <c r="CN21" s="27">
        <v>0.64082899999999998</v>
      </c>
      <c r="CO21" s="24">
        <v>0.64120999999999995</v>
      </c>
      <c r="CP21" s="27">
        <v>0.638104</v>
      </c>
      <c r="CQ21" s="27">
        <v>0.63807100000000005</v>
      </c>
      <c r="CR21" s="27">
        <v>0.639042</v>
      </c>
      <c r="CS21" s="27">
        <v>0.64079600000000003</v>
      </c>
      <c r="CT21" s="24">
        <v>0.64120600000000005</v>
      </c>
      <c r="CU21" s="27">
        <v>0.63807199999999997</v>
      </c>
      <c r="CV21" s="27">
        <v>0.637965</v>
      </c>
      <c r="CW21" s="27">
        <v>0.63896900000000001</v>
      </c>
      <c r="CX21" s="27">
        <v>0.64083699999999999</v>
      </c>
      <c r="CY21" s="24">
        <v>0.64131899999999997</v>
      </c>
      <c r="CZ21" s="27">
        <v>0.63802199999999998</v>
      </c>
      <c r="DA21" s="27">
        <v>0.639768</v>
      </c>
      <c r="DB21" s="27">
        <v>0.63940799999999998</v>
      </c>
      <c r="DC21" s="27">
        <v>0.64079900000000001</v>
      </c>
      <c r="DD21" s="24">
        <v>0.64314899999999997</v>
      </c>
      <c r="DE21" s="27">
        <v>0.63801699999999995</v>
      </c>
      <c r="DF21" s="27">
        <v>0.63969500000000001</v>
      </c>
      <c r="DG21" s="27">
        <v>0.63996600000000003</v>
      </c>
      <c r="DH21" s="27">
        <v>0.640934</v>
      </c>
      <c r="DI21" s="24">
        <v>0.64273400000000003</v>
      </c>
      <c r="DJ21" s="27">
        <v>0.64039599999999997</v>
      </c>
      <c r="DK21" s="27">
        <v>0.63967300000000005</v>
      </c>
      <c r="DL21" s="27">
        <v>0.64130600000000004</v>
      </c>
      <c r="DM21" s="27">
        <v>0.64116799999999996</v>
      </c>
      <c r="DN21" s="24">
        <v>0.64343600000000001</v>
      </c>
      <c r="DO21" s="27">
        <v>0.64058899999999996</v>
      </c>
      <c r="DP21" s="27">
        <v>0.64037999999999995</v>
      </c>
      <c r="DQ21" s="27">
        <v>0.64229400000000003</v>
      </c>
      <c r="DR21" s="27">
        <v>0.64117299999999999</v>
      </c>
      <c r="DS21" s="24">
        <v>0.64541999999999999</v>
      </c>
      <c r="DT21" s="27">
        <v>0.64147100000000001</v>
      </c>
      <c r="DU21" s="27">
        <v>0.64165399999999995</v>
      </c>
      <c r="DV21" s="27">
        <v>0.641957</v>
      </c>
      <c r="DW21" s="27">
        <v>0.64413200000000004</v>
      </c>
      <c r="DX21" s="24">
        <v>0.64728200000000002</v>
      </c>
      <c r="DY21" s="27">
        <v>0.641648</v>
      </c>
      <c r="DZ21" s="27">
        <v>0.64308399999999999</v>
      </c>
      <c r="EA21" s="27">
        <v>0.64205800000000002</v>
      </c>
      <c r="EB21" s="27">
        <v>0.64495199999999997</v>
      </c>
      <c r="EC21" s="24">
        <v>0.64723799999999998</v>
      </c>
      <c r="ED21" s="27">
        <v>0.65708999999999995</v>
      </c>
      <c r="EE21" s="27">
        <v>0.64451700000000001</v>
      </c>
      <c r="EF21" s="27">
        <v>0.64202400000000004</v>
      </c>
      <c r="EG21" s="27">
        <v>0.64494600000000002</v>
      </c>
      <c r="EH21" s="24">
        <v>0.64727999999999997</v>
      </c>
      <c r="EI21" s="27">
        <v>0.69308099999999995</v>
      </c>
      <c r="EJ21" s="27">
        <v>0.64450300000000005</v>
      </c>
      <c r="EK21" s="27">
        <v>0.64185899999999996</v>
      </c>
      <c r="EL21" s="27">
        <v>0.64489700000000005</v>
      </c>
      <c r="EM21" s="24">
        <v>0.64727999999999997</v>
      </c>
      <c r="EN21" s="27">
        <v>0.66617700000000002</v>
      </c>
      <c r="EO21" s="27">
        <v>0.64453700000000003</v>
      </c>
      <c r="EP21" s="27">
        <v>0.62843599999999999</v>
      </c>
      <c r="EQ21" s="27">
        <v>0.64474399999999998</v>
      </c>
      <c r="ER21" s="24">
        <v>0.64727500000000004</v>
      </c>
      <c r="ES21" s="26">
        <v>-3.9E-2</v>
      </c>
      <c r="ET21" s="26">
        <v>-4.1000000000000002E-2</v>
      </c>
      <c r="EU21" s="26">
        <v>-4.1000000000000002E-2</v>
      </c>
      <c r="EV21" s="26">
        <v>-4.1000000000000002E-2</v>
      </c>
      <c r="EW21" s="25">
        <v>-0.04</v>
      </c>
    </row>
    <row r="22" spans="1:153" x14ac:dyDescent="0.25">
      <c r="A22" s="24" t="s">
        <v>188</v>
      </c>
      <c r="B22" s="24">
        <v>122.591736</v>
      </c>
      <c r="C22" s="24">
        <v>120.816185</v>
      </c>
      <c r="D22" s="27">
        <v>130.20494099999999</v>
      </c>
      <c r="E22" s="27">
        <v>130.20555100000001</v>
      </c>
      <c r="F22" s="27">
        <v>130.20800800000001</v>
      </c>
      <c r="G22" s="27">
        <v>130.208023</v>
      </c>
      <c r="H22" s="24">
        <v>130.31166099999999</v>
      </c>
      <c r="I22" s="27">
        <v>128.84776299999999</v>
      </c>
      <c r="J22" s="27">
        <v>128.847748</v>
      </c>
      <c r="K22" s="27">
        <v>128.84776299999999</v>
      </c>
      <c r="L22" s="27">
        <v>128.847748</v>
      </c>
      <c r="M22" s="24">
        <v>128.847748</v>
      </c>
      <c r="N22" s="27">
        <v>128.178391</v>
      </c>
      <c r="O22" s="27">
        <v>128.74754300000001</v>
      </c>
      <c r="P22" s="27">
        <v>128.870926</v>
      </c>
      <c r="Q22" s="27">
        <v>128.87097199999999</v>
      </c>
      <c r="R22" s="24">
        <v>128.69078099999999</v>
      </c>
      <c r="S22" s="27">
        <v>128.98400899999999</v>
      </c>
      <c r="T22" s="27">
        <v>129.51924099999999</v>
      </c>
      <c r="U22" s="27">
        <v>128.871094</v>
      </c>
      <c r="V22" s="27">
        <v>128.87106299999999</v>
      </c>
      <c r="W22" s="24">
        <v>128.87098700000001</v>
      </c>
      <c r="X22" s="27">
        <v>131.53372200000001</v>
      </c>
      <c r="Y22" s="27">
        <v>130.409378</v>
      </c>
      <c r="Z22" s="27">
        <v>130.885513</v>
      </c>
      <c r="AA22" s="27">
        <v>129.973938</v>
      </c>
      <c r="AB22" s="24">
        <v>129.973984</v>
      </c>
      <c r="AC22" s="27">
        <v>131.307571</v>
      </c>
      <c r="AD22" s="27">
        <v>130.24560500000001</v>
      </c>
      <c r="AE22" s="27">
        <v>130.54556299999999</v>
      </c>
      <c r="AF22" s="27">
        <v>130.47898900000001</v>
      </c>
      <c r="AG22" s="24">
        <v>130.54783599999999</v>
      </c>
      <c r="AH22" s="27">
        <v>130.25817900000001</v>
      </c>
      <c r="AI22" s="27">
        <v>129.21658300000001</v>
      </c>
      <c r="AJ22" s="27">
        <v>130.382858</v>
      </c>
      <c r="AK22" s="27">
        <v>129.92103599999999</v>
      </c>
      <c r="AL22" s="24">
        <v>130.04487599999999</v>
      </c>
      <c r="AM22" s="27">
        <v>129.425095</v>
      </c>
      <c r="AN22" s="27">
        <v>129.18785099999999</v>
      </c>
      <c r="AO22" s="27">
        <v>129.64257799999999</v>
      </c>
      <c r="AP22" s="27">
        <v>129.198837</v>
      </c>
      <c r="AQ22" s="24">
        <v>129.553436</v>
      </c>
      <c r="AR22" s="27">
        <v>129.18791200000001</v>
      </c>
      <c r="AS22" s="27">
        <v>129.51855499999999</v>
      </c>
      <c r="AT22" s="27">
        <v>130.178406</v>
      </c>
      <c r="AU22" s="27">
        <v>129.866669</v>
      </c>
      <c r="AV22" s="24">
        <v>129.190887</v>
      </c>
      <c r="AW22" s="27">
        <v>129.401184</v>
      </c>
      <c r="AX22" s="27">
        <v>129.78819300000001</v>
      </c>
      <c r="AY22" s="27">
        <v>130.23916600000001</v>
      </c>
      <c r="AZ22" s="27">
        <v>130.19963100000001</v>
      </c>
      <c r="BA22" s="24">
        <v>130.096664</v>
      </c>
      <c r="BB22" s="27">
        <v>130.09942599999999</v>
      </c>
      <c r="BC22" s="27">
        <v>128.842377</v>
      </c>
      <c r="BD22" s="27">
        <v>131.30091899999999</v>
      </c>
      <c r="BE22" s="27">
        <v>131.015762</v>
      </c>
      <c r="BF22" s="24">
        <v>130.19982899999999</v>
      </c>
      <c r="BG22" s="27">
        <v>129.505798</v>
      </c>
      <c r="BH22" s="27">
        <v>129.93005400000001</v>
      </c>
      <c r="BI22" s="27">
        <v>131.01644899999999</v>
      </c>
      <c r="BJ22" s="27">
        <v>131.641312</v>
      </c>
      <c r="BK22" s="24">
        <v>130.38754299999999</v>
      </c>
      <c r="BL22" s="27">
        <v>129.09381099999999</v>
      </c>
      <c r="BM22" s="27">
        <v>130.29917900000001</v>
      </c>
      <c r="BN22" s="27">
        <v>130.90631099999999</v>
      </c>
      <c r="BO22" s="27">
        <v>130.85266100000001</v>
      </c>
      <c r="BP22" s="24">
        <v>130.589493</v>
      </c>
      <c r="BQ22" s="27">
        <v>130.09509299999999</v>
      </c>
      <c r="BR22" s="27">
        <v>130.02307099999999</v>
      </c>
      <c r="BS22" s="27">
        <v>130.93957499999999</v>
      </c>
      <c r="BT22" s="27">
        <v>130.397873</v>
      </c>
      <c r="BU22" s="24">
        <v>130.600281</v>
      </c>
      <c r="BV22" s="27">
        <v>130.42881800000001</v>
      </c>
      <c r="BW22" s="27">
        <v>130.16596999999999</v>
      </c>
      <c r="BX22" s="27">
        <v>131.04986600000001</v>
      </c>
      <c r="BY22" s="27">
        <v>130.42179899999999</v>
      </c>
      <c r="BZ22" s="24">
        <v>129.95697000000001</v>
      </c>
      <c r="CA22" s="27">
        <v>130.33767700000001</v>
      </c>
      <c r="CB22" s="27">
        <v>129.79216</v>
      </c>
      <c r="CC22" s="27">
        <v>130.64201399999999</v>
      </c>
      <c r="CD22" s="27">
        <v>129.165359</v>
      </c>
      <c r="CE22" s="24">
        <v>129.54612700000001</v>
      </c>
      <c r="CF22" s="27">
        <v>130.31570400000001</v>
      </c>
      <c r="CG22" s="27">
        <v>130.25604200000001</v>
      </c>
      <c r="CH22" s="27">
        <v>129.73117099999999</v>
      </c>
      <c r="CI22" s="27">
        <v>129.39887999999999</v>
      </c>
      <c r="CJ22" s="24">
        <v>129.171448</v>
      </c>
      <c r="CK22" s="27">
        <v>130.22460899999999</v>
      </c>
      <c r="CL22" s="27">
        <v>129.971283</v>
      </c>
      <c r="CM22" s="27">
        <v>130.28097500000001</v>
      </c>
      <c r="CN22" s="27">
        <v>129.398956</v>
      </c>
      <c r="CO22" s="24">
        <v>128.54377700000001</v>
      </c>
      <c r="CP22" s="27">
        <v>130.22463999999999</v>
      </c>
      <c r="CQ22" s="27">
        <v>129.03497300000001</v>
      </c>
      <c r="CR22" s="27">
        <v>129.63758899999999</v>
      </c>
      <c r="CS22" s="27">
        <v>129.31281999999999</v>
      </c>
      <c r="CT22" s="24">
        <v>128.40803500000001</v>
      </c>
      <c r="CU22" s="27">
        <v>130.22489899999999</v>
      </c>
      <c r="CV22" s="27">
        <v>128.46910099999999</v>
      </c>
      <c r="CW22" s="27">
        <v>129.28147899999999</v>
      </c>
      <c r="CX22" s="27">
        <v>129.09561199999999</v>
      </c>
      <c r="CY22" s="24">
        <v>128.386169</v>
      </c>
      <c r="CZ22" s="27">
        <v>129.40216100000001</v>
      </c>
      <c r="DA22" s="27">
        <v>128.46708699999999</v>
      </c>
      <c r="DB22" s="27">
        <v>128.80604600000001</v>
      </c>
      <c r="DC22" s="27">
        <v>128.62017800000001</v>
      </c>
      <c r="DD22" s="24">
        <v>128.38647499999999</v>
      </c>
      <c r="DE22" s="27">
        <v>128.92674299999999</v>
      </c>
      <c r="DF22" s="27">
        <v>127.948471</v>
      </c>
      <c r="DG22" s="27">
        <v>128.80624399999999</v>
      </c>
      <c r="DH22" s="27">
        <v>128.38647499999999</v>
      </c>
      <c r="DI22" s="24">
        <v>128.61788899999999</v>
      </c>
      <c r="DJ22" s="27">
        <v>128.573395</v>
      </c>
      <c r="DK22" s="27">
        <v>127.852203</v>
      </c>
      <c r="DL22" s="27">
        <v>128.80667099999999</v>
      </c>
      <c r="DM22" s="27">
        <v>128.38661200000001</v>
      </c>
      <c r="DN22" s="24">
        <v>128.618179</v>
      </c>
      <c r="DO22" s="27">
        <v>128.371689</v>
      </c>
      <c r="DP22" s="27">
        <v>128.20538300000001</v>
      </c>
      <c r="DQ22" s="27">
        <v>128.65548699999999</v>
      </c>
      <c r="DR22" s="27">
        <v>128.496262</v>
      </c>
      <c r="DS22" s="24">
        <v>126.971619</v>
      </c>
      <c r="DT22" s="27">
        <v>128.28385900000001</v>
      </c>
      <c r="DU22" s="27">
        <v>128.22349500000001</v>
      </c>
      <c r="DV22" s="27">
        <v>128.656036</v>
      </c>
      <c r="DW22" s="27">
        <v>128.620361</v>
      </c>
      <c r="DX22" s="24">
        <v>126.384361</v>
      </c>
      <c r="DY22" s="27">
        <v>128.28381300000001</v>
      </c>
      <c r="DZ22" s="27">
        <v>126.161613</v>
      </c>
      <c r="EA22" s="27">
        <v>127.55078899999999</v>
      </c>
      <c r="EB22" s="27">
        <v>126.790733</v>
      </c>
      <c r="EC22" s="24">
        <v>126.151512</v>
      </c>
      <c r="ED22" s="27">
        <v>128.26968400000001</v>
      </c>
      <c r="EE22" s="27">
        <v>125.28501900000001</v>
      </c>
      <c r="EF22" s="27">
        <v>126.414101</v>
      </c>
      <c r="EG22" s="27">
        <v>126.153198</v>
      </c>
      <c r="EH22" s="24">
        <v>126.22790500000001</v>
      </c>
      <c r="EI22" s="27">
        <v>124.426331</v>
      </c>
      <c r="EJ22" s="27">
        <v>125.115425</v>
      </c>
      <c r="EK22" s="27">
        <v>126.366028</v>
      </c>
      <c r="EL22" s="27">
        <v>126.230766</v>
      </c>
      <c r="EM22" s="24">
        <v>126.008652</v>
      </c>
      <c r="EN22" s="27">
        <v>124.40439600000001</v>
      </c>
      <c r="EO22" s="27">
        <v>123.401634</v>
      </c>
      <c r="EP22" s="27">
        <v>126.379288</v>
      </c>
      <c r="EQ22" s="27">
        <v>126.053307</v>
      </c>
      <c r="ER22" s="24">
        <v>125.239914</v>
      </c>
      <c r="ES22" s="26">
        <v>1E-3</v>
      </c>
      <c r="ET22" s="26">
        <v>1E-3</v>
      </c>
      <c r="EU22" s="26">
        <v>2E-3</v>
      </c>
      <c r="EV22" s="26">
        <v>1E-3</v>
      </c>
      <c r="EW22" s="25">
        <v>1E-3</v>
      </c>
    </row>
    <row r="23" spans="1:153" x14ac:dyDescent="0.25">
      <c r="A23" s="24" t="s">
        <v>203</v>
      </c>
      <c r="B23" s="24">
        <v>4.5706309999999997</v>
      </c>
      <c r="C23" s="24">
        <v>4.4878939999999998</v>
      </c>
      <c r="D23" s="27">
        <v>3.5757219999999998</v>
      </c>
      <c r="E23" s="27">
        <v>3.5757219999999998</v>
      </c>
      <c r="F23" s="27">
        <v>3.5757219999999998</v>
      </c>
      <c r="G23" s="27">
        <v>3.5757219999999998</v>
      </c>
      <c r="H23" s="24">
        <v>3.5757219999999998</v>
      </c>
      <c r="I23" s="27">
        <v>3.6283979999999998</v>
      </c>
      <c r="J23" s="27">
        <v>3.6283979999999998</v>
      </c>
      <c r="K23" s="27">
        <v>3.6256080000000002</v>
      </c>
      <c r="L23" s="27">
        <v>3.6283979999999998</v>
      </c>
      <c r="M23" s="24">
        <v>3.6283979999999998</v>
      </c>
      <c r="N23" s="27">
        <v>4.0095960000000002</v>
      </c>
      <c r="O23" s="27">
        <v>4.0093389999999998</v>
      </c>
      <c r="P23" s="27">
        <v>4.0105209999999998</v>
      </c>
      <c r="Q23" s="27">
        <v>4.0105589999999998</v>
      </c>
      <c r="R23" s="24">
        <v>4.0108899999999998</v>
      </c>
      <c r="S23" s="27">
        <v>3.9513989999999999</v>
      </c>
      <c r="T23" s="27">
        <v>3.9068010000000002</v>
      </c>
      <c r="U23" s="27">
        <v>4.0489160000000002</v>
      </c>
      <c r="V23" s="27">
        <v>4.0490320000000004</v>
      </c>
      <c r="W23" s="24">
        <v>4.0491650000000003</v>
      </c>
      <c r="X23" s="27">
        <v>3.8840479999999999</v>
      </c>
      <c r="Y23" s="27">
        <v>3.9160339999999998</v>
      </c>
      <c r="Z23" s="27">
        <v>4.0018440000000002</v>
      </c>
      <c r="AA23" s="27">
        <v>4.0590710000000003</v>
      </c>
      <c r="AB23" s="24">
        <v>4.0210689999999998</v>
      </c>
      <c r="AC23" s="27">
        <v>3.8891339999999999</v>
      </c>
      <c r="AD23" s="27">
        <v>3.887642</v>
      </c>
      <c r="AE23" s="27">
        <v>3.961633</v>
      </c>
      <c r="AF23" s="27">
        <v>4.0613809999999999</v>
      </c>
      <c r="AG23" s="24">
        <v>4.0761799999999999</v>
      </c>
      <c r="AH23" s="27">
        <v>3.8960590000000002</v>
      </c>
      <c r="AI23" s="27">
        <v>3.9282689999999998</v>
      </c>
      <c r="AJ23" s="27">
        <v>4.053763</v>
      </c>
      <c r="AK23" s="27">
        <v>4.1409159999999998</v>
      </c>
      <c r="AL23" s="24">
        <v>4.1339560000000004</v>
      </c>
      <c r="AM23" s="27">
        <v>3.9428130000000001</v>
      </c>
      <c r="AN23" s="27">
        <v>3.9744470000000001</v>
      </c>
      <c r="AO23" s="27">
        <v>4.0473499999999998</v>
      </c>
      <c r="AP23" s="27">
        <v>4.082948</v>
      </c>
      <c r="AQ23" s="24">
        <v>4.0774910000000002</v>
      </c>
      <c r="AR23" s="27">
        <v>3.993109</v>
      </c>
      <c r="AS23" s="27">
        <v>3.9742109999999999</v>
      </c>
      <c r="AT23" s="27">
        <v>4.011997</v>
      </c>
      <c r="AU23" s="27">
        <v>4.0626980000000001</v>
      </c>
      <c r="AV23" s="24">
        <v>4.0884869999999998</v>
      </c>
      <c r="AW23" s="27">
        <v>4.0264639999999998</v>
      </c>
      <c r="AX23" s="27">
        <v>4.0234730000000001</v>
      </c>
      <c r="AY23" s="27">
        <v>4.3368029999999997</v>
      </c>
      <c r="AZ23" s="27">
        <v>4.5219040000000001</v>
      </c>
      <c r="BA23" s="24">
        <v>4.5013719999999999</v>
      </c>
      <c r="BB23" s="27">
        <v>4.1720750000000004</v>
      </c>
      <c r="BC23" s="27">
        <v>4.0642050000000003</v>
      </c>
      <c r="BD23" s="27">
        <v>4.5219300000000002</v>
      </c>
      <c r="BE23" s="27">
        <v>4.5708469999999997</v>
      </c>
      <c r="BF23" s="24">
        <v>4.4793079999999996</v>
      </c>
      <c r="BG23" s="27">
        <v>4.3825909999999997</v>
      </c>
      <c r="BH23" s="27">
        <v>4.3679569999999996</v>
      </c>
      <c r="BI23" s="27">
        <v>4.3826239999999999</v>
      </c>
      <c r="BJ23" s="27">
        <v>4.7673170000000002</v>
      </c>
      <c r="BK23" s="24">
        <v>4.604177</v>
      </c>
      <c r="BL23" s="27">
        <v>4.3860150000000004</v>
      </c>
      <c r="BM23" s="27">
        <v>4.3596250000000003</v>
      </c>
      <c r="BN23" s="27">
        <v>4.4125940000000003</v>
      </c>
      <c r="BO23" s="27">
        <v>4.802988</v>
      </c>
      <c r="BP23" s="24">
        <v>4.4574350000000003</v>
      </c>
      <c r="BQ23" s="27">
        <v>4.3677279999999996</v>
      </c>
      <c r="BR23" s="27">
        <v>4.359699</v>
      </c>
      <c r="BS23" s="27">
        <v>4.3933210000000003</v>
      </c>
      <c r="BT23" s="27">
        <v>4.8235229999999998</v>
      </c>
      <c r="BU23" s="24">
        <v>4.4794200000000002</v>
      </c>
      <c r="BV23" s="27">
        <v>4.3688029999999998</v>
      </c>
      <c r="BW23" s="27">
        <v>4.3593400000000004</v>
      </c>
      <c r="BX23" s="27">
        <v>4.3751939999999996</v>
      </c>
      <c r="BY23" s="27">
        <v>4.7921230000000001</v>
      </c>
      <c r="BZ23" s="24">
        <v>4.4188520000000002</v>
      </c>
      <c r="CA23" s="27">
        <v>4.3688690000000001</v>
      </c>
      <c r="CB23" s="27">
        <v>4.3581529999999997</v>
      </c>
      <c r="CC23" s="27">
        <v>4.3355810000000004</v>
      </c>
      <c r="CD23" s="27">
        <v>4.6453949999999997</v>
      </c>
      <c r="CE23" s="24">
        <v>4.3310979999999999</v>
      </c>
      <c r="CF23" s="27">
        <v>4.3199310000000004</v>
      </c>
      <c r="CG23" s="27">
        <v>4.3153240000000004</v>
      </c>
      <c r="CH23" s="27">
        <v>4.3274439999999998</v>
      </c>
      <c r="CI23" s="27">
        <v>4.7134429999999998</v>
      </c>
      <c r="CJ23" s="24">
        <v>4.3448640000000003</v>
      </c>
      <c r="CK23" s="27">
        <v>4.3244420000000003</v>
      </c>
      <c r="CL23" s="27">
        <v>4.3165319999999996</v>
      </c>
      <c r="CM23" s="27">
        <v>4.3328139999999999</v>
      </c>
      <c r="CN23" s="27">
        <v>4.5870199999999999</v>
      </c>
      <c r="CO23" s="24">
        <v>4.3431420000000003</v>
      </c>
      <c r="CP23" s="27">
        <v>4.3200960000000004</v>
      </c>
      <c r="CQ23" s="27">
        <v>4.3162019999999997</v>
      </c>
      <c r="CR23" s="27">
        <v>4.2423000000000002</v>
      </c>
      <c r="CS23" s="27">
        <v>4.6261029999999996</v>
      </c>
      <c r="CT23" s="24">
        <v>4.3351800000000003</v>
      </c>
      <c r="CU23" s="27">
        <v>4.3174919999999997</v>
      </c>
      <c r="CV23" s="27">
        <v>4.2975469999999998</v>
      </c>
      <c r="CW23" s="27">
        <v>4.2426089999999999</v>
      </c>
      <c r="CX23" s="27">
        <v>4.5941369999999999</v>
      </c>
      <c r="CY23" s="24">
        <v>4.2959370000000003</v>
      </c>
      <c r="CZ23" s="27">
        <v>4.3148840000000002</v>
      </c>
      <c r="DA23" s="27">
        <v>4.2942679999999998</v>
      </c>
      <c r="DB23" s="27">
        <v>4.2371819999999998</v>
      </c>
      <c r="DC23" s="27">
        <v>4.5922049999999999</v>
      </c>
      <c r="DD23" s="24">
        <v>4.2881850000000004</v>
      </c>
      <c r="DE23" s="27">
        <v>4.3051680000000001</v>
      </c>
      <c r="DF23" s="27">
        <v>4.2969049999999998</v>
      </c>
      <c r="DG23" s="27">
        <v>4.1403480000000004</v>
      </c>
      <c r="DH23" s="27">
        <v>4.5657249999999996</v>
      </c>
      <c r="DI23" s="24">
        <v>4.1646400000000003</v>
      </c>
      <c r="DJ23" s="27">
        <v>4.3017570000000003</v>
      </c>
      <c r="DK23" s="27">
        <v>4.2562879999999996</v>
      </c>
      <c r="DL23" s="27">
        <v>4.1343329999999998</v>
      </c>
      <c r="DM23" s="27">
        <v>4.5007440000000001</v>
      </c>
      <c r="DN23" s="24">
        <v>4.1198880000000004</v>
      </c>
      <c r="DO23" s="27">
        <v>4.2928449999999998</v>
      </c>
      <c r="DP23" s="27">
        <v>4.2422610000000001</v>
      </c>
      <c r="DQ23" s="27">
        <v>4.1358889999999997</v>
      </c>
      <c r="DR23" s="27">
        <v>4.3554139999999997</v>
      </c>
      <c r="DS23" s="24">
        <v>4.137715</v>
      </c>
      <c r="DT23" s="27">
        <v>4.2692370000000004</v>
      </c>
      <c r="DU23" s="27">
        <v>4.2644510000000002</v>
      </c>
      <c r="DV23" s="27">
        <v>4.1402349999999997</v>
      </c>
      <c r="DW23" s="27">
        <v>4.4524169999999996</v>
      </c>
      <c r="DX23" s="24">
        <v>4.1390349999999998</v>
      </c>
      <c r="DY23" s="27">
        <v>4.284097</v>
      </c>
      <c r="DZ23" s="27">
        <v>4.2314699999999998</v>
      </c>
      <c r="EA23" s="27">
        <v>4.1479100000000004</v>
      </c>
      <c r="EB23" s="27">
        <v>4.4808450000000004</v>
      </c>
      <c r="EC23" s="24">
        <v>4.1479419999999996</v>
      </c>
      <c r="ED23" s="27">
        <v>4.2723420000000001</v>
      </c>
      <c r="EE23" s="27">
        <v>4.2342829999999996</v>
      </c>
      <c r="EF23" s="27">
        <v>4.1371789999999997</v>
      </c>
      <c r="EG23" s="27">
        <v>4.37059</v>
      </c>
      <c r="EH23" s="24">
        <v>4.2547319999999997</v>
      </c>
      <c r="EI23" s="27">
        <v>4.2695879999999997</v>
      </c>
      <c r="EJ23" s="27">
        <v>4.2342820000000003</v>
      </c>
      <c r="EK23" s="27">
        <v>4.1373049999999996</v>
      </c>
      <c r="EL23" s="27">
        <v>4.4821939999999998</v>
      </c>
      <c r="EM23" s="24">
        <v>4.2588840000000001</v>
      </c>
      <c r="EN23" s="27">
        <v>4.2926390000000003</v>
      </c>
      <c r="EO23" s="27">
        <v>4.2453450000000004</v>
      </c>
      <c r="EP23" s="27">
        <v>4.1363979999999998</v>
      </c>
      <c r="EQ23" s="27">
        <v>4.4803709999999999</v>
      </c>
      <c r="ER23" s="24">
        <v>4.2478490000000004</v>
      </c>
      <c r="ES23" s="26">
        <v>-2E-3</v>
      </c>
      <c r="ET23" s="26">
        <v>-2E-3</v>
      </c>
      <c r="EU23" s="26">
        <v>-3.0000000000000001E-3</v>
      </c>
      <c r="EV23" s="26">
        <v>0</v>
      </c>
      <c r="EW23" s="25">
        <v>-2E-3</v>
      </c>
    </row>
    <row r="24" spans="1:153" x14ac:dyDescent="0.25">
      <c r="A24" s="28" t="s">
        <v>202</v>
      </c>
      <c r="B24" s="28">
        <v>163.439774</v>
      </c>
      <c r="C24" s="28">
        <v>157.401093</v>
      </c>
      <c r="D24" s="31">
        <v>162.36215200000001</v>
      </c>
      <c r="E24" s="31">
        <v>162.362762</v>
      </c>
      <c r="F24" s="31">
        <v>162.36520400000001</v>
      </c>
      <c r="G24" s="31">
        <v>162.365219</v>
      </c>
      <c r="H24" s="28">
        <v>162.46890300000001</v>
      </c>
      <c r="I24" s="31">
        <v>161.81012000000001</v>
      </c>
      <c r="J24" s="31">
        <v>161.810104</v>
      </c>
      <c r="K24" s="31">
        <v>161.80732699999999</v>
      </c>
      <c r="L24" s="31">
        <v>161.810104</v>
      </c>
      <c r="M24" s="28">
        <v>161.810104</v>
      </c>
      <c r="N24" s="31">
        <v>162.50495900000001</v>
      </c>
      <c r="O24" s="31">
        <v>163.06109599999999</v>
      </c>
      <c r="P24" s="31">
        <v>163.199265</v>
      </c>
      <c r="Q24" s="31">
        <v>163.186249</v>
      </c>
      <c r="R24" s="28">
        <v>163.01913500000001</v>
      </c>
      <c r="S24" s="31">
        <v>163.791336</v>
      </c>
      <c r="T24" s="31">
        <v>164.24336199999999</v>
      </c>
      <c r="U24" s="31">
        <v>163.52302599999999</v>
      </c>
      <c r="V24" s="31">
        <v>163.52311700000001</v>
      </c>
      <c r="W24" s="28">
        <v>163.52304100000001</v>
      </c>
      <c r="X24" s="31">
        <v>164.177368</v>
      </c>
      <c r="Y24" s="31">
        <v>163.05276499999999</v>
      </c>
      <c r="Z24" s="31">
        <v>163.51254299999999</v>
      </c>
      <c r="AA24" s="31">
        <v>162.60069300000001</v>
      </c>
      <c r="AB24" s="28">
        <v>162.600739</v>
      </c>
      <c r="AC24" s="31">
        <v>163.13046299999999</v>
      </c>
      <c r="AD24" s="31">
        <v>162.06817599999999</v>
      </c>
      <c r="AE24" s="31">
        <v>162.598816</v>
      </c>
      <c r="AF24" s="31">
        <v>163.13540599999999</v>
      </c>
      <c r="AG24" s="28">
        <v>162.993866</v>
      </c>
      <c r="AH24" s="31">
        <v>161.87956199999999</v>
      </c>
      <c r="AI24" s="31">
        <v>160.83577</v>
      </c>
      <c r="AJ24" s="31">
        <v>162.01783800000001</v>
      </c>
      <c r="AK24" s="31">
        <v>162.17704800000001</v>
      </c>
      <c r="AL24" s="28">
        <v>162.30119300000001</v>
      </c>
      <c r="AM24" s="31">
        <v>161.07630900000001</v>
      </c>
      <c r="AN24" s="31">
        <v>160.839066</v>
      </c>
      <c r="AO24" s="31">
        <v>161.306274</v>
      </c>
      <c r="AP24" s="31">
        <v>161.48384100000001</v>
      </c>
      <c r="AQ24" s="28">
        <v>161.83845500000001</v>
      </c>
      <c r="AR24" s="31">
        <v>160.595764</v>
      </c>
      <c r="AS24" s="31">
        <v>160.93910199999999</v>
      </c>
      <c r="AT24" s="31">
        <v>161.649734</v>
      </c>
      <c r="AU24" s="31">
        <v>161.90585300000001</v>
      </c>
      <c r="AV24" s="28">
        <v>161.232056</v>
      </c>
      <c r="AW24" s="31">
        <v>160.82231100000001</v>
      </c>
      <c r="AX24" s="31">
        <v>161.371307</v>
      </c>
      <c r="AY24" s="31">
        <v>162.10720800000001</v>
      </c>
      <c r="AZ24" s="31">
        <v>162.23730499999999</v>
      </c>
      <c r="BA24" s="28">
        <v>162.296234</v>
      </c>
      <c r="BB24" s="31">
        <v>161.297821</v>
      </c>
      <c r="BC24" s="31">
        <v>160.492096</v>
      </c>
      <c r="BD24" s="31">
        <v>162.949051</v>
      </c>
      <c r="BE24" s="31">
        <v>162.99482699999999</v>
      </c>
      <c r="BF24" s="28">
        <v>162.468628</v>
      </c>
      <c r="BG24" s="31">
        <v>161.15545700000001</v>
      </c>
      <c r="BH24" s="31">
        <v>161.580017</v>
      </c>
      <c r="BI24" s="31">
        <v>162.71714800000001</v>
      </c>
      <c r="BJ24" s="31">
        <v>163.91201799999999</v>
      </c>
      <c r="BK24" s="28">
        <v>162.65827899999999</v>
      </c>
      <c r="BL24" s="31">
        <v>160.743469</v>
      </c>
      <c r="BM24" s="31">
        <v>162.195404</v>
      </c>
      <c r="BN24" s="31">
        <v>163.01101700000001</v>
      </c>
      <c r="BO24" s="31">
        <v>163.12390099999999</v>
      </c>
      <c r="BP24" s="28">
        <v>162.902252</v>
      </c>
      <c r="BQ24" s="31">
        <v>161.98422199999999</v>
      </c>
      <c r="BR24" s="31">
        <v>161.91926599999999</v>
      </c>
      <c r="BS24" s="31">
        <v>163.20301799999999</v>
      </c>
      <c r="BT24" s="31">
        <v>162.90808100000001</v>
      </c>
      <c r="BU24" s="28">
        <v>163.16151400000001</v>
      </c>
      <c r="BV24" s="31">
        <v>162.31994599999999</v>
      </c>
      <c r="BW24" s="31">
        <v>162.06213399999999</v>
      </c>
      <c r="BX24" s="31">
        <v>163.312973</v>
      </c>
      <c r="BY24" s="31">
        <v>163.05650299999999</v>
      </c>
      <c r="BZ24" s="28">
        <v>162.59291099999999</v>
      </c>
      <c r="CA24" s="31">
        <v>162.22875999999999</v>
      </c>
      <c r="CB24" s="31">
        <v>161.69111599999999</v>
      </c>
      <c r="CC24" s="31">
        <v>162.904999</v>
      </c>
      <c r="CD24" s="31">
        <v>161.80093400000001</v>
      </c>
      <c r="CE24" s="28">
        <v>162.18107599999999</v>
      </c>
      <c r="CF24" s="31">
        <v>162.206772</v>
      </c>
      <c r="CG24" s="31">
        <v>162.196899</v>
      </c>
      <c r="CH24" s="31">
        <v>161.99795499999999</v>
      </c>
      <c r="CI24" s="31">
        <v>162.125427</v>
      </c>
      <c r="CJ24" s="28">
        <v>161.89833100000001</v>
      </c>
      <c r="CK24" s="31">
        <v>162.130661</v>
      </c>
      <c r="CL24" s="31">
        <v>161.91831999999999</v>
      </c>
      <c r="CM24" s="31">
        <v>162.584518</v>
      </c>
      <c r="CN24" s="31">
        <v>162.136841</v>
      </c>
      <c r="CO24" s="28">
        <v>161.278931</v>
      </c>
      <c r="CP24" s="31">
        <v>162.13067599999999</v>
      </c>
      <c r="CQ24" s="31">
        <v>161.05571</v>
      </c>
      <c r="CR24" s="31">
        <v>161.98431400000001</v>
      </c>
      <c r="CS24" s="31">
        <v>162.04508999999999</v>
      </c>
      <c r="CT24" s="28">
        <v>161.16961699999999</v>
      </c>
      <c r="CU24" s="31">
        <v>162.13085899999999</v>
      </c>
      <c r="CV24" s="31">
        <v>160.48968500000001</v>
      </c>
      <c r="CW24" s="31">
        <v>161.628128</v>
      </c>
      <c r="CX24" s="31">
        <v>161.85304300000001</v>
      </c>
      <c r="CY24" s="28">
        <v>161.19691499999999</v>
      </c>
      <c r="CZ24" s="31">
        <v>161.30178799999999</v>
      </c>
      <c r="DA24" s="31">
        <v>160.489487</v>
      </c>
      <c r="DB24" s="31">
        <v>161.27568099999999</v>
      </c>
      <c r="DC24" s="31">
        <v>161.38142400000001</v>
      </c>
      <c r="DD24" s="28">
        <v>161.19909699999999</v>
      </c>
      <c r="DE24" s="31">
        <v>160.82698099999999</v>
      </c>
      <c r="DF24" s="31">
        <v>159.97457900000001</v>
      </c>
      <c r="DG24" s="31">
        <v>161.50862100000001</v>
      </c>
      <c r="DH24" s="31">
        <v>161.19688400000001</v>
      </c>
      <c r="DI24" s="28">
        <v>161.340271</v>
      </c>
      <c r="DJ24" s="31">
        <v>160.52294900000001</v>
      </c>
      <c r="DK24" s="31">
        <v>159.881912</v>
      </c>
      <c r="DL24" s="31">
        <v>161.85519400000001</v>
      </c>
      <c r="DM24" s="31">
        <v>161.268326</v>
      </c>
      <c r="DN24" s="28">
        <v>161.52928199999999</v>
      </c>
      <c r="DO24" s="31">
        <v>160.394913</v>
      </c>
      <c r="DP24" s="31">
        <v>160.42404199999999</v>
      </c>
      <c r="DQ24" s="31">
        <v>161.950897</v>
      </c>
      <c r="DR24" s="31">
        <v>161.408691</v>
      </c>
      <c r="DS24" s="28">
        <v>160.38888499999999</v>
      </c>
      <c r="DT24" s="31">
        <v>160.528244</v>
      </c>
      <c r="DU24" s="31">
        <v>160.76165800000001</v>
      </c>
      <c r="DV24" s="31">
        <v>161.943939</v>
      </c>
      <c r="DW24" s="31">
        <v>162.28306599999999</v>
      </c>
      <c r="DX24" s="28">
        <v>160.27667199999999</v>
      </c>
      <c r="DY24" s="31">
        <v>160.57450900000001</v>
      </c>
      <c r="DZ24" s="31">
        <v>159.07119800000001</v>
      </c>
      <c r="EA24" s="31">
        <v>160.907883</v>
      </c>
      <c r="EB24" s="31">
        <v>160.680725</v>
      </c>
      <c r="EC24" s="28">
        <v>160.04098500000001</v>
      </c>
      <c r="ED24" s="31">
        <v>160.78895600000001</v>
      </c>
      <c r="EE24" s="31">
        <v>158.555847</v>
      </c>
      <c r="EF24" s="31">
        <v>159.77117899999999</v>
      </c>
      <c r="EG24" s="31">
        <v>160.04039</v>
      </c>
      <c r="EH24" s="28">
        <v>160.131012</v>
      </c>
      <c r="EI24" s="31">
        <v>157.22151199999999</v>
      </c>
      <c r="EJ24" s="31">
        <v>158.38626099999999</v>
      </c>
      <c r="EK24" s="31">
        <v>159.734116</v>
      </c>
      <c r="EL24" s="31">
        <v>160.11790500000001</v>
      </c>
      <c r="EM24" s="28">
        <v>159.91175799999999</v>
      </c>
      <c r="EN24" s="31">
        <v>157.69688400000001</v>
      </c>
      <c r="EO24" s="31">
        <v>156.683289</v>
      </c>
      <c r="EP24" s="31">
        <v>159.75439499999999</v>
      </c>
      <c r="EQ24" s="31">
        <v>159.95109600000001</v>
      </c>
      <c r="ER24" s="28">
        <v>159.143021</v>
      </c>
      <c r="ES24" s="30">
        <v>0</v>
      </c>
      <c r="ET24" s="30">
        <v>0</v>
      </c>
      <c r="EU24" s="30">
        <v>1E-3</v>
      </c>
      <c r="EV24" s="30">
        <v>1E-3</v>
      </c>
      <c r="EW24" s="29">
        <v>0</v>
      </c>
    </row>
    <row r="25" spans="1:153" ht="30" x14ac:dyDescent="0.25">
      <c r="A25" s="28" t="s">
        <v>201</v>
      </c>
      <c r="B25" s="28">
        <v>3972.3745119999999</v>
      </c>
      <c r="C25" s="28">
        <v>3954.242432</v>
      </c>
      <c r="D25" s="31">
        <v>3923.8488769999999</v>
      </c>
      <c r="E25" s="31">
        <v>3923.9189449999999</v>
      </c>
      <c r="F25" s="31">
        <v>3923.9602049999999</v>
      </c>
      <c r="G25" s="31">
        <v>3923.975586</v>
      </c>
      <c r="H25" s="28">
        <v>3923.8942870000001</v>
      </c>
      <c r="I25" s="31">
        <v>3885.6054690000001</v>
      </c>
      <c r="J25" s="31">
        <v>3886.1850589999999</v>
      </c>
      <c r="K25" s="31">
        <v>3886.9147950000001</v>
      </c>
      <c r="L25" s="31">
        <v>3886.3952640000002</v>
      </c>
      <c r="M25" s="28">
        <v>3887.1835940000001</v>
      </c>
      <c r="N25" s="31">
        <v>3916.8535160000001</v>
      </c>
      <c r="O25" s="31">
        <v>3918.4228520000001</v>
      </c>
      <c r="P25" s="31">
        <v>3921.4311520000001</v>
      </c>
      <c r="Q25" s="31">
        <v>3920.1713869999999</v>
      </c>
      <c r="R25" s="28">
        <v>3920.9692380000001</v>
      </c>
      <c r="S25" s="31">
        <v>3968.3376459999999</v>
      </c>
      <c r="T25" s="31">
        <v>3972.4379880000001</v>
      </c>
      <c r="U25" s="31">
        <v>3975.0002439999998</v>
      </c>
      <c r="V25" s="31">
        <v>3974.9650879999999</v>
      </c>
      <c r="W25" s="28">
        <v>3975.76001</v>
      </c>
      <c r="X25" s="31">
        <v>3995.8535160000001</v>
      </c>
      <c r="Y25" s="31">
        <v>4006.3576659999999</v>
      </c>
      <c r="Z25" s="31">
        <v>4008.0429690000001</v>
      </c>
      <c r="AA25" s="31">
        <v>4009.5439449999999</v>
      </c>
      <c r="AB25" s="28">
        <v>4010.2033689999998</v>
      </c>
      <c r="AC25" s="31">
        <v>4027.486328</v>
      </c>
      <c r="AD25" s="31">
        <v>4047.9973140000002</v>
      </c>
      <c r="AE25" s="31">
        <v>4052.9968260000001</v>
      </c>
      <c r="AF25" s="31">
        <v>4056.431885</v>
      </c>
      <c r="AG25" s="28">
        <v>4056.2160640000002</v>
      </c>
      <c r="AH25" s="31">
        <v>4051.4626459999999</v>
      </c>
      <c r="AI25" s="31">
        <v>4086.0688479999999</v>
      </c>
      <c r="AJ25" s="31">
        <v>4094.0905760000001</v>
      </c>
      <c r="AK25" s="31">
        <v>4098.921875</v>
      </c>
      <c r="AL25" s="28">
        <v>4098.0815430000002</v>
      </c>
      <c r="AM25" s="31">
        <v>4081.9140619999998</v>
      </c>
      <c r="AN25" s="31">
        <v>4136.251953</v>
      </c>
      <c r="AO25" s="31">
        <v>4146.1157229999999</v>
      </c>
      <c r="AP25" s="31">
        <v>4152.3920900000003</v>
      </c>
      <c r="AQ25" s="28">
        <v>4151.0380859999996</v>
      </c>
      <c r="AR25" s="31">
        <v>4089.0729980000001</v>
      </c>
      <c r="AS25" s="31">
        <v>4161.90625</v>
      </c>
      <c r="AT25" s="31">
        <v>4174.1870120000003</v>
      </c>
      <c r="AU25" s="31">
        <v>4181.5737300000001</v>
      </c>
      <c r="AV25" s="28">
        <v>4180.5908200000003</v>
      </c>
      <c r="AW25" s="31">
        <v>4094.7260740000002</v>
      </c>
      <c r="AX25" s="31">
        <v>4186.1523440000001</v>
      </c>
      <c r="AY25" s="31">
        <v>4200.4179690000001</v>
      </c>
      <c r="AZ25" s="31">
        <v>4208.658203</v>
      </c>
      <c r="BA25" s="28">
        <v>4207.2827150000003</v>
      </c>
      <c r="BB25" s="31">
        <v>4112.6005859999996</v>
      </c>
      <c r="BC25" s="31">
        <v>4221.4941410000001</v>
      </c>
      <c r="BD25" s="31">
        <v>4239.107422</v>
      </c>
      <c r="BE25" s="31">
        <v>4250.2216799999997</v>
      </c>
      <c r="BF25" s="28">
        <v>4245.9716799999997</v>
      </c>
      <c r="BG25" s="31">
        <v>4130.7280270000001</v>
      </c>
      <c r="BH25" s="31">
        <v>4249.0747069999998</v>
      </c>
      <c r="BI25" s="31">
        <v>4272.6503910000001</v>
      </c>
      <c r="BJ25" s="31">
        <v>4289.279297</v>
      </c>
      <c r="BK25" s="28">
        <v>4281.9306640000004</v>
      </c>
      <c r="BL25" s="31">
        <v>4148.2539059999999</v>
      </c>
      <c r="BM25" s="31">
        <v>4276.935547</v>
      </c>
      <c r="BN25" s="31">
        <v>4304.9565430000002</v>
      </c>
      <c r="BO25" s="31">
        <v>4327.4291990000002</v>
      </c>
      <c r="BP25" s="28">
        <v>4315.5522460000002</v>
      </c>
      <c r="BQ25" s="31">
        <v>4173.2734380000002</v>
      </c>
      <c r="BR25" s="31">
        <v>4306.3330079999996</v>
      </c>
      <c r="BS25" s="31">
        <v>4338.1660160000001</v>
      </c>
      <c r="BT25" s="31">
        <v>4364.2163090000004</v>
      </c>
      <c r="BU25" s="28">
        <v>4352.4858400000003</v>
      </c>
      <c r="BV25" s="31">
        <v>4193.9438479999999</v>
      </c>
      <c r="BW25" s="31">
        <v>4332.5278319999998</v>
      </c>
      <c r="BX25" s="31">
        <v>4365.9750979999999</v>
      </c>
      <c r="BY25" s="31">
        <v>4395.0595700000003</v>
      </c>
      <c r="BZ25" s="28">
        <v>4381.8022460000002</v>
      </c>
      <c r="CA25" s="31">
        <v>4217.0683589999999</v>
      </c>
      <c r="CB25" s="31">
        <v>4361.9589839999999</v>
      </c>
      <c r="CC25" s="31">
        <v>4399.0610349999997</v>
      </c>
      <c r="CD25" s="31">
        <v>4429.6284180000002</v>
      </c>
      <c r="CE25" s="28">
        <v>4414.4589839999999</v>
      </c>
      <c r="CF25" s="31">
        <v>4233.5527339999999</v>
      </c>
      <c r="CG25" s="31">
        <v>4390.4130859999996</v>
      </c>
      <c r="CH25" s="31">
        <v>4427.9023440000001</v>
      </c>
      <c r="CI25" s="31">
        <v>4456.2465819999998</v>
      </c>
      <c r="CJ25" s="28">
        <v>4441.8530270000001</v>
      </c>
      <c r="CK25" s="31">
        <v>4252.595703</v>
      </c>
      <c r="CL25" s="31">
        <v>4416.9003910000001</v>
      </c>
      <c r="CM25" s="31">
        <v>4457.6328119999998</v>
      </c>
      <c r="CN25" s="31">
        <v>4485.8002930000002</v>
      </c>
      <c r="CO25" s="28">
        <v>4473.2607420000004</v>
      </c>
      <c r="CP25" s="31">
        <v>4276.5966799999997</v>
      </c>
      <c r="CQ25" s="31">
        <v>4446.0024409999996</v>
      </c>
      <c r="CR25" s="31">
        <v>4488.3632809999999</v>
      </c>
      <c r="CS25" s="31">
        <v>4517.3720700000003</v>
      </c>
      <c r="CT25" s="28">
        <v>4503.2431640000004</v>
      </c>
      <c r="CU25" s="31">
        <v>4294.9897460000002</v>
      </c>
      <c r="CV25" s="31">
        <v>4469.8037109999996</v>
      </c>
      <c r="CW25" s="31">
        <v>4514.8481449999999</v>
      </c>
      <c r="CX25" s="31">
        <v>4543.591797</v>
      </c>
      <c r="CY25" s="28">
        <v>4531.0742190000001</v>
      </c>
      <c r="CZ25" s="31">
        <v>4315.7841799999997</v>
      </c>
      <c r="DA25" s="31">
        <v>4495.0209960000002</v>
      </c>
      <c r="DB25" s="31">
        <v>4540.9375</v>
      </c>
      <c r="DC25" s="31">
        <v>4574.6572269999997</v>
      </c>
      <c r="DD25" s="28">
        <v>4559.5185549999997</v>
      </c>
      <c r="DE25" s="31">
        <v>4339.0014650000003</v>
      </c>
      <c r="DF25" s="31">
        <v>4521.3789059999999</v>
      </c>
      <c r="DG25" s="31">
        <v>4568.7441410000001</v>
      </c>
      <c r="DH25" s="31">
        <v>4606.2421880000002</v>
      </c>
      <c r="DI25" s="28">
        <v>4590.78125</v>
      </c>
      <c r="DJ25" s="31">
        <v>4363.2558589999999</v>
      </c>
      <c r="DK25" s="31">
        <v>4550.2250979999999</v>
      </c>
      <c r="DL25" s="31">
        <v>4594.4692379999997</v>
      </c>
      <c r="DM25" s="31">
        <v>4641.3022460000002</v>
      </c>
      <c r="DN25" s="28">
        <v>4624.2802730000003</v>
      </c>
      <c r="DO25" s="31">
        <v>4387.5791019999997</v>
      </c>
      <c r="DP25" s="31">
        <v>4579.361328</v>
      </c>
      <c r="DQ25" s="31">
        <v>4603.3940430000002</v>
      </c>
      <c r="DR25" s="31">
        <v>4676.3081050000001</v>
      </c>
      <c r="DS25" s="28">
        <v>4657.1782229999999</v>
      </c>
      <c r="DT25" s="31">
        <v>4415.4179690000001</v>
      </c>
      <c r="DU25" s="31">
        <v>4610.7138670000004</v>
      </c>
      <c r="DV25" s="31">
        <v>4626.6572269999997</v>
      </c>
      <c r="DW25" s="31">
        <v>4712.3725590000004</v>
      </c>
      <c r="DX25" s="28">
        <v>4689.7172849999997</v>
      </c>
      <c r="DY25" s="31">
        <v>4448.2333980000003</v>
      </c>
      <c r="DZ25" s="31">
        <v>4646.9233400000003</v>
      </c>
      <c r="EA25" s="31">
        <v>4656.8374020000001</v>
      </c>
      <c r="EB25" s="31">
        <v>4750.9560549999997</v>
      </c>
      <c r="EC25" s="28">
        <v>4721.2822269999997</v>
      </c>
      <c r="ED25" s="31">
        <v>4478.1982420000004</v>
      </c>
      <c r="EE25" s="31">
        <v>4684.8764650000003</v>
      </c>
      <c r="EF25" s="31">
        <v>4690.6313479999999</v>
      </c>
      <c r="EG25" s="31">
        <v>4785.4570309999999</v>
      </c>
      <c r="EH25" s="28">
        <v>4758.3374020000001</v>
      </c>
      <c r="EI25" s="31">
        <v>4511.15625</v>
      </c>
      <c r="EJ25" s="31">
        <v>4725.267578</v>
      </c>
      <c r="EK25" s="31">
        <v>4721.0322269999997</v>
      </c>
      <c r="EL25" s="31">
        <v>4826.1752930000002</v>
      </c>
      <c r="EM25" s="28">
        <v>4801.439453</v>
      </c>
      <c r="EN25" s="31">
        <v>4548.0561520000001</v>
      </c>
      <c r="EO25" s="31">
        <v>4765.361328</v>
      </c>
      <c r="EP25" s="31">
        <v>4755.0507809999999</v>
      </c>
      <c r="EQ25" s="31">
        <v>4863.2475590000004</v>
      </c>
      <c r="ER25" s="28">
        <v>4841.0356449999999</v>
      </c>
      <c r="ES25" s="30">
        <v>5.0000000000000001E-3</v>
      </c>
      <c r="ET25" s="30">
        <v>6.0000000000000001E-3</v>
      </c>
      <c r="EU25" s="30">
        <v>6.0000000000000001E-3</v>
      </c>
      <c r="EV25" s="30">
        <v>7.0000000000000001E-3</v>
      </c>
      <c r="EW25" s="29">
        <v>7.0000000000000001E-3</v>
      </c>
    </row>
    <row r="26" spans="1:153" x14ac:dyDescent="0.25">
      <c r="A26" s="24" t="s">
        <v>200</v>
      </c>
      <c r="B26" s="24">
        <v>16.754797</v>
      </c>
      <c r="C26" s="24">
        <v>12.464993</v>
      </c>
      <c r="D26" s="27">
        <v>13.1991</v>
      </c>
      <c r="E26" s="27">
        <v>13.1991</v>
      </c>
      <c r="F26" s="27">
        <v>13.198722</v>
      </c>
      <c r="G26" s="27">
        <v>13.1991</v>
      </c>
      <c r="H26" s="24">
        <v>13.1991</v>
      </c>
      <c r="I26" s="27">
        <v>13.158128</v>
      </c>
      <c r="J26" s="27">
        <v>13.158128</v>
      </c>
      <c r="K26" s="27">
        <v>13.15775</v>
      </c>
      <c r="L26" s="27">
        <v>13.158128</v>
      </c>
      <c r="M26" s="24">
        <v>13.158128</v>
      </c>
      <c r="N26" s="27">
        <v>13.440594000000001</v>
      </c>
      <c r="O26" s="27">
        <v>13.440594000000001</v>
      </c>
      <c r="P26" s="27">
        <v>13.440215999999999</v>
      </c>
      <c r="Q26" s="27">
        <v>13.440594000000001</v>
      </c>
      <c r="R26" s="24">
        <v>13.440594000000001</v>
      </c>
      <c r="S26" s="27">
        <v>13.529589</v>
      </c>
      <c r="T26" s="27">
        <v>13.529589</v>
      </c>
      <c r="U26" s="27">
        <v>13.529211</v>
      </c>
      <c r="V26" s="27">
        <v>13.529589</v>
      </c>
      <c r="W26" s="24">
        <v>13.529589</v>
      </c>
      <c r="X26" s="27">
        <v>13.267576</v>
      </c>
      <c r="Y26" s="27">
        <v>13.267032</v>
      </c>
      <c r="Z26" s="27">
        <v>13.269171999999999</v>
      </c>
      <c r="AA26" s="27">
        <v>13.269498</v>
      </c>
      <c r="AB26" s="24">
        <v>13.267032</v>
      </c>
      <c r="AC26" s="27">
        <v>12.632578000000001</v>
      </c>
      <c r="AD26" s="27">
        <v>12.633044999999999</v>
      </c>
      <c r="AE26" s="27">
        <v>12.63829</v>
      </c>
      <c r="AF26" s="27">
        <v>13.266978999999999</v>
      </c>
      <c r="AG26" s="24">
        <v>13.261416000000001</v>
      </c>
      <c r="AH26" s="27">
        <v>12.629312000000001</v>
      </c>
      <c r="AI26" s="27">
        <v>12.629778999999999</v>
      </c>
      <c r="AJ26" s="27">
        <v>12.630261000000001</v>
      </c>
      <c r="AK26" s="27">
        <v>13.258948999999999</v>
      </c>
      <c r="AL26" s="24">
        <v>13.258705000000001</v>
      </c>
      <c r="AM26" s="27">
        <v>12.629312000000001</v>
      </c>
      <c r="AN26" s="27">
        <v>12.629778999999999</v>
      </c>
      <c r="AO26" s="27">
        <v>12.630261000000001</v>
      </c>
      <c r="AP26" s="27">
        <v>13.258948999999999</v>
      </c>
      <c r="AQ26" s="24">
        <v>13.258705000000001</v>
      </c>
      <c r="AR26" s="27">
        <v>12.629300000000001</v>
      </c>
      <c r="AS26" s="27">
        <v>12.629303</v>
      </c>
      <c r="AT26" s="27">
        <v>12.630261000000001</v>
      </c>
      <c r="AU26" s="27">
        <v>13.258948999999999</v>
      </c>
      <c r="AV26" s="24">
        <v>13.258705000000001</v>
      </c>
      <c r="AW26" s="27">
        <v>12.629269000000001</v>
      </c>
      <c r="AX26" s="27">
        <v>12.629303</v>
      </c>
      <c r="AY26" s="27">
        <v>12.630261000000001</v>
      </c>
      <c r="AZ26" s="27">
        <v>13.258948999999999</v>
      </c>
      <c r="BA26" s="24">
        <v>13.258705000000001</v>
      </c>
      <c r="BB26" s="27">
        <v>12.629269000000001</v>
      </c>
      <c r="BC26" s="27">
        <v>12.553296</v>
      </c>
      <c r="BD26" s="27">
        <v>12.630261000000001</v>
      </c>
      <c r="BE26" s="27">
        <v>13.258948999999999</v>
      </c>
      <c r="BF26" s="24">
        <v>13.258705000000001</v>
      </c>
      <c r="BG26" s="27">
        <v>12.506758</v>
      </c>
      <c r="BH26" s="27">
        <v>12.553265</v>
      </c>
      <c r="BI26" s="27">
        <v>12.630261000000001</v>
      </c>
      <c r="BJ26" s="27">
        <v>13.258948999999999</v>
      </c>
      <c r="BK26" s="24">
        <v>13.258705000000001</v>
      </c>
      <c r="BL26" s="27">
        <v>12.506758</v>
      </c>
      <c r="BM26" s="27">
        <v>12.553265</v>
      </c>
      <c r="BN26" s="27">
        <v>12.507751000000001</v>
      </c>
      <c r="BO26" s="27">
        <v>13.136438999999999</v>
      </c>
      <c r="BP26" s="24">
        <v>13.258705000000001</v>
      </c>
      <c r="BQ26" s="27">
        <v>12.506758</v>
      </c>
      <c r="BR26" s="27">
        <v>12.553265</v>
      </c>
      <c r="BS26" s="27">
        <v>12.507751000000001</v>
      </c>
      <c r="BT26" s="27">
        <v>13.136438999999999</v>
      </c>
      <c r="BU26" s="24">
        <v>13.136195000000001</v>
      </c>
      <c r="BV26" s="27">
        <v>12.506758</v>
      </c>
      <c r="BW26" s="27">
        <v>12.553265</v>
      </c>
      <c r="BX26" s="27">
        <v>12.507751000000001</v>
      </c>
      <c r="BY26" s="27">
        <v>13.136438999999999</v>
      </c>
      <c r="BZ26" s="24">
        <v>13.136195000000001</v>
      </c>
      <c r="CA26" s="27">
        <v>12.506758</v>
      </c>
      <c r="CB26" s="27">
        <v>12.553265</v>
      </c>
      <c r="CC26" s="27">
        <v>12.507751000000001</v>
      </c>
      <c r="CD26" s="27">
        <v>13.136438999999999</v>
      </c>
      <c r="CE26" s="24">
        <v>13.136195000000001</v>
      </c>
      <c r="CF26" s="27">
        <v>12.506758</v>
      </c>
      <c r="CG26" s="27">
        <v>12.553265</v>
      </c>
      <c r="CH26" s="27">
        <v>12.507751000000001</v>
      </c>
      <c r="CI26" s="27">
        <v>13.136438999999999</v>
      </c>
      <c r="CJ26" s="24">
        <v>13.136195000000001</v>
      </c>
      <c r="CK26" s="27">
        <v>12.506758</v>
      </c>
      <c r="CL26" s="27">
        <v>12.553265</v>
      </c>
      <c r="CM26" s="27">
        <v>12.507751000000001</v>
      </c>
      <c r="CN26" s="27">
        <v>13.136438999999999</v>
      </c>
      <c r="CO26" s="24">
        <v>13.136195000000001</v>
      </c>
      <c r="CP26" s="27">
        <v>12.506758</v>
      </c>
      <c r="CQ26" s="27">
        <v>12.553265</v>
      </c>
      <c r="CR26" s="27">
        <v>12.507751000000001</v>
      </c>
      <c r="CS26" s="27">
        <v>13.136438999999999</v>
      </c>
      <c r="CT26" s="24">
        <v>13.136195000000001</v>
      </c>
      <c r="CU26" s="27">
        <v>12.506758</v>
      </c>
      <c r="CV26" s="27">
        <v>12.506760999999999</v>
      </c>
      <c r="CW26" s="27">
        <v>12.507751000000001</v>
      </c>
      <c r="CX26" s="27">
        <v>13.136438999999999</v>
      </c>
      <c r="CY26" s="24">
        <v>13.136195000000001</v>
      </c>
      <c r="CZ26" s="27">
        <v>12.506758</v>
      </c>
      <c r="DA26" s="27">
        <v>12.506760999999999</v>
      </c>
      <c r="DB26" s="27">
        <v>12.507751000000001</v>
      </c>
      <c r="DC26" s="27">
        <v>13.136438999999999</v>
      </c>
      <c r="DD26" s="24">
        <v>13.136195000000001</v>
      </c>
      <c r="DE26" s="27">
        <v>12.506758</v>
      </c>
      <c r="DF26" s="27">
        <v>12.506760999999999</v>
      </c>
      <c r="DG26" s="27">
        <v>12.507751000000001</v>
      </c>
      <c r="DH26" s="27">
        <v>13.136438999999999</v>
      </c>
      <c r="DI26" s="24">
        <v>13.136195000000001</v>
      </c>
      <c r="DJ26" s="27">
        <v>12.506758</v>
      </c>
      <c r="DK26" s="27">
        <v>12.506760999999999</v>
      </c>
      <c r="DL26" s="27">
        <v>12.507751000000001</v>
      </c>
      <c r="DM26" s="27">
        <v>13.136438999999999</v>
      </c>
      <c r="DN26" s="24">
        <v>13.136195000000001</v>
      </c>
      <c r="DO26" s="27">
        <v>12.506758</v>
      </c>
      <c r="DP26" s="27">
        <v>12.506760999999999</v>
      </c>
      <c r="DQ26" s="27">
        <v>12.507751000000001</v>
      </c>
      <c r="DR26" s="27">
        <v>13.136438999999999</v>
      </c>
      <c r="DS26" s="24">
        <v>13.136195000000001</v>
      </c>
      <c r="DT26" s="27">
        <v>12.506758</v>
      </c>
      <c r="DU26" s="27">
        <v>12.506760999999999</v>
      </c>
      <c r="DV26" s="27">
        <v>12.507751000000001</v>
      </c>
      <c r="DW26" s="27">
        <v>13.136438999999999</v>
      </c>
      <c r="DX26" s="24">
        <v>13.136195000000001</v>
      </c>
      <c r="DY26" s="27">
        <v>12.506758</v>
      </c>
      <c r="DZ26" s="27">
        <v>12.506760999999999</v>
      </c>
      <c r="EA26" s="27">
        <v>12.507751000000001</v>
      </c>
      <c r="EB26" s="27">
        <v>13.136438999999999</v>
      </c>
      <c r="EC26" s="24">
        <v>13.136195000000001</v>
      </c>
      <c r="ED26" s="27">
        <v>12.506758</v>
      </c>
      <c r="EE26" s="27">
        <v>12.506760999999999</v>
      </c>
      <c r="EF26" s="27">
        <v>12.507751000000001</v>
      </c>
      <c r="EG26" s="27">
        <v>13.136438999999999</v>
      </c>
      <c r="EH26" s="24">
        <v>13.136195000000001</v>
      </c>
      <c r="EI26" s="27">
        <v>12.506758</v>
      </c>
      <c r="EJ26" s="27">
        <v>12.506760999999999</v>
      </c>
      <c r="EK26" s="27">
        <v>12.507751000000001</v>
      </c>
      <c r="EL26" s="27">
        <v>13.136438999999999</v>
      </c>
      <c r="EM26" s="24">
        <v>13.136195000000001</v>
      </c>
      <c r="EN26" s="27">
        <v>12.506758</v>
      </c>
      <c r="EO26" s="27">
        <v>12.506760999999999</v>
      </c>
      <c r="EP26" s="27">
        <v>12.507751000000001</v>
      </c>
      <c r="EQ26" s="27">
        <v>13.136438999999999</v>
      </c>
      <c r="ER26" s="24">
        <v>13.136195000000001</v>
      </c>
      <c r="ES26" s="26">
        <v>0</v>
      </c>
      <c r="ET26" s="26">
        <v>0</v>
      </c>
      <c r="EU26" s="26">
        <v>0</v>
      </c>
      <c r="EV26" s="26">
        <v>2E-3</v>
      </c>
      <c r="EW26" s="25">
        <v>2E-3</v>
      </c>
    </row>
    <row r="27" spans="1:153" x14ac:dyDescent="0.25">
      <c r="A27" s="24"/>
      <c r="B27" s="24"/>
      <c r="C27" s="24"/>
      <c r="D27" s="194"/>
      <c r="E27" s="189"/>
      <c r="F27" s="189"/>
      <c r="G27" s="189"/>
      <c r="H27" s="195"/>
      <c r="I27" s="194"/>
      <c r="J27" s="189"/>
      <c r="K27" s="189"/>
      <c r="L27" s="189"/>
      <c r="M27" s="195"/>
      <c r="N27" s="194"/>
      <c r="O27" s="189"/>
      <c r="P27" s="189"/>
      <c r="Q27" s="189"/>
      <c r="R27" s="195"/>
      <c r="S27" s="194"/>
      <c r="T27" s="189"/>
      <c r="U27" s="189"/>
      <c r="V27" s="189"/>
      <c r="W27" s="195"/>
      <c r="X27" s="194"/>
      <c r="Y27" s="189"/>
      <c r="Z27" s="189"/>
      <c r="AA27" s="189"/>
      <c r="AB27" s="195"/>
      <c r="AC27" s="194"/>
      <c r="AD27" s="189"/>
      <c r="AE27" s="189"/>
      <c r="AF27" s="189"/>
      <c r="AG27" s="195"/>
      <c r="AH27" s="194"/>
      <c r="AI27" s="189"/>
      <c r="AJ27" s="189"/>
      <c r="AK27" s="189"/>
      <c r="AL27" s="195"/>
      <c r="AM27" s="194"/>
      <c r="AN27" s="189"/>
      <c r="AO27" s="189"/>
      <c r="AP27" s="189"/>
      <c r="AQ27" s="195"/>
      <c r="AR27" s="194"/>
      <c r="AS27" s="189"/>
      <c r="AT27" s="189"/>
      <c r="AU27" s="189"/>
      <c r="AV27" s="195"/>
      <c r="AW27" s="194"/>
      <c r="AX27" s="189"/>
      <c r="AY27" s="189"/>
      <c r="AZ27" s="189"/>
      <c r="BA27" s="195"/>
      <c r="BB27" s="194"/>
      <c r="BC27" s="189"/>
      <c r="BD27" s="189"/>
      <c r="BE27" s="189"/>
      <c r="BF27" s="195"/>
      <c r="BG27" s="194"/>
      <c r="BH27" s="189"/>
      <c r="BI27" s="189"/>
      <c r="BJ27" s="189"/>
      <c r="BK27" s="195"/>
      <c r="BL27" s="194"/>
      <c r="BM27" s="189"/>
      <c r="BN27" s="189"/>
      <c r="BO27" s="189"/>
      <c r="BP27" s="195"/>
      <c r="BQ27" s="194"/>
      <c r="BR27" s="189"/>
      <c r="BS27" s="189"/>
      <c r="BT27" s="189"/>
      <c r="BU27" s="195"/>
      <c r="BV27" s="194"/>
      <c r="BW27" s="189"/>
      <c r="BX27" s="189"/>
      <c r="BY27" s="189"/>
      <c r="BZ27" s="195"/>
      <c r="CA27" s="194"/>
      <c r="CB27" s="189"/>
      <c r="CC27" s="189"/>
      <c r="CD27" s="189"/>
      <c r="CE27" s="195"/>
      <c r="CF27" s="194"/>
      <c r="CG27" s="189"/>
      <c r="CH27" s="189"/>
      <c r="CI27" s="189"/>
      <c r="CJ27" s="195"/>
      <c r="CK27" s="194"/>
      <c r="CL27" s="189"/>
      <c r="CM27" s="189"/>
      <c r="CN27" s="189"/>
      <c r="CO27" s="195"/>
      <c r="CP27" s="194"/>
      <c r="CQ27" s="189"/>
      <c r="CR27" s="189"/>
      <c r="CS27" s="189"/>
      <c r="CT27" s="195"/>
      <c r="CU27" s="194"/>
      <c r="CV27" s="189"/>
      <c r="CW27" s="189"/>
      <c r="CX27" s="189"/>
      <c r="CY27" s="195"/>
      <c r="CZ27" s="194"/>
      <c r="DA27" s="189"/>
      <c r="DB27" s="189"/>
      <c r="DC27" s="189"/>
      <c r="DD27" s="195"/>
      <c r="DE27" s="194"/>
      <c r="DF27" s="189"/>
      <c r="DG27" s="189"/>
      <c r="DH27" s="189"/>
      <c r="DI27" s="195"/>
      <c r="DJ27" s="194"/>
      <c r="DK27" s="189"/>
      <c r="DL27" s="189"/>
      <c r="DM27" s="189"/>
      <c r="DN27" s="195"/>
      <c r="DO27" s="194"/>
      <c r="DP27" s="189"/>
      <c r="DQ27" s="189"/>
      <c r="DR27" s="189"/>
      <c r="DS27" s="195"/>
      <c r="DT27" s="194"/>
      <c r="DU27" s="189"/>
      <c r="DV27" s="189"/>
      <c r="DW27" s="189"/>
      <c r="DX27" s="195"/>
      <c r="DY27" s="194"/>
      <c r="DZ27" s="189"/>
      <c r="EA27" s="189"/>
      <c r="EB27" s="189"/>
      <c r="EC27" s="195"/>
      <c r="ED27" s="194"/>
      <c r="EE27" s="189"/>
      <c r="EF27" s="189"/>
      <c r="EG27" s="189"/>
      <c r="EH27" s="195"/>
      <c r="EI27" s="194"/>
      <c r="EJ27" s="189"/>
      <c r="EK27" s="189"/>
      <c r="EL27" s="189"/>
      <c r="EM27" s="195"/>
      <c r="EN27" s="194"/>
      <c r="EO27" s="189"/>
      <c r="EP27" s="189"/>
      <c r="EQ27" s="189"/>
      <c r="ER27" s="195"/>
      <c r="ES27" s="194"/>
      <c r="ET27" s="189"/>
      <c r="EU27" s="189"/>
      <c r="EV27" s="189"/>
      <c r="EW27" s="195"/>
    </row>
    <row r="28" spans="1:153" x14ac:dyDescent="0.25">
      <c r="A28" s="28" t="s">
        <v>199</v>
      </c>
      <c r="B28" s="28">
        <v>3955.6196289999998</v>
      </c>
      <c r="C28" s="28">
        <v>3941.7773440000001</v>
      </c>
      <c r="D28" s="31">
        <v>3910.6496579999998</v>
      </c>
      <c r="E28" s="31">
        <v>3910.7197270000001</v>
      </c>
      <c r="F28" s="31">
        <v>3910.7614749999998</v>
      </c>
      <c r="G28" s="31">
        <v>3910.7763669999999</v>
      </c>
      <c r="H28" s="28">
        <v>3910.695068</v>
      </c>
      <c r="I28" s="31">
        <v>3872.4472660000001</v>
      </c>
      <c r="J28" s="31">
        <v>3873.0268550000001</v>
      </c>
      <c r="K28" s="31">
        <v>3873.7570799999999</v>
      </c>
      <c r="L28" s="31">
        <v>3873.2370609999998</v>
      </c>
      <c r="M28" s="28">
        <v>3874.0253910000001</v>
      </c>
      <c r="N28" s="31">
        <v>3903.4128420000002</v>
      </c>
      <c r="O28" s="31">
        <v>3904.9821780000002</v>
      </c>
      <c r="P28" s="31">
        <v>3907.9909670000002</v>
      </c>
      <c r="Q28" s="31">
        <v>3906.7307129999999</v>
      </c>
      <c r="R28" s="28">
        <v>3907.5285640000002</v>
      </c>
      <c r="S28" s="31">
        <v>3954.8081050000001</v>
      </c>
      <c r="T28" s="31">
        <v>3958.9084469999998</v>
      </c>
      <c r="U28" s="31">
        <v>3961.4709469999998</v>
      </c>
      <c r="V28" s="31">
        <v>3961.435547</v>
      </c>
      <c r="W28" s="28">
        <v>3962.2304690000001</v>
      </c>
      <c r="X28" s="31">
        <v>3982.5859380000002</v>
      </c>
      <c r="Y28" s="31">
        <v>3993.0905760000001</v>
      </c>
      <c r="Z28" s="31">
        <v>3994.773682</v>
      </c>
      <c r="AA28" s="31">
        <v>3996.274414</v>
      </c>
      <c r="AB28" s="28">
        <v>3996.936279</v>
      </c>
      <c r="AC28" s="31">
        <v>4014.85376</v>
      </c>
      <c r="AD28" s="31">
        <v>4035.3642580000001</v>
      </c>
      <c r="AE28" s="31">
        <v>4040.358643</v>
      </c>
      <c r="AF28" s="31">
        <v>4043.1647950000001</v>
      </c>
      <c r="AG28" s="28">
        <v>4042.9545899999998</v>
      </c>
      <c r="AH28" s="31">
        <v>4038.8332519999999</v>
      </c>
      <c r="AI28" s="31">
        <v>4073.4389649999998</v>
      </c>
      <c r="AJ28" s="31">
        <v>4081.4602049999999</v>
      </c>
      <c r="AK28" s="31">
        <v>4085.6628420000002</v>
      </c>
      <c r="AL28" s="28">
        <v>4084.8227539999998</v>
      </c>
      <c r="AM28" s="31">
        <v>4069.2846679999998</v>
      </c>
      <c r="AN28" s="31">
        <v>4123.6220700000003</v>
      </c>
      <c r="AO28" s="31">
        <v>4133.4853519999997</v>
      </c>
      <c r="AP28" s="31">
        <v>4139.1333009999998</v>
      </c>
      <c r="AQ28" s="28">
        <v>4137.779297</v>
      </c>
      <c r="AR28" s="31">
        <v>4076.4436040000001</v>
      </c>
      <c r="AS28" s="31">
        <v>4149.2768550000001</v>
      </c>
      <c r="AT28" s="31">
        <v>4161.5566410000001</v>
      </c>
      <c r="AU28" s="31">
        <v>4168.3149409999996</v>
      </c>
      <c r="AV28" s="28">
        <v>4167.3320309999999</v>
      </c>
      <c r="AW28" s="31">
        <v>4082.0969239999999</v>
      </c>
      <c r="AX28" s="31">
        <v>4173.5229490000002</v>
      </c>
      <c r="AY28" s="31">
        <v>4187.7875979999999</v>
      </c>
      <c r="AZ28" s="31">
        <v>4195.3994140000004</v>
      </c>
      <c r="BA28" s="28">
        <v>4194.0239259999998</v>
      </c>
      <c r="BB28" s="31">
        <v>4099.9711909999996</v>
      </c>
      <c r="BC28" s="31">
        <v>4208.9409180000002</v>
      </c>
      <c r="BD28" s="31">
        <v>4226.4770509999998</v>
      </c>
      <c r="BE28" s="31">
        <v>4236.9628910000001</v>
      </c>
      <c r="BF28" s="28">
        <v>4232.7128910000001</v>
      </c>
      <c r="BG28" s="31">
        <v>4118.2211909999996</v>
      </c>
      <c r="BH28" s="31">
        <v>4236.5214839999999</v>
      </c>
      <c r="BI28" s="31">
        <v>4260.0200199999999</v>
      </c>
      <c r="BJ28" s="31">
        <v>4276.0205079999996</v>
      </c>
      <c r="BK28" s="28">
        <v>4268.671875</v>
      </c>
      <c r="BL28" s="31">
        <v>4135.7470700000003</v>
      </c>
      <c r="BM28" s="31">
        <v>4264.3823240000002</v>
      </c>
      <c r="BN28" s="31">
        <v>4292.4487300000001</v>
      </c>
      <c r="BO28" s="31">
        <v>4314.2929690000001</v>
      </c>
      <c r="BP28" s="28">
        <v>4302.2934569999998</v>
      </c>
      <c r="BQ28" s="31">
        <v>4160.7666019999997</v>
      </c>
      <c r="BR28" s="31">
        <v>4293.7797849999997</v>
      </c>
      <c r="BS28" s="31">
        <v>4325.658203</v>
      </c>
      <c r="BT28" s="31">
        <v>4351.080078</v>
      </c>
      <c r="BU28" s="28">
        <v>4339.3496089999999</v>
      </c>
      <c r="BV28" s="31">
        <v>4181.4370120000003</v>
      </c>
      <c r="BW28" s="31">
        <v>4319.9746089999999</v>
      </c>
      <c r="BX28" s="31">
        <v>4353.4672849999997</v>
      </c>
      <c r="BY28" s="31">
        <v>4381.9233400000003</v>
      </c>
      <c r="BZ28" s="28">
        <v>4368.6660160000001</v>
      </c>
      <c r="CA28" s="31">
        <v>4204.5615230000003</v>
      </c>
      <c r="CB28" s="31">
        <v>4349.4057620000003</v>
      </c>
      <c r="CC28" s="31">
        <v>4386.5532229999999</v>
      </c>
      <c r="CD28" s="31">
        <v>4416.4921880000002</v>
      </c>
      <c r="CE28" s="28">
        <v>4401.3227539999998</v>
      </c>
      <c r="CF28" s="31">
        <v>4221.0458980000003</v>
      </c>
      <c r="CG28" s="31">
        <v>4377.8598629999997</v>
      </c>
      <c r="CH28" s="31">
        <v>4415.3945309999999</v>
      </c>
      <c r="CI28" s="31">
        <v>4443.1103519999997</v>
      </c>
      <c r="CJ28" s="28">
        <v>4428.716797</v>
      </c>
      <c r="CK28" s="31">
        <v>4240.0888670000004</v>
      </c>
      <c r="CL28" s="31">
        <v>4404.3471680000002</v>
      </c>
      <c r="CM28" s="31">
        <v>4445.125</v>
      </c>
      <c r="CN28" s="31">
        <v>4472.6640619999998</v>
      </c>
      <c r="CO28" s="28">
        <v>4460.1245120000003</v>
      </c>
      <c r="CP28" s="31">
        <v>4264.0898440000001</v>
      </c>
      <c r="CQ28" s="31">
        <v>4433.4492190000001</v>
      </c>
      <c r="CR28" s="31">
        <v>4475.8554690000001</v>
      </c>
      <c r="CS28" s="31">
        <v>4504.2358400000003</v>
      </c>
      <c r="CT28" s="28">
        <v>4490.1069340000004</v>
      </c>
      <c r="CU28" s="31">
        <v>4282.4829099999997</v>
      </c>
      <c r="CV28" s="31">
        <v>4457.296875</v>
      </c>
      <c r="CW28" s="31">
        <v>4502.3403319999998</v>
      </c>
      <c r="CX28" s="31">
        <v>4530.4555659999996</v>
      </c>
      <c r="CY28" s="28">
        <v>4517.9379879999997</v>
      </c>
      <c r="CZ28" s="31">
        <v>4303.2773440000001</v>
      </c>
      <c r="DA28" s="31">
        <v>4482.5141599999997</v>
      </c>
      <c r="DB28" s="31">
        <v>4528.4296880000002</v>
      </c>
      <c r="DC28" s="31">
        <v>4561.5209960000002</v>
      </c>
      <c r="DD28" s="28">
        <v>4546.3823240000002</v>
      </c>
      <c r="DE28" s="31">
        <v>4326.4946289999998</v>
      </c>
      <c r="DF28" s="31">
        <v>4508.8720700000003</v>
      </c>
      <c r="DG28" s="31">
        <v>4556.236328</v>
      </c>
      <c r="DH28" s="31">
        <v>4593.1059569999998</v>
      </c>
      <c r="DI28" s="28">
        <v>4577.6450199999999</v>
      </c>
      <c r="DJ28" s="31">
        <v>4350.7490230000003</v>
      </c>
      <c r="DK28" s="31">
        <v>4537.7182620000003</v>
      </c>
      <c r="DL28" s="31">
        <v>4581.9614259999998</v>
      </c>
      <c r="DM28" s="31">
        <v>4628.1660160000001</v>
      </c>
      <c r="DN28" s="28">
        <v>4611.1440430000002</v>
      </c>
      <c r="DO28" s="31">
        <v>4375.0722660000001</v>
      </c>
      <c r="DP28" s="31">
        <v>4566.8544920000004</v>
      </c>
      <c r="DQ28" s="31">
        <v>4590.8862300000001</v>
      </c>
      <c r="DR28" s="31">
        <v>4663.171875</v>
      </c>
      <c r="DS28" s="28">
        <v>4644.0419920000004</v>
      </c>
      <c r="DT28" s="31">
        <v>4402.9111329999996</v>
      </c>
      <c r="DU28" s="31">
        <v>4598.2070309999999</v>
      </c>
      <c r="DV28" s="31">
        <v>4614.1494140000004</v>
      </c>
      <c r="DW28" s="31">
        <v>4699.236328</v>
      </c>
      <c r="DX28" s="28">
        <v>4676.5810549999997</v>
      </c>
      <c r="DY28" s="31">
        <v>4435.7265619999998</v>
      </c>
      <c r="DZ28" s="31">
        <v>4634.4165039999998</v>
      </c>
      <c r="EA28" s="31">
        <v>4644.3295900000003</v>
      </c>
      <c r="EB28" s="31">
        <v>4737.8198240000002</v>
      </c>
      <c r="EC28" s="28">
        <v>4708.1459960000002</v>
      </c>
      <c r="ED28" s="31">
        <v>4465.6914059999999</v>
      </c>
      <c r="EE28" s="31">
        <v>4672.3696289999998</v>
      </c>
      <c r="EF28" s="31">
        <v>4678.1235349999997</v>
      </c>
      <c r="EG28" s="31">
        <v>4772.3208009999998</v>
      </c>
      <c r="EH28" s="28">
        <v>4745.201172</v>
      </c>
      <c r="EI28" s="31">
        <v>4498.6494140000004</v>
      </c>
      <c r="EJ28" s="31">
        <v>4712.7607420000004</v>
      </c>
      <c r="EK28" s="31">
        <v>4708.5244140000004</v>
      </c>
      <c r="EL28" s="31">
        <v>4813.0390619999998</v>
      </c>
      <c r="EM28" s="28">
        <v>4788.3032229999999</v>
      </c>
      <c r="EN28" s="31">
        <v>4535.5493159999996</v>
      </c>
      <c r="EO28" s="31">
        <v>4752.8544920000004</v>
      </c>
      <c r="EP28" s="31">
        <v>4742.5429690000001</v>
      </c>
      <c r="EQ28" s="31">
        <v>4850.111328</v>
      </c>
      <c r="ER28" s="28">
        <v>4827.8994140000004</v>
      </c>
      <c r="ES28" s="30">
        <v>5.0000000000000001E-3</v>
      </c>
      <c r="ET28" s="30">
        <v>6.0000000000000001E-3</v>
      </c>
      <c r="EU28" s="30">
        <v>6.0000000000000001E-3</v>
      </c>
      <c r="EV28" s="30">
        <v>7.0000000000000001E-3</v>
      </c>
      <c r="EW28" s="29">
        <v>7.0000000000000001E-3</v>
      </c>
    </row>
    <row r="29" spans="1:153" x14ac:dyDescent="0.25">
      <c r="A29" s="24"/>
      <c r="B29" s="24"/>
      <c r="C29" s="24"/>
      <c r="D29" s="194"/>
      <c r="E29" s="189"/>
      <c r="F29" s="189"/>
      <c r="G29" s="189"/>
      <c r="H29" s="195"/>
      <c r="I29" s="194"/>
      <c r="J29" s="189"/>
      <c r="K29" s="189"/>
      <c r="L29" s="189"/>
      <c r="M29" s="195"/>
      <c r="N29" s="194"/>
      <c r="O29" s="189"/>
      <c r="P29" s="189"/>
      <c r="Q29" s="189"/>
      <c r="R29" s="195"/>
      <c r="S29" s="194"/>
      <c r="T29" s="189"/>
      <c r="U29" s="189"/>
      <c r="V29" s="189"/>
      <c r="W29" s="195"/>
      <c r="X29" s="194"/>
      <c r="Y29" s="189"/>
      <c r="Z29" s="189"/>
      <c r="AA29" s="189"/>
      <c r="AB29" s="195"/>
      <c r="AC29" s="194"/>
      <c r="AD29" s="189"/>
      <c r="AE29" s="189"/>
      <c r="AF29" s="189"/>
      <c r="AG29" s="195"/>
      <c r="AH29" s="194"/>
      <c r="AI29" s="189"/>
      <c r="AJ29" s="189"/>
      <c r="AK29" s="189"/>
      <c r="AL29" s="195"/>
      <c r="AM29" s="194"/>
      <c r="AN29" s="189"/>
      <c r="AO29" s="189"/>
      <c r="AP29" s="189"/>
      <c r="AQ29" s="195"/>
      <c r="AR29" s="194"/>
      <c r="AS29" s="189"/>
      <c r="AT29" s="189"/>
      <c r="AU29" s="189"/>
      <c r="AV29" s="195"/>
      <c r="AW29" s="194"/>
      <c r="AX29" s="189"/>
      <c r="AY29" s="189"/>
      <c r="AZ29" s="189"/>
      <c r="BA29" s="195"/>
      <c r="BB29" s="194"/>
      <c r="BC29" s="189"/>
      <c r="BD29" s="189"/>
      <c r="BE29" s="189"/>
      <c r="BF29" s="195"/>
      <c r="BG29" s="194"/>
      <c r="BH29" s="189"/>
      <c r="BI29" s="189"/>
      <c r="BJ29" s="189"/>
      <c r="BK29" s="195"/>
      <c r="BL29" s="194"/>
      <c r="BM29" s="189"/>
      <c r="BN29" s="189"/>
      <c r="BO29" s="189"/>
      <c r="BP29" s="195"/>
      <c r="BQ29" s="194"/>
      <c r="BR29" s="189"/>
      <c r="BS29" s="189"/>
      <c r="BT29" s="189"/>
      <c r="BU29" s="195"/>
      <c r="BV29" s="194"/>
      <c r="BW29" s="189"/>
      <c r="BX29" s="189"/>
      <c r="BY29" s="189"/>
      <c r="BZ29" s="195"/>
      <c r="CA29" s="194"/>
      <c r="CB29" s="189"/>
      <c r="CC29" s="189"/>
      <c r="CD29" s="189"/>
      <c r="CE29" s="195"/>
      <c r="CF29" s="194"/>
      <c r="CG29" s="189"/>
      <c r="CH29" s="189"/>
      <c r="CI29" s="189"/>
      <c r="CJ29" s="195"/>
      <c r="CK29" s="194"/>
      <c r="CL29" s="189"/>
      <c r="CM29" s="189"/>
      <c r="CN29" s="189"/>
      <c r="CO29" s="195"/>
      <c r="CP29" s="194"/>
      <c r="CQ29" s="189"/>
      <c r="CR29" s="189"/>
      <c r="CS29" s="189"/>
      <c r="CT29" s="195"/>
      <c r="CU29" s="194"/>
      <c r="CV29" s="189"/>
      <c r="CW29" s="189"/>
      <c r="CX29" s="189"/>
      <c r="CY29" s="195"/>
      <c r="CZ29" s="194"/>
      <c r="DA29" s="189"/>
      <c r="DB29" s="189"/>
      <c r="DC29" s="189"/>
      <c r="DD29" s="195"/>
      <c r="DE29" s="194"/>
      <c r="DF29" s="189"/>
      <c r="DG29" s="189"/>
      <c r="DH29" s="189"/>
      <c r="DI29" s="195"/>
      <c r="DJ29" s="194"/>
      <c r="DK29" s="189"/>
      <c r="DL29" s="189"/>
      <c r="DM29" s="189"/>
      <c r="DN29" s="195"/>
      <c r="DO29" s="194"/>
      <c r="DP29" s="189"/>
      <c r="DQ29" s="189"/>
      <c r="DR29" s="189"/>
      <c r="DS29" s="195"/>
      <c r="DT29" s="194"/>
      <c r="DU29" s="189"/>
      <c r="DV29" s="189"/>
      <c r="DW29" s="189"/>
      <c r="DX29" s="195"/>
      <c r="DY29" s="194"/>
      <c r="DZ29" s="189"/>
      <c r="EA29" s="189"/>
      <c r="EB29" s="189"/>
      <c r="EC29" s="195"/>
      <c r="ED29" s="194"/>
      <c r="EE29" s="189"/>
      <c r="EF29" s="189"/>
      <c r="EG29" s="189"/>
      <c r="EH29" s="195"/>
      <c r="EI29" s="194"/>
      <c r="EJ29" s="189"/>
      <c r="EK29" s="189"/>
      <c r="EL29" s="189"/>
      <c r="EM29" s="195"/>
      <c r="EN29" s="194"/>
      <c r="EO29" s="189"/>
      <c r="EP29" s="189"/>
      <c r="EQ29" s="189"/>
      <c r="ER29" s="195"/>
      <c r="ES29" s="194"/>
      <c r="ET29" s="189"/>
      <c r="EU29" s="189"/>
      <c r="EV29" s="189"/>
      <c r="EW29" s="195"/>
    </row>
    <row r="30" spans="1:153" x14ac:dyDescent="0.25">
      <c r="A30" s="28" t="s">
        <v>198</v>
      </c>
      <c r="B30" s="24"/>
      <c r="C30" s="24"/>
      <c r="D30" s="194"/>
      <c r="E30" s="189"/>
      <c r="F30" s="189"/>
      <c r="G30" s="189"/>
      <c r="H30" s="195"/>
      <c r="I30" s="194"/>
      <c r="J30" s="189"/>
      <c r="K30" s="189"/>
      <c r="L30" s="189"/>
      <c r="M30" s="195"/>
      <c r="N30" s="194"/>
      <c r="O30" s="189"/>
      <c r="P30" s="189"/>
      <c r="Q30" s="189"/>
      <c r="R30" s="195"/>
      <c r="S30" s="194"/>
      <c r="T30" s="189"/>
      <c r="U30" s="189"/>
      <c r="V30" s="189"/>
      <c r="W30" s="195"/>
      <c r="X30" s="194"/>
      <c r="Y30" s="189"/>
      <c r="Z30" s="189"/>
      <c r="AA30" s="189"/>
      <c r="AB30" s="195"/>
      <c r="AC30" s="194"/>
      <c r="AD30" s="189"/>
      <c r="AE30" s="189"/>
      <c r="AF30" s="189"/>
      <c r="AG30" s="195"/>
      <c r="AH30" s="194"/>
      <c r="AI30" s="189"/>
      <c r="AJ30" s="189"/>
      <c r="AK30" s="189"/>
      <c r="AL30" s="195"/>
      <c r="AM30" s="194"/>
      <c r="AN30" s="189"/>
      <c r="AO30" s="189"/>
      <c r="AP30" s="189"/>
      <c r="AQ30" s="195"/>
      <c r="AR30" s="194"/>
      <c r="AS30" s="189"/>
      <c r="AT30" s="189"/>
      <c r="AU30" s="189"/>
      <c r="AV30" s="195"/>
      <c r="AW30" s="194"/>
      <c r="AX30" s="189"/>
      <c r="AY30" s="189"/>
      <c r="AZ30" s="189"/>
      <c r="BA30" s="195"/>
      <c r="BB30" s="194"/>
      <c r="BC30" s="189"/>
      <c r="BD30" s="189"/>
      <c r="BE30" s="189"/>
      <c r="BF30" s="195"/>
      <c r="BG30" s="194"/>
      <c r="BH30" s="189"/>
      <c r="BI30" s="189"/>
      <c r="BJ30" s="189"/>
      <c r="BK30" s="195"/>
      <c r="BL30" s="194"/>
      <c r="BM30" s="189"/>
      <c r="BN30" s="189"/>
      <c r="BO30" s="189"/>
      <c r="BP30" s="195"/>
      <c r="BQ30" s="194"/>
      <c r="BR30" s="189"/>
      <c r="BS30" s="189"/>
      <c r="BT30" s="189"/>
      <c r="BU30" s="195"/>
      <c r="BV30" s="194"/>
      <c r="BW30" s="189"/>
      <c r="BX30" s="189"/>
      <c r="BY30" s="189"/>
      <c r="BZ30" s="195"/>
      <c r="CA30" s="194"/>
      <c r="CB30" s="189"/>
      <c r="CC30" s="189"/>
      <c r="CD30" s="189"/>
      <c r="CE30" s="195"/>
      <c r="CF30" s="194"/>
      <c r="CG30" s="189"/>
      <c r="CH30" s="189"/>
      <c r="CI30" s="189"/>
      <c r="CJ30" s="195"/>
      <c r="CK30" s="194"/>
      <c r="CL30" s="189"/>
      <c r="CM30" s="189"/>
      <c r="CN30" s="189"/>
      <c r="CO30" s="195"/>
      <c r="CP30" s="194"/>
      <c r="CQ30" s="189"/>
      <c r="CR30" s="189"/>
      <c r="CS30" s="189"/>
      <c r="CT30" s="195"/>
      <c r="CU30" s="194"/>
      <c r="CV30" s="189"/>
      <c r="CW30" s="189"/>
      <c r="CX30" s="189"/>
      <c r="CY30" s="195"/>
      <c r="CZ30" s="194"/>
      <c r="DA30" s="189"/>
      <c r="DB30" s="189"/>
      <c r="DC30" s="189"/>
      <c r="DD30" s="195"/>
      <c r="DE30" s="194"/>
      <c r="DF30" s="189"/>
      <c r="DG30" s="189"/>
      <c r="DH30" s="189"/>
      <c r="DI30" s="195"/>
      <c r="DJ30" s="194"/>
      <c r="DK30" s="189"/>
      <c r="DL30" s="189"/>
      <c r="DM30" s="189"/>
      <c r="DN30" s="195"/>
      <c r="DO30" s="194"/>
      <c r="DP30" s="189"/>
      <c r="DQ30" s="189"/>
      <c r="DR30" s="189"/>
      <c r="DS30" s="195"/>
      <c r="DT30" s="194"/>
      <c r="DU30" s="189"/>
      <c r="DV30" s="189"/>
      <c r="DW30" s="189"/>
      <c r="DX30" s="195"/>
      <c r="DY30" s="194"/>
      <c r="DZ30" s="189"/>
      <c r="EA30" s="189"/>
      <c r="EB30" s="189"/>
      <c r="EC30" s="195"/>
      <c r="ED30" s="194"/>
      <c r="EE30" s="189"/>
      <c r="EF30" s="189"/>
      <c r="EG30" s="189"/>
      <c r="EH30" s="195"/>
      <c r="EI30" s="194"/>
      <c r="EJ30" s="189"/>
      <c r="EK30" s="189"/>
      <c r="EL30" s="189"/>
      <c r="EM30" s="195"/>
      <c r="EN30" s="194"/>
      <c r="EO30" s="189"/>
      <c r="EP30" s="189"/>
      <c r="EQ30" s="189"/>
      <c r="ER30" s="195"/>
      <c r="ES30" s="194"/>
      <c r="ET30" s="189"/>
      <c r="EU30" s="189"/>
      <c r="EV30" s="189"/>
      <c r="EW30" s="195"/>
    </row>
    <row r="31" spans="1:153" x14ac:dyDescent="0.25">
      <c r="A31" s="24" t="s">
        <v>190</v>
      </c>
      <c r="B31" s="24">
        <v>19.552734000000001</v>
      </c>
      <c r="C31" s="24">
        <v>15.489598000000001</v>
      </c>
      <c r="D31" s="27">
        <v>15.549564999999999</v>
      </c>
      <c r="E31" s="27">
        <v>15.549564999999999</v>
      </c>
      <c r="F31" s="27">
        <v>15.549564999999999</v>
      </c>
      <c r="G31" s="27">
        <v>15.549564999999999</v>
      </c>
      <c r="H31" s="24">
        <v>15.549564999999999</v>
      </c>
      <c r="I31" s="27">
        <v>15.549564999999999</v>
      </c>
      <c r="J31" s="27">
        <v>15.549564999999999</v>
      </c>
      <c r="K31" s="27">
        <v>15.549564999999999</v>
      </c>
      <c r="L31" s="27">
        <v>15.549564999999999</v>
      </c>
      <c r="M31" s="24">
        <v>15.549564999999999</v>
      </c>
      <c r="N31" s="27">
        <v>15.549564999999999</v>
      </c>
      <c r="O31" s="27">
        <v>15.549564999999999</v>
      </c>
      <c r="P31" s="27">
        <v>15.549564999999999</v>
      </c>
      <c r="Q31" s="27">
        <v>15.549564999999999</v>
      </c>
      <c r="R31" s="24">
        <v>15.549564999999999</v>
      </c>
      <c r="S31" s="27">
        <v>15.549564999999999</v>
      </c>
      <c r="T31" s="27">
        <v>15.549564999999999</v>
      </c>
      <c r="U31" s="27">
        <v>15.549564999999999</v>
      </c>
      <c r="V31" s="27">
        <v>15.549564999999999</v>
      </c>
      <c r="W31" s="24">
        <v>15.549564999999999</v>
      </c>
      <c r="X31" s="27">
        <v>15.549564999999999</v>
      </c>
      <c r="Y31" s="27">
        <v>15.549564999999999</v>
      </c>
      <c r="Z31" s="27">
        <v>15.549564999999999</v>
      </c>
      <c r="AA31" s="27">
        <v>15.549564999999999</v>
      </c>
      <c r="AB31" s="24">
        <v>15.549564999999999</v>
      </c>
      <c r="AC31" s="27">
        <v>15.549564999999999</v>
      </c>
      <c r="AD31" s="27">
        <v>15.549564999999999</v>
      </c>
      <c r="AE31" s="27">
        <v>15.549564999999999</v>
      </c>
      <c r="AF31" s="27">
        <v>15.549564999999999</v>
      </c>
      <c r="AG31" s="24">
        <v>15.549564999999999</v>
      </c>
      <c r="AH31" s="27">
        <v>15.549564999999999</v>
      </c>
      <c r="AI31" s="27">
        <v>15.549564999999999</v>
      </c>
      <c r="AJ31" s="27">
        <v>15.549564999999999</v>
      </c>
      <c r="AK31" s="27">
        <v>15.549564999999999</v>
      </c>
      <c r="AL31" s="24">
        <v>15.549564999999999</v>
      </c>
      <c r="AM31" s="27">
        <v>15.549564999999999</v>
      </c>
      <c r="AN31" s="27">
        <v>15.549564999999999</v>
      </c>
      <c r="AO31" s="27">
        <v>15.549564999999999</v>
      </c>
      <c r="AP31" s="27">
        <v>15.549564999999999</v>
      </c>
      <c r="AQ31" s="24">
        <v>15.549564999999999</v>
      </c>
      <c r="AR31" s="27">
        <v>15.549564999999999</v>
      </c>
      <c r="AS31" s="27">
        <v>15.549564999999999</v>
      </c>
      <c r="AT31" s="27">
        <v>15.549564999999999</v>
      </c>
      <c r="AU31" s="27">
        <v>15.549564999999999</v>
      </c>
      <c r="AV31" s="24">
        <v>15.549564999999999</v>
      </c>
      <c r="AW31" s="27">
        <v>15.549564999999999</v>
      </c>
      <c r="AX31" s="27">
        <v>15.549564999999999</v>
      </c>
      <c r="AY31" s="27">
        <v>15.549564999999999</v>
      </c>
      <c r="AZ31" s="27">
        <v>15.549564999999999</v>
      </c>
      <c r="BA31" s="24">
        <v>15.549564999999999</v>
      </c>
      <c r="BB31" s="27">
        <v>15.549564999999999</v>
      </c>
      <c r="BC31" s="27">
        <v>15.549564999999999</v>
      </c>
      <c r="BD31" s="27">
        <v>15.549564999999999</v>
      </c>
      <c r="BE31" s="27">
        <v>15.549564999999999</v>
      </c>
      <c r="BF31" s="24">
        <v>15.549564999999999</v>
      </c>
      <c r="BG31" s="27">
        <v>16.698013</v>
      </c>
      <c r="BH31" s="27">
        <v>19.245279</v>
      </c>
      <c r="BI31" s="27">
        <v>20.125557000000001</v>
      </c>
      <c r="BJ31" s="27">
        <v>19.474613000000002</v>
      </c>
      <c r="BK31" s="24">
        <v>19.473904000000001</v>
      </c>
      <c r="BL31" s="27">
        <v>16.755434000000001</v>
      </c>
      <c r="BM31" s="27">
        <v>19.430067000000001</v>
      </c>
      <c r="BN31" s="27">
        <v>20.354358999999999</v>
      </c>
      <c r="BO31" s="27">
        <v>19.670864000000002</v>
      </c>
      <c r="BP31" s="24">
        <v>19.670117999999999</v>
      </c>
      <c r="BQ31" s="27">
        <v>16.815726999999999</v>
      </c>
      <c r="BR31" s="27">
        <v>19.624092000000001</v>
      </c>
      <c r="BS31" s="27">
        <v>20.594597</v>
      </c>
      <c r="BT31" s="27">
        <v>19.876927999999999</v>
      </c>
      <c r="BU31" s="24">
        <v>19.876148000000001</v>
      </c>
      <c r="BV31" s="27">
        <v>16.879035999999999</v>
      </c>
      <c r="BW31" s="27">
        <v>19.827818000000001</v>
      </c>
      <c r="BX31" s="27">
        <v>20.846848999999999</v>
      </c>
      <c r="BY31" s="27">
        <v>20.093295999999999</v>
      </c>
      <c r="BZ31" s="24">
        <v>20.092476000000001</v>
      </c>
      <c r="CA31" s="27">
        <v>16.945509000000001</v>
      </c>
      <c r="CB31" s="27">
        <v>20.041730999999999</v>
      </c>
      <c r="CC31" s="27">
        <v>21.111712000000001</v>
      </c>
      <c r="CD31" s="27">
        <v>20.320484</v>
      </c>
      <c r="CE31" s="24">
        <v>20.319621999999999</v>
      </c>
      <c r="CF31" s="27">
        <v>17.015308000000001</v>
      </c>
      <c r="CG31" s="27">
        <v>20.266338000000001</v>
      </c>
      <c r="CH31" s="27">
        <v>21.38982</v>
      </c>
      <c r="CI31" s="27">
        <v>20.559028999999999</v>
      </c>
      <c r="CJ31" s="24">
        <v>20.558122999999998</v>
      </c>
      <c r="CK31" s="27">
        <v>17.088592999999999</v>
      </c>
      <c r="CL31" s="27">
        <v>20.502178000000001</v>
      </c>
      <c r="CM31" s="27">
        <v>21.681833000000001</v>
      </c>
      <c r="CN31" s="27">
        <v>20.809504</v>
      </c>
      <c r="CO31" s="24">
        <v>20.808551999999999</v>
      </c>
      <c r="CP31" s="27">
        <v>17.165545999999999</v>
      </c>
      <c r="CQ31" s="27">
        <v>20.749808999999999</v>
      </c>
      <c r="CR31" s="27">
        <v>21.988447000000001</v>
      </c>
      <c r="CS31" s="27">
        <v>21.072498</v>
      </c>
      <c r="CT31" s="24">
        <v>21.071501000000001</v>
      </c>
      <c r="CU31" s="27">
        <v>17.246345999999999</v>
      </c>
      <c r="CV31" s="27">
        <v>21.009820999999999</v>
      </c>
      <c r="CW31" s="27">
        <v>22.310390000000002</v>
      </c>
      <c r="CX31" s="27">
        <v>21.348645999999999</v>
      </c>
      <c r="CY31" s="24">
        <v>21.347598999999999</v>
      </c>
      <c r="CZ31" s="27">
        <v>17.331184</v>
      </c>
      <c r="DA31" s="27">
        <v>21.282834999999999</v>
      </c>
      <c r="DB31" s="27">
        <v>22.648430000000001</v>
      </c>
      <c r="DC31" s="27">
        <v>21.638598999999999</v>
      </c>
      <c r="DD31" s="24">
        <v>21.637498999999998</v>
      </c>
      <c r="DE31" s="27">
        <v>17.420265000000001</v>
      </c>
      <c r="DF31" s="27">
        <v>21.569497999999999</v>
      </c>
      <c r="DG31" s="27">
        <v>23.003374000000001</v>
      </c>
      <c r="DH31" s="27">
        <v>21.943052000000002</v>
      </c>
      <c r="DI31" s="24">
        <v>21.941896</v>
      </c>
      <c r="DJ31" s="27">
        <v>17.5138</v>
      </c>
      <c r="DK31" s="27">
        <v>21.870494999999998</v>
      </c>
      <c r="DL31" s="27">
        <v>23.376064</v>
      </c>
      <c r="DM31" s="27">
        <v>22.262727999999999</v>
      </c>
      <c r="DN31" s="24">
        <v>22.261513000000001</v>
      </c>
      <c r="DO31" s="27">
        <v>17.612010999999999</v>
      </c>
      <c r="DP31" s="27">
        <v>22.186540999999998</v>
      </c>
      <c r="DQ31" s="27">
        <v>23.767389000000001</v>
      </c>
      <c r="DR31" s="27">
        <v>22.598382999999998</v>
      </c>
      <c r="DS31" s="24">
        <v>22.597111000000002</v>
      </c>
      <c r="DT31" s="27">
        <v>17.715133999999999</v>
      </c>
      <c r="DU31" s="27">
        <v>22.518391000000001</v>
      </c>
      <c r="DV31" s="27">
        <v>24.178280000000001</v>
      </c>
      <c r="DW31" s="27">
        <v>22.950824999999998</v>
      </c>
      <c r="DX31" s="24">
        <v>22.949487999999999</v>
      </c>
      <c r="DY31" s="27">
        <v>17.823412000000001</v>
      </c>
      <c r="DZ31" s="27">
        <v>22.866828999999999</v>
      </c>
      <c r="EA31" s="27">
        <v>24.609715999999999</v>
      </c>
      <c r="EB31" s="27">
        <v>23.320889000000001</v>
      </c>
      <c r="EC31" s="24">
        <v>23.319483000000002</v>
      </c>
      <c r="ED31" s="27">
        <v>17.937103</v>
      </c>
      <c r="EE31" s="27">
        <v>23.232695</v>
      </c>
      <c r="EF31" s="27">
        <v>25.062722999999998</v>
      </c>
      <c r="EG31" s="27">
        <v>23.709454000000001</v>
      </c>
      <c r="EH31" s="24">
        <v>23.707979000000002</v>
      </c>
      <c r="EI31" s="27">
        <v>18.056480000000001</v>
      </c>
      <c r="EJ31" s="27">
        <v>23.616849999999999</v>
      </c>
      <c r="EK31" s="27">
        <v>25.538383</v>
      </c>
      <c r="EL31" s="27">
        <v>24.117449000000001</v>
      </c>
      <c r="EM31" s="24">
        <v>24.115901999999998</v>
      </c>
      <c r="EN31" s="27">
        <v>18.181827999999999</v>
      </c>
      <c r="EO31" s="27">
        <v>24.020212000000001</v>
      </c>
      <c r="EP31" s="27">
        <v>26.037825000000002</v>
      </c>
      <c r="EQ31" s="27">
        <v>24.545843000000001</v>
      </c>
      <c r="ER31" s="24">
        <v>24.544215999999999</v>
      </c>
      <c r="ES31" s="26">
        <v>6.0000000000000001E-3</v>
      </c>
      <c r="ET31" s="26">
        <v>1.4999999999999999E-2</v>
      </c>
      <c r="EU31" s="26">
        <v>1.7999999999999999E-2</v>
      </c>
      <c r="EV31" s="26">
        <v>1.6E-2</v>
      </c>
      <c r="EW31" s="25">
        <v>1.6E-2</v>
      </c>
    </row>
    <row r="32" spans="1:153" x14ac:dyDescent="0.25">
      <c r="A32" s="24" t="s">
        <v>189</v>
      </c>
      <c r="B32" s="24">
        <v>2.3839959999999998</v>
      </c>
      <c r="C32" s="24">
        <v>1.9754769999999999</v>
      </c>
      <c r="D32" s="27">
        <v>2.414142</v>
      </c>
      <c r="E32" s="27">
        <v>2.414142</v>
      </c>
      <c r="F32" s="27">
        <v>2.414142</v>
      </c>
      <c r="G32" s="27">
        <v>2.414142</v>
      </c>
      <c r="H32" s="24">
        <v>2.414142</v>
      </c>
      <c r="I32" s="27">
        <v>2.414142</v>
      </c>
      <c r="J32" s="27">
        <v>2.414142</v>
      </c>
      <c r="K32" s="27">
        <v>2.414142</v>
      </c>
      <c r="L32" s="27">
        <v>2.414142</v>
      </c>
      <c r="M32" s="24">
        <v>2.414142</v>
      </c>
      <c r="N32" s="27">
        <v>2.0846819999999999</v>
      </c>
      <c r="O32" s="27">
        <v>2.0846819999999999</v>
      </c>
      <c r="P32" s="27">
        <v>2.0846819999999999</v>
      </c>
      <c r="Q32" s="27">
        <v>2.0846819999999999</v>
      </c>
      <c r="R32" s="24">
        <v>2.0846819999999999</v>
      </c>
      <c r="S32" s="27">
        <v>2.0846819999999999</v>
      </c>
      <c r="T32" s="27">
        <v>2.0846819999999999</v>
      </c>
      <c r="U32" s="27">
        <v>2.0846819999999999</v>
      </c>
      <c r="V32" s="27">
        <v>2.0846819999999999</v>
      </c>
      <c r="W32" s="24">
        <v>2.0846819999999999</v>
      </c>
      <c r="X32" s="27">
        <v>2.0846819999999999</v>
      </c>
      <c r="Y32" s="27">
        <v>2.0846819999999999</v>
      </c>
      <c r="Z32" s="27">
        <v>2.0846819999999999</v>
      </c>
      <c r="AA32" s="27">
        <v>2.0846819999999999</v>
      </c>
      <c r="AB32" s="24">
        <v>2.0846819999999999</v>
      </c>
      <c r="AC32" s="27">
        <v>2.0846819999999999</v>
      </c>
      <c r="AD32" s="27">
        <v>2.0846819999999999</v>
      </c>
      <c r="AE32" s="27">
        <v>2.0846819999999999</v>
      </c>
      <c r="AF32" s="27">
        <v>2.0846819999999999</v>
      </c>
      <c r="AG32" s="24">
        <v>2.0846819999999999</v>
      </c>
      <c r="AH32" s="27">
        <v>2.0846819999999999</v>
      </c>
      <c r="AI32" s="27">
        <v>2.0846819999999999</v>
      </c>
      <c r="AJ32" s="27">
        <v>2.0846819999999999</v>
      </c>
      <c r="AK32" s="27">
        <v>2.0846819999999999</v>
      </c>
      <c r="AL32" s="24">
        <v>2.0846819999999999</v>
      </c>
      <c r="AM32" s="27">
        <v>2.0846819999999999</v>
      </c>
      <c r="AN32" s="27">
        <v>2.0846819999999999</v>
      </c>
      <c r="AO32" s="27">
        <v>2.0846819999999999</v>
      </c>
      <c r="AP32" s="27">
        <v>2.0846819999999999</v>
      </c>
      <c r="AQ32" s="24">
        <v>2.0846819999999999</v>
      </c>
      <c r="AR32" s="27">
        <v>2.0846819999999999</v>
      </c>
      <c r="AS32" s="27">
        <v>2.0846819999999999</v>
      </c>
      <c r="AT32" s="27">
        <v>2.0846819999999999</v>
      </c>
      <c r="AU32" s="27">
        <v>2.0846819999999999</v>
      </c>
      <c r="AV32" s="24">
        <v>2.0846819999999999</v>
      </c>
      <c r="AW32" s="27">
        <v>2.0846819999999999</v>
      </c>
      <c r="AX32" s="27">
        <v>2.0847039999999999</v>
      </c>
      <c r="AY32" s="27">
        <v>2.0846819999999999</v>
      </c>
      <c r="AZ32" s="27">
        <v>2.0846819999999999</v>
      </c>
      <c r="BA32" s="24">
        <v>2.0846819999999999</v>
      </c>
      <c r="BB32" s="27">
        <v>2.0847039999999999</v>
      </c>
      <c r="BC32" s="27">
        <v>2.0847479999999998</v>
      </c>
      <c r="BD32" s="27">
        <v>2.0847039999999999</v>
      </c>
      <c r="BE32" s="27">
        <v>2.0846819999999999</v>
      </c>
      <c r="BF32" s="24">
        <v>2.0846819999999999</v>
      </c>
      <c r="BG32" s="27">
        <v>2.0847699999999998</v>
      </c>
      <c r="BH32" s="27">
        <v>2.084857</v>
      </c>
      <c r="BI32" s="27">
        <v>2.0847259999999999</v>
      </c>
      <c r="BJ32" s="27">
        <v>2.0846819999999999</v>
      </c>
      <c r="BK32" s="24">
        <v>2.0846819999999999</v>
      </c>
      <c r="BL32" s="27">
        <v>2.0849009999999999</v>
      </c>
      <c r="BM32" s="27">
        <v>2.08501</v>
      </c>
      <c r="BN32" s="27">
        <v>2.084857</v>
      </c>
      <c r="BO32" s="27">
        <v>2.0847920000000002</v>
      </c>
      <c r="BP32" s="24">
        <v>2.0847479999999998</v>
      </c>
      <c r="BQ32" s="27">
        <v>2.085032</v>
      </c>
      <c r="BR32" s="27">
        <v>2.0851839999999999</v>
      </c>
      <c r="BS32" s="27">
        <v>2.085032</v>
      </c>
      <c r="BT32" s="27">
        <v>2.0849009999999999</v>
      </c>
      <c r="BU32" s="24">
        <v>2.084857</v>
      </c>
      <c r="BV32" s="27">
        <v>2.0851839999999999</v>
      </c>
      <c r="BW32" s="27">
        <v>2.085359</v>
      </c>
      <c r="BX32" s="27">
        <v>2.0852059999999999</v>
      </c>
      <c r="BY32" s="27">
        <v>2.08501</v>
      </c>
      <c r="BZ32" s="24">
        <v>2.08501</v>
      </c>
      <c r="CA32" s="27">
        <v>2.085337</v>
      </c>
      <c r="CB32" s="27">
        <v>2.085534</v>
      </c>
      <c r="CC32" s="27">
        <v>2.0853809999999999</v>
      </c>
      <c r="CD32" s="27">
        <v>2.0851410000000001</v>
      </c>
      <c r="CE32" s="24">
        <v>2.085162</v>
      </c>
      <c r="CF32" s="27">
        <v>2.0854900000000001</v>
      </c>
      <c r="CG32" s="27">
        <v>2.0857079999999999</v>
      </c>
      <c r="CH32" s="27">
        <v>2.0855769999999998</v>
      </c>
      <c r="CI32" s="27">
        <v>2.0852940000000002</v>
      </c>
      <c r="CJ32" s="24">
        <v>2.085359</v>
      </c>
      <c r="CK32" s="27">
        <v>2.0856859999999999</v>
      </c>
      <c r="CL32" s="27">
        <v>2.0859260000000002</v>
      </c>
      <c r="CM32" s="27">
        <v>2.085817</v>
      </c>
      <c r="CN32" s="27">
        <v>2.0854900000000001</v>
      </c>
      <c r="CO32" s="24">
        <v>2.0855769999999998</v>
      </c>
      <c r="CP32" s="27">
        <v>2.0860349999999999</v>
      </c>
      <c r="CQ32" s="27">
        <v>2.0862759999999998</v>
      </c>
      <c r="CR32" s="27">
        <v>2.086319</v>
      </c>
      <c r="CS32" s="27">
        <v>2.085817</v>
      </c>
      <c r="CT32" s="24">
        <v>2.0859260000000002</v>
      </c>
      <c r="CU32" s="27">
        <v>2.0860349999999999</v>
      </c>
      <c r="CV32" s="27">
        <v>2.0862759999999998</v>
      </c>
      <c r="CW32" s="27">
        <v>2.086319</v>
      </c>
      <c r="CX32" s="27">
        <v>2.085817</v>
      </c>
      <c r="CY32" s="24">
        <v>2.0859260000000002</v>
      </c>
      <c r="CZ32" s="27">
        <v>2.0860349999999999</v>
      </c>
      <c r="DA32" s="27">
        <v>2.0862759999999998</v>
      </c>
      <c r="DB32" s="27">
        <v>2.086319</v>
      </c>
      <c r="DC32" s="27">
        <v>2.085817</v>
      </c>
      <c r="DD32" s="24">
        <v>2.0859260000000002</v>
      </c>
      <c r="DE32" s="27">
        <v>2.0860349999999999</v>
      </c>
      <c r="DF32" s="27">
        <v>2.0862759999999998</v>
      </c>
      <c r="DG32" s="27">
        <v>2.086319</v>
      </c>
      <c r="DH32" s="27">
        <v>2.085817</v>
      </c>
      <c r="DI32" s="24">
        <v>2.0859260000000002</v>
      </c>
      <c r="DJ32" s="27">
        <v>2.0860349999999999</v>
      </c>
      <c r="DK32" s="27">
        <v>2.0862759999999998</v>
      </c>
      <c r="DL32" s="27">
        <v>2.086319</v>
      </c>
      <c r="DM32" s="27">
        <v>2.085817</v>
      </c>
      <c r="DN32" s="24">
        <v>2.0859260000000002</v>
      </c>
      <c r="DO32" s="27">
        <v>2.0860349999999999</v>
      </c>
      <c r="DP32" s="27">
        <v>2.0862759999999998</v>
      </c>
      <c r="DQ32" s="27">
        <v>2.086319</v>
      </c>
      <c r="DR32" s="27">
        <v>2.085817</v>
      </c>
      <c r="DS32" s="24">
        <v>2.0859260000000002</v>
      </c>
      <c r="DT32" s="27">
        <v>2.0860349999999999</v>
      </c>
      <c r="DU32" s="27">
        <v>2.0862759999999998</v>
      </c>
      <c r="DV32" s="27">
        <v>2.086319</v>
      </c>
      <c r="DW32" s="27">
        <v>2.085817</v>
      </c>
      <c r="DX32" s="24">
        <v>2.0859260000000002</v>
      </c>
      <c r="DY32" s="27">
        <v>2.0860349999999999</v>
      </c>
      <c r="DZ32" s="27">
        <v>2.0862759999999998</v>
      </c>
      <c r="EA32" s="27">
        <v>2.086319</v>
      </c>
      <c r="EB32" s="27">
        <v>2.085817</v>
      </c>
      <c r="EC32" s="24">
        <v>2.0859260000000002</v>
      </c>
      <c r="ED32" s="27">
        <v>2.0860349999999999</v>
      </c>
      <c r="EE32" s="27">
        <v>2.0862759999999998</v>
      </c>
      <c r="EF32" s="27">
        <v>2.086319</v>
      </c>
      <c r="EG32" s="27">
        <v>2.085817</v>
      </c>
      <c r="EH32" s="24">
        <v>2.0859260000000002</v>
      </c>
      <c r="EI32" s="27">
        <v>2.0860349999999999</v>
      </c>
      <c r="EJ32" s="27">
        <v>2.0862759999999998</v>
      </c>
      <c r="EK32" s="27">
        <v>2.086319</v>
      </c>
      <c r="EL32" s="27">
        <v>2.085817</v>
      </c>
      <c r="EM32" s="24">
        <v>2.0859260000000002</v>
      </c>
      <c r="EN32" s="27">
        <v>2.0860349999999999</v>
      </c>
      <c r="EO32" s="27">
        <v>2.0862759999999998</v>
      </c>
      <c r="EP32" s="27">
        <v>2.086319</v>
      </c>
      <c r="EQ32" s="27">
        <v>2.085817</v>
      </c>
      <c r="ER32" s="24">
        <v>2.0859260000000002</v>
      </c>
      <c r="ES32" s="26">
        <v>2E-3</v>
      </c>
      <c r="ET32" s="26">
        <v>2E-3</v>
      </c>
      <c r="EU32" s="26">
        <v>2E-3</v>
      </c>
      <c r="EV32" s="26">
        <v>2E-3</v>
      </c>
      <c r="EW32" s="25">
        <v>2E-3</v>
      </c>
    </row>
    <row r="33" spans="1:153" x14ac:dyDescent="0.25">
      <c r="A33" s="24" t="s">
        <v>188</v>
      </c>
      <c r="B33" s="24">
        <v>68.837242000000003</v>
      </c>
      <c r="C33" s="24">
        <v>70.422202999999996</v>
      </c>
      <c r="D33" s="27">
        <v>75.285422999999994</v>
      </c>
      <c r="E33" s="27">
        <v>75.097351000000003</v>
      </c>
      <c r="F33" s="27">
        <v>74.959907999999999</v>
      </c>
      <c r="G33" s="27">
        <v>74.971824999999995</v>
      </c>
      <c r="H33" s="24">
        <v>74.948340999999999</v>
      </c>
      <c r="I33" s="27">
        <v>78.479607000000001</v>
      </c>
      <c r="J33" s="27">
        <v>78.100800000000007</v>
      </c>
      <c r="K33" s="27">
        <v>77.802406000000005</v>
      </c>
      <c r="L33" s="27">
        <v>77.806015000000002</v>
      </c>
      <c r="M33" s="24">
        <v>77.753333999999995</v>
      </c>
      <c r="N33" s="27">
        <v>94.255936000000005</v>
      </c>
      <c r="O33" s="27">
        <v>93.690810999999997</v>
      </c>
      <c r="P33" s="27">
        <v>93.217606000000004</v>
      </c>
      <c r="Q33" s="27">
        <v>93.193573000000001</v>
      </c>
      <c r="R33" s="24">
        <v>93.135361000000003</v>
      </c>
      <c r="S33" s="27">
        <v>96.713295000000002</v>
      </c>
      <c r="T33" s="27">
        <v>95.984595999999996</v>
      </c>
      <c r="U33" s="27">
        <v>95.355553</v>
      </c>
      <c r="V33" s="27">
        <v>95.285552999999993</v>
      </c>
      <c r="W33" s="24">
        <v>95.226433</v>
      </c>
      <c r="X33" s="27">
        <v>99.120033000000006</v>
      </c>
      <c r="Y33" s="27">
        <v>98.202636999999996</v>
      </c>
      <c r="Z33" s="27">
        <v>97.449523999999997</v>
      </c>
      <c r="AA33" s="27">
        <v>97.321731999999997</v>
      </c>
      <c r="AB33" s="24">
        <v>97.268158</v>
      </c>
      <c r="AC33" s="27">
        <v>101.688591</v>
      </c>
      <c r="AD33" s="27">
        <v>100.59329200000001</v>
      </c>
      <c r="AE33" s="27">
        <v>98.998581000000001</v>
      </c>
      <c r="AF33" s="27">
        <v>98.801437000000007</v>
      </c>
      <c r="AG33" s="24">
        <v>98.774108999999996</v>
      </c>
      <c r="AH33" s="27">
        <v>104.4739</v>
      </c>
      <c r="AI33" s="27">
        <v>103.23294799999999</v>
      </c>
      <c r="AJ33" s="27">
        <v>100.726517</v>
      </c>
      <c r="AK33" s="27">
        <v>100.460167</v>
      </c>
      <c r="AL33" s="24">
        <v>100.465431</v>
      </c>
      <c r="AM33" s="27">
        <v>107.436272</v>
      </c>
      <c r="AN33" s="27">
        <v>106.069862</v>
      </c>
      <c r="AO33" s="27">
        <v>102.727982</v>
      </c>
      <c r="AP33" s="27">
        <v>102.353752</v>
      </c>
      <c r="AQ33" s="24">
        <v>102.41082</v>
      </c>
      <c r="AR33" s="27">
        <v>110.590912</v>
      </c>
      <c r="AS33" s="27">
        <v>109.212524</v>
      </c>
      <c r="AT33" s="27">
        <v>105.01148999999999</v>
      </c>
      <c r="AU33" s="27">
        <v>104.506866</v>
      </c>
      <c r="AV33" s="24">
        <v>104.611153</v>
      </c>
      <c r="AW33" s="27">
        <v>113.998718</v>
      </c>
      <c r="AX33" s="27">
        <v>112.671829</v>
      </c>
      <c r="AY33" s="27">
        <v>107.60788700000001</v>
      </c>
      <c r="AZ33" s="27">
        <v>106.929886</v>
      </c>
      <c r="BA33" s="24">
        <v>107.111992</v>
      </c>
      <c r="BB33" s="27">
        <v>117.73575599999999</v>
      </c>
      <c r="BC33" s="27">
        <v>116.544601</v>
      </c>
      <c r="BD33" s="27">
        <v>110.52861799999999</v>
      </c>
      <c r="BE33" s="27">
        <v>109.67482</v>
      </c>
      <c r="BF33" s="24">
        <v>109.90465500000001</v>
      </c>
      <c r="BG33" s="27">
        <v>121.77628300000001</v>
      </c>
      <c r="BH33" s="27">
        <v>120.817802</v>
      </c>
      <c r="BI33" s="27">
        <v>113.79437299999999</v>
      </c>
      <c r="BJ33" s="27">
        <v>112.765198</v>
      </c>
      <c r="BK33" s="24">
        <v>113.020706</v>
      </c>
      <c r="BL33" s="27">
        <v>126.211861</v>
      </c>
      <c r="BM33" s="27">
        <v>125.459091</v>
      </c>
      <c r="BN33" s="27">
        <v>117.474632</v>
      </c>
      <c r="BO33" s="27">
        <v>116.209953</v>
      </c>
      <c r="BP33" s="24">
        <v>116.503845</v>
      </c>
      <c r="BQ33" s="27">
        <v>131.02157600000001</v>
      </c>
      <c r="BR33" s="27">
        <v>130.587006</v>
      </c>
      <c r="BS33" s="27">
        <v>121.632637</v>
      </c>
      <c r="BT33" s="27">
        <v>120.12705200000001</v>
      </c>
      <c r="BU33" s="24">
        <v>120.42971</v>
      </c>
      <c r="BV33" s="27">
        <v>136.271255</v>
      </c>
      <c r="BW33" s="27">
        <v>136.13179</v>
      </c>
      <c r="BX33" s="27">
        <v>126.30811300000001</v>
      </c>
      <c r="BY33" s="27">
        <v>124.528481</v>
      </c>
      <c r="BZ33" s="24">
        <v>124.85582700000001</v>
      </c>
      <c r="CA33" s="27">
        <v>142.04014599999999</v>
      </c>
      <c r="CB33" s="27">
        <v>142.21743799999999</v>
      </c>
      <c r="CC33" s="27">
        <v>131.51059000000001</v>
      </c>
      <c r="CD33" s="27">
        <v>129.43876599999999</v>
      </c>
      <c r="CE33" s="24">
        <v>129.81976299999999</v>
      </c>
      <c r="CF33" s="27">
        <v>148.465622</v>
      </c>
      <c r="CG33" s="27">
        <v>148.85771199999999</v>
      </c>
      <c r="CH33" s="27">
        <v>137.251282</v>
      </c>
      <c r="CI33" s="27">
        <v>135.06191999999999</v>
      </c>
      <c r="CJ33" s="24">
        <v>135.37323000000001</v>
      </c>
      <c r="CK33" s="27">
        <v>155.601044</v>
      </c>
      <c r="CL33" s="27">
        <v>156.20057700000001</v>
      </c>
      <c r="CM33" s="27">
        <v>143.65988200000001</v>
      </c>
      <c r="CN33" s="27">
        <v>141.26492300000001</v>
      </c>
      <c r="CO33" s="24">
        <v>141.51336699999999</v>
      </c>
      <c r="CP33" s="27">
        <v>163.56448399999999</v>
      </c>
      <c r="CQ33" s="27">
        <v>164.40295399999999</v>
      </c>
      <c r="CR33" s="27">
        <v>150.88026400000001</v>
      </c>
      <c r="CS33" s="27">
        <v>148.28894</v>
      </c>
      <c r="CT33" s="24">
        <v>148.47912600000001</v>
      </c>
      <c r="CU33" s="27">
        <v>171.793442</v>
      </c>
      <c r="CV33" s="27">
        <v>172.97395299999999</v>
      </c>
      <c r="CW33" s="27">
        <v>158.54797400000001</v>
      </c>
      <c r="CX33" s="27">
        <v>155.542801</v>
      </c>
      <c r="CY33" s="24">
        <v>155.73443599999999</v>
      </c>
      <c r="CZ33" s="27">
        <v>180.235703</v>
      </c>
      <c r="DA33" s="27">
        <v>181.82051100000001</v>
      </c>
      <c r="DB33" s="27">
        <v>166.56918300000001</v>
      </c>
      <c r="DC33" s="27">
        <v>162.99337800000001</v>
      </c>
      <c r="DD33" s="24">
        <v>163.27993799999999</v>
      </c>
      <c r="DE33" s="27">
        <v>188.957932</v>
      </c>
      <c r="DF33" s="27">
        <v>190.83485400000001</v>
      </c>
      <c r="DG33" s="27">
        <v>174.96816999999999</v>
      </c>
      <c r="DH33" s="27">
        <v>170.65837099999999</v>
      </c>
      <c r="DI33" s="24">
        <v>171.07179300000001</v>
      </c>
      <c r="DJ33" s="27">
        <v>197.92671200000001</v>
      </c>
      <c r="DK33" s="27">
        <v>200.13128699999999</v>
      </c>
      <c r="DL33" s="27">
        <v>183.850235</v>
      </c>
      <c r="DM33" s="27">
        <v>178.61331200000001</v>
      </c>
      <c r="DN33" s="24">
        <v>179.19151299999999</v>
      </c>
      <c r="DO33" s="27">
        <v>207.22143600000001</v>
      </c>
      <c r="DP33" s="27">
        <v>209.72828699999999</v>
      </c>
      <c r="DQ33" s="27">
        <v>193.44107099999999</v>
      </c>
      <c r="DR33" s="27">
        <v>186.96688800000001</v>
      </c>
      <c r="DS33" s="24">
        <v>187.75654599999999</v>
      </c>
      <c r="DT33" s="27">
        <v>215.480469</v>
      </c>
      <c r="DU33" s="27">
        <v>218.377106</v>
      </c>
      <c r="DV33" s="27">
        <v>202.21044900000001</v>
      </c>
      <c r="DW33" s="27">
        <v>194.58427399999999</v>
      </c>
      <c r="DX33" s="24">
        <v>195.59947199999999</v>
      </c>
      <c r="DY33" s="27">
        <v>222.73912000000001</v>
      </c>
      <c r="DZ33" s="27">
        <v>225.97714199999999</v>
      </c>
      <c r="EA33" s="27">
        <v>210.08528100000001</v>
      </c>
      <c r="EB33" s="27">
        <v>201.49603300000001</v>
      </c>
      <c r="EC33" s="24">
        <v>202.75618</v>
      </c>
      <c r="ED33" s="27">
        <v>229.246353</v>
      </c>
      <c r="EE33" s="27">
        <v>232.795334</v>
      </c>
      <c r="EF33" s="27">
        <v>217.14884900000001</v>
      </c>
      <c r="EG33" s="27">
        <v>207.79245</v>
      </c>
      <c r="EH33" s="24">
        <v>209.26797500000001</v>
      </c>
      <c r="EI33" s="27">
        <v>235.555969</v>
      </c>
      <c r="EJ33" s="27">
        <v>239.44577000000001</v>
      </c>
      <c r="EK33" s="27">
        <v>223.74292</v>
      </c>
      <c r="EL33" s="27">
        <v>213.915222</v>
      </c>
      <c r="EM33" s="24">
        <v>215.50186199999999</v>
      </c>
      <c r="EN33" s="27">
        <v>241.581818</v>
      </c>
      <c r="EO33" s="27">
        <v>245.75825499999999</v>
      </c>
      <c r="EP33" s="27">
        <v>230.03102100000001</v>
      </c>
      <c r="EQ33" s="27">
        <v>219.91584800000001</v>
      </c>
      <c r="ER33" s="24">
        <v>221.58261100000001</v>
      </c>
      <c r="ES33" s="26">
        <v>4.2999999999999997E-2</v>
      </c>
      <c r="ET33" s="26">
        <v>4.3999999999999997E-2</v>
      </c>
      <c r="EU33" s="26">
        <v>4.2000000000000003E-2</v>
      </c>
      <c r="EV33" s="26">
        <v>0.04</v>
      </c>
      <c r="EW33" s="25">
        <v>0.04</v>
      </c>
    </row>
    <row r="34" spans="1:153" x14ac:dyDescent="0.25">
      <c r="A34" s="24" t="s">
        <v>197</v>
      </c>
      <c r="B34" s="24">
        <v>10.263548999999999</v>
      </c>
      <c r="C34" s="24">
        <v>10.777761</v>
      </c>
      <c r="D34" s="27">
        <v>10.787063</v>
      </c>
      <c r="E34" s="27">
        <v>10.787063</v>
      </c>
      <c r="F34" s="27">
        <v>10.787063</v>
      </c>
      <c r="G34" s="27">
        <v>10.787063</v>
      </c>
      <c r="H34" s="24">
        <v>10.787063</v>
      </c>
      <c r="I34" s="27">
        <v>10.787063</v>
      </c>
      <c r="J34" s="27">
        <v>10.787063</v>
      </c>
      <c r="K34" s="27">
        <v>10.787063</v>
      </c>
      <c r="L34" s="27">
        <v>10.787063</v>
      </c>
      <c r="M34" s="24">
        <v>10.787063</v>
      </c>
      <c r="N34" s="27">
        <v>13.827128</v>
      </c>
      <c r="O34" s="27">
        <v>13.827128</v>
      </c>
      <c r="P34" s="27">
        <v>13.827128</v>
      </c>
      <c r="Q34" s="27">
        <v>13.827128</v>
      </c>
      <c r="R34" s="24">
        <v>13.827128</v>
      </c>
      <c r="S34" s="27">
        <v>13.827128</v>
      </c>
      <c r="T34" s="27">
        <v>13.827128</v>
      </c>
      <c r="U34" s="27">
        <v>13.827128</v>
      </c>
      <c r="V34" s="27">
        <v>13.827128</v>
      </c>
      <c r="W34" s="24">
        <v>13.827128</v>
      </c>
      <c r="X34" s="27">
        <v>13.827128</v>
      </c>
      <c r="Y34" s="27">
        <v>13.827128</v>
      </c>
      <c r="Z34" s="27">
        <v>13.827128</v>
      </c>
      <c r="AA34" s="27">
        <v>13.827128</v>
      </c>
      <c r="AB34" s="24">
        <v>13.827128</v>
      </c>
      <c r="AC34" s="27">
        <v>13.827128</v>
      </c>
      <c r="AD34" s="27">
        <v>13.827128</v>
      </c>
      <c r="AE34" s="27">
        <v>13.827128</v>
      </c>
      <c r="AF34" s="27">
        <v>13.827128</v>
      </c>
      <c r="AG34" s="24">
        <v>13.827128</v>
      </c>
      <c r="AH34" s="27">
        <v>13.827128</v>
      </c>
      <c r="AI34" s="27">
        <v>13.827128</v>
      </c>
      <c r="AJ34" s="27">
        <v>13.827128</v>
      </c>
      <c r="AK34" s="27">
        <v>13.827128</v>
      </c>
      <c r="AL34" s="24">
        <v>13.827128</v>
      </c>
      <c r="AM34" s="27">
        <v>13.827128</v>
      </c>
      <c r="AN34" s="27">
        <v>13.827128</v>
      </c>
      <c r="AO34" s="27">
        <v>13.827128</v>
      </c>
      <c r="AP34" s="27">
        <v>13.827128</v>
      </c>
      <c r="AQ34" s="24">
        <v>13.827128</v>
      </c>
      <c r="AR34" s="27">
        <v>13.827128</v>
      </c>
      <c r="AS34" s="27">
        <v>13.827128</v>
      </c>
      <c r="AT34" s="27">
        <v>13.827128</v>
      </c>
      <c r="AU34" s="27">
        <v>13.827128</v>
      </c>
      <c r="AV34" s="24">
        <v>13.827128</v>
      </c>
      <c r="AW34" s="27">
        <v>13.827128</v>
      </c>
      <c r="AX34" s="27">
        <v>13.827128</v>
      </c>
      <c r="AY34" s="27">
        <v>13.827127000000001</v>
      </c>
      <c r="AZ34" s="27">
        <v>13.827127000000001</v>
      </c>
      <c r="BA34" s="24">
        <v>13.827127000000001</v>
      </c>
      <c r="BB34" s="27">
        <v>13.827128</v>
      </c>
      <c r="BC34" s="27">
        <v>13.827128</v>
      </c>
      <c r="BD34" s="27">
        <v>13.827127000000001</v>
      </c>
      <c r="BE34" s="27">
        <v>13.827127000000001</v>
      </c>
      <c r="BF34" s="24">
        <v>13.827127000000001</v>
      </c>
      <c r="BG34" s="27">
        <v>13.827128</v>
      </c>
      <c r="BH34" s="27">
        <v>13.827128</v>
      </c>
      <c r="BI34" s="27">
        <v>13.827127000000001</v>
      </c>
      <c r="BJ34" s="27">
        <v>13.827127000000001</v>
      </c>
      <c r="BK34" s="24">
        <v>13.827127000000001</v>
      </c>
      <c r="BL34" s="27">
        <v>13.827128</v>
      </c>
      <c r="BM34" s="27">
        <v>13.827128</v>
      </c>
      <c r="BN34" s="27">
        <v>13.827127000000001</v>
      </c>
      <c r="BO34" s="27">
        <v>13.827127000000001</v>
      </c>
      <c r="BP34" s="24">
        <v>13.827127000000001</v>
      </c>
      <c r="BQ34" s="27">
        <v>13.827128</v>
      </c>
      <c r="BR34" s="27">
        <v>13.827128</v>
      </c>
      <c r="BS34" s="27">
        <v>13.827127000000001</v>
      </c>
      <c r="BT34" s="27">
        <v>13.827127000000001</v>
      </c>
      <c r="BU34" s="24">
        <v>13.827127000000001</v>
      </c>
      <c r="BV34" s="27">
        <v>13.827128</v>
      </c>
      <c r="BW34" s="27">
        <v>13.827128</v>
      </c>
      <c r="BX34" s="27">
        <v>13.827127000000001</v>
      </c>
      <c r="BY34" s="27">
        <v>13.827128</v>
      </c>
      <c r="BZ34" s="24">
        <v>13.827127000000001</v>
      </c>
      <c r="CA34" s="27">
        <v>13.827128</v>
      </c>
      <c r="CB34" s="27">
        <v>13.827128</v>
      </c>
      <c r="CC34" s="27">
        <v>13.827127000000001</v>
      </c>
      <c r="CD34" s="27">
        <v>13.827127000000001</v>
      </c>
      <c r="CE34" s="24">
        <v>13.827127000000001</v>
      </c>
      <c r="CF34" s="27">
        <v>13.827128</v>
      </c>
      <c r="CG34" s="27">
        <v>13.827128</v>
      </c>
      <c r="CH34" s="27">
        <v>13.827128</v>
      </c>
      <c r="CI34" s="27">
        <v>13.827128</v>
      </c>
      <c r="CJ34" s="24">
        <v>13.827128</v>
      </c>
      <c r="CK34" s="27">
        <v>13.827128</v>
      </c>
      <c r="CL34" s="27">
        <v>13.827128</v>
      </c>
      <c r="CM34" s="27">
        <v>13.827128</v>
      </c>
      <c r="CN34" s="27">
        <v>13.827128</v>
      </c>
      <c r="CO34" s="24">
        <v>13.827128</v>
      </c>
      <c r="CP34" s="27">
        <v>13.827128</v>
      </c>
      <c r="CQ34" s="27">
        <v>13.827128</v>
      </c>
      <c r="CR34" s="27">
        <v>13.827128</v>
      </c>
      <c r="CS34" s="27">
        <v>13.827128</v>
      </c>
      <c r="CT34" s="24">
        <v>13.827128</v>
      </c>
      <c r="CU34" s="27">
        <v>13.827128</v>
      </c>
      <c r="CV34" s="27">
        <v>13.827128</v>
      </c>
      <c r="CW34" s="27">
        <v>13.827128</v>
      </c>
      <c r="CX34" s="27">
        <v>13.827128</v>
      </c>
      <c r="CY34" s="24">
        <v>13.827128</v>
      </c>
      <c r="CZ34" s="27">
        <v>13.827128</v>
      </c>
      <c r="DA34" s="27">
        <v>13.827128</v>
      </c>
      <c r="DB34" s="27">
        <v>13.827128</v>
      </c>
      <c r="DC34" s="27">
        <v>13.827128</v>
      </c>
      <c r="DD34" s="24">
        <v>13.827128</v>
      </c>
      <c r="DE34" s="27">
        <v>13.827128</v>
      </c>
      <c r="DF34" s="27">
        <v>13.827128</v>
      </c>
      <c r="DG34" s="27">
        <v>13.827128</v>
      </c>
      <c r="DH34" s="27">
        <v>13.827128</v>
      </c>
      <c r="DI34" s="24">
        <v>13.827128</v>
      </c>
      <c r="DJ34" s="27">
        <v>13.827128</v>
      </c>
      <c r="DK34" s="27">
        <v>13.827128</v>
      </c>
      <c r="DL34" s="27">
        <v>13.827127000000001</v>
      </c>
      <c r="DM34" s="27">
        <v>13.827128</v>
      </c>
      <c r="DN34" s="24">
        <v>13.827128</v>
      </c>
      <c r="DO34" s="27">
        <v>13.827128</v>
      </c>
      <c r="DP34" s="27">
        <v>13.827128</v>
      </c>
      <c r="DQ34" s="27">
        <v>13.827127000000001</v>
      </c>
      <c r="DR34" s="27">
        <v>13.827128</v>
      </c>
      <c r="DS34" s="24">
        <v>13.827128</v>
      </c>
      <c r="DT34" s="27">
        <v>13.827128</v>
      </c>
      <c r="DU34" s="27">
        <v>13.827128</v>
      </c>
      <c r="DV34" s="27">
        <v>13.827127000000001</v>
      </c>
      <c r="DW34" s="27">
        <v>13.827128</v>
      </c>
      <c r="DX34" s="24">
        <v>13.827128</v>
      </c>
      <c r="DY34" s="27">
        <v>13.827128</v>
      </c>
      <c r="DZ34" s="27">
        <v>13.827128</v>
      </c>
      <c r="EA34" s="27">
        <v>13.827127000000001</v>
      </c>
      <c r="EB34" s="27">
        <v>13.827127000000001</v>
      </c>
      <c r="EC34" s="24">
        <v>13.827128</v>
      </c>
      <c r="ED34" s="27">
        <v>13.827128</v>
      </c>
      <c r="EE34" s="27">
        <v>13.827128</v>
      </c>
      <c r="EF34" s="27">
        <v>13.827127000000001</v>
      </c>
      <c r="EG34" s="27">
        <v>13.827127000000001</v>
      </c>
      <c r="EH34" s="24">
        <v>13.827127000000001</v>
      </c>
      <c r="EI34" s="27">
        <v>13.827128</v>
      </c>
      <c r="EJ34" s="27">
        <v>13.827128</v>
      </c>
      <c r="EK34" s="27">
        <v>13.827128</v>
      </c>
      <c r="EL34" s="27">
        <v>13.827127000000001</v>
      </c>
      <c r="EM34" s="24">
        <v>13.827127000000001</v>
      </c>
      <c r="EN34" s="27">
        <v>13.827128</v>
      </c>
      <c r="EO34" s="27">
        <v>13.827128</v>
      </c>
      <c r="EP34" s="27">
        <v>13.827128</v>
      </c>
      <c r="EQ34" s="27">
        <v>13.827127000000001</v>
      </c>
      <c r="ER34" s="24">
        <v>13.827127000000001</v>
      </c>
      <c r="ES34" s="26">
        <v>8.9999999999999993E-3</v>
      </c>
      <c r="ET34" s="26">
        <v>8.9999999999999993E-3</v>
      </c>
      <c r="EU34" s="26">
        <v>8.9999999999999993E-3</v>
      </c>
      <c r="EV34" s="26">
        <v>8.9999999999999993E-3</v>
      </c>
      <c r="EW34" s="25">
        <v>8.9999999999999993E-3</v>
      </c>
    </row>
    <row r="35" spans="1:153" x14ac:dyDescent="0.25">
      <c r="A35" s="24" t="s">
        <v>196</v>
      </c>
      <c r="B35" s="24">
        <v>32.481124999999999</v>
      </c>
      <c r="C35" s="24">
        <v>35.676837999999996</v>
      </c>
      <c r="D35" s="27">
        <v>42.767952000000001</v>
      </c>
      <c r="E35" s="27">
        <v>42.768101000000001</v>
      </c>
      <c r="F35" s="27">
        <v>42.767944</v>
      </c>
      <c r="G35" s="27">
        <v>42.768143000000002</v>
      </c>
      <c r="H35" s="24">
        <v>42.769089000000001</v>
      </c>
      <c r="I35" s="27">
        <v>48.004264999999997</v>
      </c>
      <c r="J35" s="27">
        <v>48.004134999999998</v>
      </c>
      <c r="K35" s="27">
        <v>48.003875999999998</v>
      </c>
      <c r="L35" s="27">
        <v>48.004340999999997</v>
      </c>
      <c r="M35" s="24">
        <v>48.003386999999996</v>
      </c>
      <c r="N35" s="27">
        <v>52.264530000000001</v>
      </c>
      <c r="O35" s="27">
        <v>52.263710000000003</v>
      </c>
      <c r="P35" s="27">
        <v>52.256659999999997</v>
      </c>
      <c r="Q35" s="27">
        <v>52.255417000000001</v>
      </c>
      <c r="R35" s="24">
        <v>52.256100000000004</v>
      </c>
      <c r="S35" s="27">
        <v>57.998398000000002</v>
      </c>
      <c r="T35" s="27">
        <v>58.020569000000002</v>
      </c>
      <c r="U35" s="27">
        <v>57.966915</v>
      </c>
      <c r="V35" s="27">
        <v>57.993018999999997</v>
      </c>
      <c r="W35" s="24">
        <v>57.987656000000001</v>
      </c>
      <c r="X35" s="27">
        <v>62.247146999999998</v>
      </c>
      <c r="Y35" s="27">
        <v>62.278438999999999</v>
      </c>
      <c r="Z35" s="27">
        <v>62.239243000000002</v>
      </c>
      <c r="AA35" s="27">
        <v>62.305717000000001</v>
      </c>
      <c r="AB35" s="24">
        <v>62.221359</v>
      </c>
      <c r="AC35" s="27">
        <v>67.478294000000005</v>
      </c>
      <c r="AD35" s="27">
        <v>67.504974000000004</v>
      </c>
      <c r="AE35" s="27">
        <v>64.447913999999997</v>
      </c>
      <c r="AF35" s="27">
        <v>64.494095000000002</v>
      </c>
      <c r="AG35" s="24">
        <v>64.403755000000004</v>
      </c>
      <c r="AH35" s="27">
        <v>72.023216000000005</v>
      </c>
      <c r="AI35" s="27">
        <v>72.051795999999996</v>
      </c>
      <c r="AJ35" s="27">
        <v>65.826553000000004</v>
      </c>
      <c r="AK35" s="27">
        <v>65.893326000000002</v>
      </c>
      <c r="AL35" s="24">
        <v>65.803557999999995</v>
      </c>
      <c r="AM35" s="27">
        <v>76.553428999999994</v>
      </c>
      <c r="AN35" s="27">
        <v>76.392394999999993</v>
      </c>
      <c r="AO35" s="27">
        <v>66.989258000000007</v>
      </c>
      <c r="AP35" s="27">
        <v>67.060562000000004</v>
      </c>
      <c r="AQ35" s="24">
        <v>66.969939999999994</v>
      </c>
      <c r="AR35" s="27">
        <v>81.543312</v>
      </c>
      <c r="AS35" s="27">
        <v>81.354484999999997</v>
      </c>
      <c r="AT35" s="27">
        <v>68.134476000000006</v>
      </c>
      <c r="AU35" s="27">
        <v>68.195853999999997</v>
      </c>
      <c r="AV35" s="24">
        <v>68.106598000000005</v>
      </c>
      <c r="AW35" s="27">
        <v>86.714614999999995</v>
      </c>
      <c r="AX35" s="27">
        <v>86.431549000000004</v>
      </c>
      <c r="AY35" s="27">
        <v>69.381484999999998</v>
      </c>
      <c r="AZ35" s="27">
        <v>69.430214000000007</v>
      </c>
      <c r="BA35" s="24">
        <v>69.362267000000003</v>
      </c>
      <c r="BB35" s="27">
        <v>92.166779000000005</v>
      </c>
      <c r="BC35" s="27">
        <v>91.822067000000004</v>
      </c>
      <c r="BD35" s="27">
        <v>70.911392000000006</v>
      </c>
      <c r="BE35" s="27">
        <v>70.983718999999994</v>
      </c>
      <c r="BF35" s="24">
        <v>70.884583000000006</v>
      </c>
      <c r="BG35" s="27">
        <v>97.029792999999998</v>
      </c>
      <c r="BH35" s="27">
        <v>96.658080999999996</v>
      </c>
      <c r="BI35" s="27">
        <v>71.850525000000005</v>
      </c>
      <c r="BJ35" s="27">
        <v>71.913055</v>
      </c>
      <c r="BK35" s="24">
        <v>71.795897999999994</v>
      </c>
      <c r="BL35" s="27">
        <v>102.50473</v>
      </c>
      <c r="BM35" s="27">
        <v>102.1185</v>
      </c>
      <c r="BN35" s="27">
        <v>73.402313000000007</v>
      </c>
      <c r="BO35" s="27">
        <v>73.394737000000006</v>
      </c>
      <c r="BP35" s="24">
        <v>73.323822000000007</v>
      </c>
      <c r="BQ35" s="27">
        <v>107.96062499999999</v>
      </c>
      <c r="BR35" s="27">
        <v>107.555862</v>
      </c>
      <c r="BS35" s="27">
        <v>74.832549999999998</v>
      </c>
      <c r="BT35" s="27">
        <v>74.769119000000003</v>
      </c>
      <c r="BU35" s="24">
        <v>74.741073999999998</v>
      </c>
      <c r="BV35" s="27">
        <v>113.52014200000001</v>
      </c>
      <c r="BW35" s="27">
        <v>113.07240299999999</v>
      </c>
      <c r="BX35" s="27">
        <v>76.279076000000003</v>
      </c>
      <c r="BY35" s="27">
        <v>76.138405000000006</v>
      </c>
      <c r="BZ35" s="24">
        <v>76.171042999999997</v>
      </c>
      <c r="CA35" s="27">
        <v>118.806595</v>
      </c>
      <c r="CB35" s="27">
        <v>118.368027</v>
      </c>
      <c r="CC35" s="27">
        <v>77.551558999999997</v>
      </c>
      <c r="CD35" s="27">
        <v>77.301010000000005</v>
      </c>
      <c r="CE35" s="24">
        <v>77.394844000000006</v>
      </c>
      <c r="CF35" s="27">
        <v>124.43570699999999</v>
      </c>
      <c r="CG35" s="27">
        <v>123.98239100000001</v>
      </c>
      <c r="CH35" s="27">
        <v>79.195830999999998</v>
      </c>
      <c r="CI35" s="27">
        <v>78.887198999999995</v>
      </c>
      <c r="CJ35" s="24">
        <v>79.040809999999993</v>
      </c>
      <c r="CK35" s="27">
        <v>130.05389400000001</v>
      </c>
      <c r="CL35" s="27">
        <v>129.57901000000001</v>
      </c>
      <c r="CM35" s="27">
        <v>80.884865000000005</v>
      </c>
      <c r="CN35" s="27">
        <v>80.489745999999997</v>
      </c>
      <c r="CO35" s="24">
        <v>80.691833000000003</v>
      </c>
      <c r="CP35" s="27">
        <v>135.65838600000001</v>
      </c>
      <c r="CQ35" s="27">
        <v>135.17919900000001</v>
      </c>
      <c r="CR35" s="27">
        <v>82.541031000000004</v>
      </c>
      <c r="CS35" s="27">
        <v>82.106978999999995</v>
      </c>
      <c r="CT35" s="24">
        <v>82.323554999999999</v>
      </c>
      <c r="CU35" s="27">
        <v>141.37048300000001</v>
      </c>
      <c r="CV35" s="27">
        <v>141.00402800000001</v>
      </c>
      <c r="CW35" s="27">
        <v>84.326751999999999</v>
      </c>
      <c r="CX35" s="27">
        <v>83.870552000000004</v>
      </c>
      <c r="CY35" s="24">
        <v>84.056137000000007</v>
      </c>
      <c r="CZ35" s="27">
        <v>147.08429000000001</v>
      </c>
      <c r="DA35" s="27">
        <v>146.788712</v>
      </c>
      <c r="DB35" s="27">
        <v>86.155663000000004</v>
      </c>
      <c r="DC35" s="27">
        <v>85.601151000000002</v>
      </c>
      <c r="DD35" s="24">
        <v>85.800064000000006</v>
      </c>
      <c r="DE35" s="27">
        <v>153.00323499999999</v>
      </c>
      <c r="DF35" s="27">
        <v>152.67773399999999</v>
      </c>
      <c r="DG35" s="27">
        <v>88.016243000000003</v>
      </c>
      <c r="DH35" s="27">
        <v>87.411002999999994</v>
      </c>
      <c r="DI35" s="24">
        <v>87.651611000000003</v>
      </c>
      <c r="DJ35" s="27">
        <v>158.90036000000001</v>
      </c>
      <c r="DK35" s="27">
        <v>158.69841</v>
      </c>
      <c r="DL35" s="27">
        <v>89.933197000000007</v>
      </c>
      <c r="DM35" s="27">
        <v>89.260741999999993</v>
      </c>
      <c r="DN35" s="24">
        <v>89.579361000000006</v>
      </c>
      <c r="DO35" s="27">
        <v>164.86965900000001</v>
      </c>
      <c r="DP35" s="27">
        <v>164.80723599999999</v>
      </c>
      <c r="DQ35" s="27">
        <v>91.832122999999996</v>
      </c>
      <c r="DR35" s="27">
        <v>91.228081000000003</v>
      </c>
      <c r="DS35" s="24">
        <v>91.555542000000003</v>
      </c>
      <c r="DT35" s="27">
        <v>171.15945400000001</v>
      </c>
      <c r="DU35" s="27">
        <v>171.19201699999999</v>
      </c>
      <c r="DV35" s="27">
        <v>94.067916999999994</v>
      </c>
      <c r="DW35" s="27">
        <v>93.310317999999995</v>
      </c>
      <c r="DX35" s="24">
        <v>93.647925999999998</v>
      </c>
      <c r="DY35" s="27">
        <v>177.79098500000001</v>
      </c>
      <c r="DZ35" s="27">
        <v>178.03829999999999</v>
      </c>
      <c r="EA35" s="27">
        <v>96.772559999999999</v>
      </c>
      <c r="EB35" s="27">
        <v>95.759536999999995</v>
      </c>
      <c r="EC35" s="24">
        <v>96.216553000000005</v>
      </c>
      <c r="ED35" s="27">
        <v>184.34783899999999</v>
      </c>
      <c r="EE35" s="27">
        <v>184.88651999999999</v>
      </c>
      <c r="EF35" s="27">
        <v>99.387955000000005</v>
      </c>
      <c r="EG35" s="27">
        <v>98.230498999999995</v>
      </c>
      <c r="EH35" s="24">
        <v>98.805794000000006</v>
      </c>
      <c r="EI35" s="27">
        <v>191.1763</v>
      </c>
      <c r="EJ35" s="27">
        <v>191.84544399999999</v>
      </c>
      <c r="EK35" s="27">
        <v>102.04753100000001</v>
      </c>
      <c r="EL35" s="27">
        <v>100.70811500000001</v>
      </c>
      <c r="EM35" s="24">
        <v>101.347015</v>
      </c>
      <c r="EN35" s="27">
        <v>197.99179100000001</v>
      </c>
      <c r="EO35" s="27">
        <v>198.728241</v>
      </c>
      <c r="EP35" s="27">
        <v>104.6623</v>
      </c>
      <c r="EQ35" s="27">
        <v>103.108429</v>
      </c>
      <c r="ER35" s="24">
        <v>103.824158</v>
      </c>
      <c r="ES35" s="26">
        <v>6.0999999999999999E-2</v>
      </c>
      <c r="ET35" s="26">
        <v>6.0999999999999999E-2</v>
      </c>
      <c r="EU35" s="26">
        <v>3.7999999999999999E-2</v>
      </c>
      <c r="EV35" s="26">
        <v>3.6999999999999998E-2</v>
      </c>
      <c r="EW35" s="25">
        <v>3.7999999999999999E-2</v>
      </c>
    </row>
    <row r="36" spans="1:153" x14ac:dyDescent="0.25">
      <c r="A36" s="24" t="s">
        <v>195</v>
      </c>
      <c r="B36" s="24">
        <v>4.2981780000000001</v>
      </c>
      <c r="C36" s="24">
        <v>4.4548750000000004</v>
      </c>
      <c r="D36" s="27">
        <v>3.5930399999999998</v>
      </c>
      <c r="E36" s="27">
        <v>3.5930399999999998</v>
      </c>
      <c r="F36" s="27">
        <v>3.5930399999999998</v>
      </c>
      <c r="G36" s="27">
        <v>3.5930399999999998</v>
      </c>
      <c r="H36" s="24">
        <v>3.5930399999999998</v>
      </c>
      <c r="I36" s="27">
        <v>3.6297470000000001</v>
      </c>
      <c r="J36" s="27">
        <v>3.6297470000000001</v>
      </c>
      <c r="K36" s="27">
        <v>3.6297470000000001</v>
      </c>
      <c r="L36" s="27">
        <v>3.6297470000000001</v>
      </c>
      <c r="M36" s="24">
        <v>3.6297470000000001</v>
      </c>
      <c r="N36" s="27">
        <v>4.138528</v>
      </c>
      <c r="O36" s="27">
        <v>4.138528</v>
      </c>
      <c r="P36" s="27">
        <v>4.138528</v>
      </c>
      <c r="Q36" s="27">
        <v>4.138528</v>
      </c>
      <c r="R36" s="24">
        <v>4.138528</v>
      </c>
      <c r="S36" s="27">
        <v>4.138528</v>
      </c>
      <c r="T36" s="27">
        <v>4.138528</v>
      </c>
      <c r="U36" s="27">
        <v>4.138528</v>
      </c>
      <c r="V36" s="27">
        <v>4.138528</v>
      </c>
      <c r="W36" s="24">
        <v>4.138528</v>
      </c>
      <c r="X36" s="27">
        <v>4.138528</v>
      </c>
      <c r="Y36" s="27">
        <v>4.138528</v>
      </c>
      <c r="Z36" s="27">
        <v>4.138528</v>
      </c>
      <c r="AA36" s="27">
        <v>4.138528</v>
      </c>
      <c r="AB36" s="24">
        <v>4.138528</v>
      </c>
      <c r="AC36" s="27">
        <v>4.138528</v>
      </c>
      <c r="AD36" s="27">
        <v>4.138528</v>
      </c>
      <c r="AE36" s="27">
        <v>4.138528</v>
      </c>
      <c r="AF36" s="27">
        <v>4.138528</v>
      </c>
      <c r="AG36" s="24">
        <v>4.138528</v>
      </c>
      <c r="AH36" s="27">
        <v>4.138528</v>
      </c>
      <c r="AI36" s="27">
        <v>4.138528</v>
      </c>
      <c r="AJ36" s="27">
        <v>4.138528</v>
      </c>
      <c r="AK36" s="27">
        <v>4.138528</v>
      </c>
      <c r="AL36" s="24">
        <v>4.138528</v>
      </c>
      <c r="AM36" s="27">
        <v>4.138528</v>
      </c>
      <c r="AN36" s="27">
        <v>4.138528</v>
      </c>
      <c r="AO36" s="27">
        <v>4.138528</v>
      </c>
      <c r="AP36" s="27">
        <v>4.138528</v>
      </c>
      <c r="AQ36" s="24">
        <v>4.138528</v>
      </c>
      <c r="AR36" s="27">
        <v>4.138528</v>
      </c>
      <c r="AS36" s="27">
        <v>4.138528</v>
      </c>
      <c r="AT36" s="27">
        <v>4.138528</v>
      </c>
      <c r="AU36" s="27">
        <v>4.138528</v>
      </c>
      <c r="AV36" s="24">
        <v>4.138528</v>
      </c>
      <c r="AW36" s="27">
        <v>4.138528</v>
      </c>
      <c r="AX36" s="27">
        <v>4.138528</v>
      </c>
      <c r="AY36" s="27">
        <v>4.138528</v>
      </c>
      <c r="AZ36" s="27">
        <v>4.138528</v>
      </c>
      <c r="BA36" s="24">
        <v>4.138528</v>
      </c>
      <c r="BB36" s="27">
        <v>4.138528</v>
      </c>
      <c r="BC36" s="27">
        <v>4.138528</v>
      </c>
      <c r="BD36" s="27">
        <v>4.138528</v>
      </c>
      <c r="BE36" s="27">
        <v>4.138528</v>
      </c>
      <c r="BF36" s="24">
        <v>4.138528</v>
      </c>
      <c r="BG36" s="27">
        <v>4.138528</v>
      </c>
      <c r="BH36" s="27">
        <v>4.138528</v>
      </c>
      <c r="BI36" s="27">
        <v>4.138528</v>
      </c>
      <c r="BJ36" s="27">
        <v>4.138528</v>
      </c>
      <c r="BK36" s="24">
        <v>4.138528</v>
      </c>
      <c r="BL36" s="27">
        <v>4.138528</v>
      </c>
      <c r="BM36" s="27">
        <v>4.138528</v>
      </c>
      <c r="BN36" s="27">
        <v>4.138528</v>
      </c>
      <c r="BO36" s="27">
        <v>4.138528</v>
      </c>
      <c r="BP36" s="24">
        <v>4.138528</v>
      </c>
      <c r="BQ36" s="27">
        <v>4.138528</v>
      </c>
      <c r="BR36" s="27">
        <v>4.138528</v>
      </c>
      <c r="BS36" s="27">
        <v>4.138528</v>
      </c>
      <c r="BT36" s="27">
        <v>4.138528</v>
      </c>
      <c r="BU36" s="24">
        <v>4.138528</v>
      </c>
      <c r="BV36" s="27">
        <v>4.138528</v>
      </c>
      <c r="BW36" s="27">
        <v>4.138528</v>
      </c>
      <c r="BX36" s="27">
        <v>4.138528</v>
      </c>
      <c r="BY36" s="27">
        <v>4.138528</v>
      </c>
      <c r="BZ36" s="24">
        <v>4.138528</v>
      </c>
      <c r="CA36" s="27">
        <v>4.138528</v>
      </c>
      <c r="CB36" s="27">
        <v>4.138528</v>
      </c>
      <c r="CC36" s="27">
        <v>4.138528</v>
      </c>
      <c r="CD36" s="27">
        <v>4.138528</v>
      </c>
      <c r="CE36" s="24">
        <v>4.138528</v>
      </c>
      <c r="CF36" s="27">
        <v>4.138528</v>
      </c>
      <c r="CG36" s="27">
        <v>4.138528</v>
      </c>
      <c r="CH36" s="27">
        <v>4.138528</v>
      </c>
      <c r="CI36" s="27">
        <v>4.138528</v>
      </c>
      <c r="CJ36" s="24">
        <v>4.138528</v>
      </c>
      <c r="CK36" s="27">
        <v>4.138528</v>
      </c>
      <c r="CL36" s="27">
        <v>4.138528</v>
      </c>
      <c r="CM36" s="27">
        <v>4.138528</v>
      </c>
      <c r="CN36" s="27">
        <v>4.138528</v>
      </c>
      <c r="CO36" s="24">
        <v>4.138528</v>
      </c>
      <c r="CP36" s="27">
        <v>4.138528</v>
      </c>
      <c r="CQ36" s="27">
        <v>4.138528</v>
      </c>
      <c r="CR36" s="27">
        <v>4.138528</v>
      </c>
      <c r="CS36" s="27">
        <v>4.138528</v>
      </c>
      <c r="CT36" s="24">
        <v>4.138528</v>
      </c>
      <c r="CU36" s="27">
        <v>4.138528</v>
      </c>
      <c r="CV36" s="27">
        <v>4.138528</v>
      </c>
      <c r="CW36" s="27">
        <v>4.138528</v>
      </c>
      <c r="CX36" s="27">
        <v>4.138528</v>
      </c>
      <c r="CY36" s="24">
        <v>4.138528</v>
      </c>
      <c r="CZ36" s="27">
        <v>4.138528</v>
      </c>
      <c r="DA36" s="27">
        <v>4.138528</v>
      </c>
      <c r="DB36" s="27">
        <v>4.138528</v>
      </c>
      <c r="DC36" s="27">
        <v>4.138528</v>
      </c>
      <c r="DD36" s="24">
        <v>4.138528</v>
      </c>
      <c r="DE36" s="27">
        <v>4.138528</v>
      </c>
      <c r="DF36" s="27">
        <v>4.138528</v>
      </c>
      <c r="DG36" s="27">
        <v>4.138528</v>
      </c>
      <c r="DH36" s="27">
        <v>4.138528</v>
      </c>
      <c r="DI36" s="24">
        <v>4.138528</v>
      </c>
      <c r="DJ36" s="27">
        <v>4.138528</v>
      </c>
      <c r="DK36" s="27">
        <v>4.138528</v>
      </c>
      <c r="DL36" s="27">
        <v>4.138528</v>
      </c>
      <c r="DM36" s="27">
        <v>4.138528</v>
      </c>
      <c r="DN36" s="24">
        <v>4.138528</v>
      </c>
      <c r="DO36" s="27">
        <v>4.138528</v>
      </c>
      <c r="DP36" s="27">
        <v>4.138528</v>
      </c>
      <c r="DQ36" s="27">
        <v>4.138528</v>
      </c>
      <c r="DR36" s="27">
        <v>4.138528</v>
      </c>
      <c r="DS36" s="24">
        <v>4.138528</v>
      </c>
      <c r="DT36" s="27">
        <v>4.138528</v>
      </c>
      <c r="DU36" s="27">
        <v>4.138528</v>
      </c>
      <c r="DV36" s="27">
        <v>4.138528</v>
      </c>
      <c r="DW36" s="27">
        <v>4.138528</v>
      </c>
      <c r="DX36" s="24">
        <v>4.138528</v>
      </c>
      <c r="DY36" s="27">
        <v>4.138528</v>
      </c>
      <c r="DZ36" s="27">
        <v>4.138528</v>
      </c>
      <c r="EA36" s="27">
        <v>4.138528</v>
      </c>
      <c r="EB36" s="27">
        <v>4.138528</v>
      </c>
      <c r="EC36" s="24">
        <v>4.138528</v>
      </c>
      <c r="ED36" s="27">
        <v>4.138528</v>
      </c>
      <c r="EE36" s="27">
        <v>4.138528</v>
      </c>
      <c r="EF36" s="27">
        <v>4.138528</v>
      </c>
      <c r="EG36" s="27">
        <v>4.138528</v>
      </c>
      <c r="EH36" s="24">
        <v>4.138528</v>
      </c>
      <c r="EI36" s="27">
        <v>4.138528</v>
      </c>
      <c r="EJ36" s="27">
        <v>4.138528</v>
      </c>
      <c r="EK36" s="27">
        <v>4.138528</v>
      </c>
      <c r="EL36" s="27">
        <v>4.138528</v>
      </c>
      <c r="EM36" s="24">
        <v>4.138528</v>
      </c>
      <c r="EN36" s="27">
        <v>4.138528</v>
      </c>
      <c r="EO36" s="27">
        <v>4.138528</v>
      </c>
      <c r="EP36" s="27">
        <v>4.138528</v>
      </c>
      <c r="EQ36" s="27">
        <v>4.138528</v>
      </c>
      <c r="ER36" s="24">
        <v>4.138528</v>
      </c>
      <c r="ES36" s="26">
        <v>-3.0000000000000001E-3</v>
      </c>
      <c r="ET36" s="26">
        <v>-3.0000000000000001E-3</v>
      </c>
      <c r="EU36" s="26">
        <v>-3.0000000000000001E-3</v>
      </c>
      <c r="EV36" s="26">
        <v>-3.0000000000000001E-3</v>
      </c>
      <c r="EW36" s="25">
        <v>-3.0000000000000001E-3</v>
      </c>
    </row>
    <row r="37" spans="1:153" x14ac:dyDescent="0.25">
      <c r="A37" s="28" t="s">
        <v>194</v>
      </c>
      <c r="B37" s="28">
        <v>137.81681800000001</v>
      </c>
      <c r="C37" s="28">
        <v>138.796753</v>
      </c>
      <c r="D37" s="31">
        <v>150.39717099999999</v>
      </c>
      <c r="E37" s="31">
        <v>150.209259</v>
      </c>
      <c r="F37" s="31">
        <v>150.07165499999999</v>
      </c>
      <c r="G37" s="31">
        <v>150.08377100000001</v>
      </c>
      <c r="H37" s="28">
        <v>150.06123400000001</v>
      </c>
      <c r="I37" s="31">
        <v>158.864395</v>
      </c>
      <c r="J37" s="31">
        <v>158.485443</v>
      </c>
      <c r="K37" s="31">
        <v>158.18679800000001</v>
      </c>
      <c r="L37" s="31">
        <v>158.19087200000001</v>
      </c>
      <c r="M37" s="28">
        <v>158.137238</v>
      </c>
      <c r="N37" s="31">
        <v>182.12037699999999</v>
      </c>
      <c r="O37" s="31">
        <v>181.554428</v>
      </c>
      <c r="P37" s="31">
        <v>181.074173</v>
      </c>
      <c r="Q37" s="31">
        <v>181.04890399999999</v>
      </c>
      <c r="R37" s="28">
        <v>180.99137899999999</v>
      </c>
      <c r="S37" s="31">
        <v>190.3116</v>
      </c>
      <c r="T37" s="31">
        <v>189.60507200000001</v>
      </c>
      <c r="U37" s="31">
        <v>188.92237900000001</v>
      </c>
      <c r="V37" s="31">
        <v>188.878479</v>
      </c>
      <c r="W37" s="28">
        <v>188.81399500000001</v>
      </c>
      <c r="X37" s="31">
        <v>196.96708699999999</v>
      </c>
      <c r="Y37" s="31">
        <v>196.080994</v>
      </c>
      <c r="Z37" s="31">
        <v>195.288681</v>
      </c>
      <c r="AA37" s="31">
        <v>195.22737100000001</v>
      </c>
      <c r="AB37" s="28">
        <v>195.08943199999999</v>
      </c>
      <c r="AC37" s="31">
        <v>204.766785</v>
      </c>
      <c r="AD37" s="31">
        <v>203.69818100000001</v>
      </c>
      <c r="AE37" s="31">
        <v>199.04641699999999</v>
      </c>
      <c r="AF37" s="31">
        <v>198.89544699999999</v>
      </c>
      <c r="AG37" s="28">
        <v>198.777771</v>
      </c>
      <c r="AH37" s="31">
        <v>212.097015</v>
      </c>
      <c r="AI37" s="31">
        <v>210.88464400000001</v>
      </c>
      <c r="AJ37" s="31">
        <v>202.152985</v>
      </c>
      <c r="AK37" s="31">
        <v>201.95339999999999</v>
      </c>
      <c r="AL37" s="28">
        <v>201.86889600000001</v>
      </c>
      <c r="AM37" s="31">
        <v>219.58959999999999</v>
      </c>
      <c r="AN37" s="31">
        <v>218.062164</v>
      </c>
      <c r="AO37" s="31">
        <v>205.31715399999999</v>
      </c>
      <c r="AP37" s="31">
        <v>205.01422099999999</v>
      </c>
      <c r="AQ37" s="28">
        <v>204.98066700000001</v>
      </c>
      <c r="AR37" s="31">
        <v>227.73413099999999</v>
      </c>
      <c r="AS37" s="31">
        <v>226.16693100000001</v>
      </c>
      <c r="AT37" s="31">
        <v>208.74588</v>
      </c>
      <c r="AU37" s="31">
        <v>208.302628</v>
      </c>
      <c r="AV37" s="28">
        <v>208.317657</v>
      </c>
      <c r="AW37" s="31">
        <v>236.31326300000001</v>
      </c>
      <c r="AX37" s="31">
        <v>234.70330799999999</v>
      </c>
      <c r="AY37" s="31">
        <v>212.58926400000001</v>
      </c>
      <c r="AZ37" s="31">
        <v>211.96000699999999</v>
      </c>
      <c r="BA37" s="28">
        <v>212.074173</v>
      </c>
      <c r="BB37" s="31">
        <v>245.50247200000001</v>
      </c>
      <c r="BC37" s="31">
        <v>243.96665999999999</v>
      </c>
      <c r="BD37" s="31">
        <v>217.03994800000001</v>
      </c>
      <c r="BE37" s="31">
        <v>216.258453</v>
      </c>
      <c r="BF37" s="28">
        <v>216.38916</v>
      </c>
      <c r="BG37" s="31">
        <v>255.55453499999999</v>
      </c>
      <c r="BH37" s="31">
        <v>256.77166699999998</v>
      </c>
      <c r="BI37" s="31">
        <v>225.82084699999999</v>
      </c>
      <c r="BJ37" s="31">
        <v>224.203217</v>
      </c>
      <c r="BK37" s="28">
        <v>224.34085099999999</v>
      </c>
      <c r="BL37" s="31">
        <v>265.52261399999998</v>
      </c>
      <c r="BM37" s="31">
        <v>267.05831899999998</v>
      </c>
      <c r="BN37" s="31">
        <v>231.28183000000001</v>
      </c>
      <c r="BO37" s="31">
        <v>229.32600400000001</v>
      </c>
      <c r="BP37" s="28">
        <v>229.548203</v>
      </c>
      <c r="BQ37" s="31">
        <v>275.84863300000001</v>
      </c>
      <c r="BR37" s="31">
        <v>277.81781000000001</v>
      </c>
      <c r="BS37" s="31">
        <v>237.11047400000001</v>
      </c>
      <c r="BT37" s="31">
        <v>234.823669</v>
      </c>
      <c r="BU37" s="28">
        <v>235.09747300000001</v>
      </c>
      <c r="BV37" s="31">
        <v>286.72128300000003</v>
      </c>
      <c r="BW37" s="31">
        <v>289.08303799999999</v>
      </c>
      <c r="BX37" s="31">
        <v>243.48492400000001</v>
      </c>
      <c r="BY37" s="31">
        <v>240.81085200000001</v>
      </c>
      <c r="BZ37" s="28">
        <v>241.17001300000001</v>
      </c>
      <c r="CA37" s="31">
        <v>297.84326199999998</v>
      </c>
      <c r="CB37" s="31">
        <v>300.678406</v>
      </c>
      <c r="CC37" s="31">
        <v>250.22491500000001</v>
      </c>
      <c r="CD37" s="31">
        <v>247.111053</v>
      </c>
      <c r="CE37" s="28">
        <v>247.58506800000001</v>
      </c>
      <c r="CF37" s="31">
        <v>309.967804</v>
      </c>
      <c r="CG37" s="31">
        <v>313.15783699999997</v>
      </c>
      <c r="CH37" s="31">
        <v>257.88818400000002</v>
      </c>
      <c r="CI37" s="31">
        <v>254.55909700000001</v>
      </c>
      <c r="CJ37" s="28">
        <v>255.023178</v>
      </c>
      <c r="CK37" s="31">
        <v>322.79489100000001</v>
      </c>
      <c r="CL37" s="31">
        <v>326.33337399999999</v>
      </c>
      <c r="CM37" s="31">
        <v>266.278076</v>
      </c>
      <c r="CN37" s="31">
        <v>262.61532599999998</v>
      </c>
      <c r="CO37" s="28">
        <v>263.06500199999999</v>
      </c>
      <c r="CP37" s="31">
        <v>336.44012500000002</v>
      </c>
      <c r="CQ37" s="31">
        <v>340.38391100000001</v>
      </c>
      <c r="CR37" s="31">
        <v>275.46173099999999</v>
      </c>
      <c r="CS37" s="31">
        <v>271.51989700000001</v>
      </c>
      <c r="CT37" s="28">
        <v>271.92578099999997</v>
      </c>
      <c r="CU37" s="31">
        <v>350.461975</v>
      </c>
      <c r="CV37" s="31">
        <v>355.03973400000001</v>
      </c>
      <c r="CW37" s="31">
        <v>285.23709100000002</v>
      </c>
      <c r="CX37" s="31">
        <v>280.81347699999998</v>
      </c>
      <c r="CY37" s="28">
        <v>281.18975799999998</v>
      </c>
      <c r="CZ37" s="31">
        <v>364.70285000000001</v>
      </c>
      <c r="DA37" s="31">
        <v>369.94396999999998</v>
      </c>
      <c r="DB37" s="31">
        <v>295.42523199999999</v>
      </c>
      <c r="DC37" s="31">
        <v>290.28460699999999</v>
      </c>
      <c r="DD37" s="28">
        <v>290.76910400000003</v>
      </c>
      <c r="DE37" s="31">
        <v>379.43313599999999</v>
      </c>
      <c r="DF37" s="31">
        <v>385.13400300000001</v>
      </c>
      <c r="DG37" s="31">
        <v>306.03976399999999</v>
      </c>
      <c r="DH37" s="31">
        <v>300.06390399999998</v>
      </c>
      <c r="DI37" s="28">
        <v>300.716858</v>
      </c>
      <c r="DJ37" s="31">
        <v>394.39257800000001</v>
      </c>
      <c r="DK37" s="31">
        <v>400.75210600000003</v>
      </c>
      <c r="DL37" s="31">
        <v>317.211456</v>
      </c>
      <c r="DM37" s="31">
        <v>310.18823200000003</v>
      </c>
      <c r="DN37" s="28">
        <v>311.08398399999999</v>
      </c>
      <c r="DO37" s="31">
        <v>409.75479100000001</v>
      </c>
      <c r="DP37" s="31">
        <v>416.77398699999998</v>
      </c>
      <c r="DQ37" s="31">
        <v>329.09255999999999</v>
      </c>
      <c r="DR37" s="31">
        <v>320.84484900000001</v>
      </c>
      <c r="DS37" s="28">
        <v>321.96075400000001</v>
      </c>
      <c r="DT37" s="31">
        <v>424.40673800000002</v>
      </c>
      <c r="DU37" s="31">
        <v>432.13943499999999</v>
      </c>
      <c r="DV37" s="31">
        <v>340.50860599999999</v>
      </c>
      <c r="DW37" s="31">
        <v>330.89688100000001</v>
      </c>
      <c r="DX37" s="28">
        <v>332.24844400000001</v>
      </c>
      <c r="DY37" s="31">
        <v>438.40518200000002</v>
      </c>
      <c r="DZ37" s="31">
        <v>446.93420400000002</v>
      </c>
      <c r="EA37" s="31">
        <v>351.51953099999997</v>
      </c>
      <c r="EB37" s="31">
        <v>340.62792999999999</v>
      </c>
      <c r="EC37" s="28">
        <v>342.34381100000002</v>
      </c>
      <c r="ED37" s="31">
        <v>451.58300800000001</v>
      </c>
      <c r="EE37" s="31">
        <v>460.96649200000002</v>
      </c>
      <c r="EF37" s="31">
        <v>361.65148900000003</v>
      </c>
      <c r="EG37" s="31">
        <v>349.78387500000002</v>
      </c>
      <c r="EH37" s="28">
        <v>351.83331299999998</v>
      </c>
      <c r="EI37" s="31">
        <v>464.84039300000001</v>
      </c>
      <c r="EJ37" s="31">
        <v>474.959991</v>
      </c>
      <c r="EK37" s="31">
        <v>371.38076799999999</v>
      </c>
      <c r="EL37" s="31">
        <v>358.79226699999998</v>
      </c>
      <c r="EM37" s="28">
        <v>361.01635700000003</v>
      </c>
      <c r="EN37" s="31">
        <v>477.807098</v>
      </c>
      <c r="EO37" s="31">
        <v>488.55862400000001</v>
      </c>
      <c r="EP37" s="31">
        <v>380.78308099999998</v>
      </c>
      <c r="EQ37" s="31">
        <v>367.62158199999999</v>
      </c>
      <c r="ER37" s="28">
        <v>370.00256300000001</v>
      </c>
      <c r="ES37" s="30">
        <v>4.3999999999999997E-2</v>
      </c>
      <c r="ET37" s="30">
        <v>4.3999999999999997E-2</v>
      </c>
      <c r="EU37" s="30">
        <v>3.5000000000000003E-2</v>
      </c>
      <c r="EV37" s="30">
        <v>3.4000000000000002E-2</v>
      </c>
      <c r="EW37" s="29">
        <v>3.4000000000000002E-2</v>
      </c>
    </row>
    <row r="38" spans="1:153" x14ac:dyDescent="0.25">
      <c r="A38" s="24" t="s">
        <v>193</v>
      </c>
      <c r="B38" s="24">
        <v>99.197051999999999</v>
      </c>
      <c r="C38" s="24">
        <v>101.782394</v>
      </c>
      <c r="D38" s="27">
        <v>112.45983099999999</v>
      </c>
      <c r="E38" s="27">
        <v>112.302238</v>
      </c>
      <c r="F38" s="27">
        <v>112.182945</v>
      </c>
      <c r="G38" s="27">
        <v>112.19412199999999</v>
      </c>
      <c r="H38" s="24">
        <v>112.17478199999999</v>
      </c>
      <c r="I38" s="27">
        <v>120.476181</v>
      </c>
      <c r="J38" s="27">
        <v>120.15909600000001</v>
      </c>
      <c r="K38" s="27">
        <v>119.900864</v>
      </c>
      <c r="L38" s="27">
        <v>119.905968</v>
      </c>
      <c r="M38" s="24">
        <v>119.85858899999999</v>
      </c>
      <c r="N38" s="27">
        <v>144.711288</v>
      </c>
      <c r="O38" s="27">
        <v>144.23989900000001</v>
      </c>
      <c r="P38" s="27">
        <v>143.82354699999999</v>
      </c>
      <c r="Q38" s="27">
        <v>143.80387899999999</v>
      </c>
      <c r="R38" s="24">
        <v>143.75367700000001</v>
      </c>
      <c r="S38" s="27">
        <v>152.34292600000001</v>
      </c>
      <c r="T38" s="27">
        <v>151.75843800000001</v>
      </c>
      <c r="U38" s="27">
        <v>151.16227699999999</v>
      </c>
      <c r="V38" s="27">
        <v>151.128479</v>
      </c>
      <c r="W38" s="24">
        <v>151.072495</v>
      </c>
      <c r="X38" s="27">
        <v>158.63583399999999</v>
      </c>
      <c r="Y38" s="27">
        <v>157.901657</v>
      </c>
      <c r="Z38" s="27">
        <v>157.20838900000001</v>
      </c>
      <c r="AA38" s="27">
        <v>157.16494800000001</v>
      </c>
      <c r="AB38" s="24">
        <v>157.03497300000001</v>
      </c>
      <c r="AC38" s="27">
        <v>165.969269</v>
      </c>
      <c r="AD38" s="27">
        <v>165.08227500000001</v>
      </c>
      <c r="AE38" s="27">
        <v>160.635727</v>
      </c>
      <c r="AF38" s="27">
        <v>160.51332099999999</v>
      </c>
      <c r="AG38" s="24">
        <v>160.401489</v>
      </c>
      <c r="AH38" s="27">
        <v>172.88938899999999</v>
      </c>
      <c r="AI38" s="27">
        <v>171.881058</v>
      </c>
      <c r="AJ38" s="27">
        <v>163.47425799999999</v>
      </c>
      <c r="AK38" s="27">
        <v>163.30929599999999</v>
      </c>
      <c r="AL38" s="24">
        <v>163.227676</v>
      </c>
      <c r="AM38" s="27">
        <v>179.98172</v>
      </c>
      <c r="AN38" s="27">
        <v>178.67678799999999</v>
      </c>
      <c r="AO38" s="27">
        <v>166.365906</v>
      </c>
      <c r="AP38" s="27">
        <v>166.10993999999999</v>
      </c>
      <c r="AQ38" s="24">
        <v>166.074127</v>
      </c>
      <c r="AR38" s="27">
        <v>187.71127300000001</v>
      </c>
      <c r="AS38" s="27">
        <v>186.374741</v>
      </c>
      <c r="AT38" s="27">
        <v>169.50097700000001</v>
      </c>
      <c r="AU38" s="27">
        <v>169.12001000000001</v>
      </c>
      <c r="AV38" s="24">
        <v>169.127869</v>
      </c>
      <c r="AW38" s="27">
        <v>195.83685299999999</v>
      </c>
      <c r="AX38" s="27">
        <v>194.45602400000001</v>
      </c>
      <c r="AY38" s="27">
        <v>172.820312</v>
      </c>
      <c r="AZ38" s="27">
        <v>172.273178</v>
      </c>
      <c r="BA38" s="24">
        <v>172.37120100000001</v>
      </c>
      <c r="BB38" s="27">
        <v>204.506485</v>
      </c>
      <c r="BC38" s="27">
        <v>203.184326</v>
      </c>
      <c r="BD38" s="27">
        <v>176.86871300000001</v>
      </c>
      <c r="BE38" s="27">
        <v>176.18914799999999</v>
      </c>
      <c r="BF38" s="24">
        <v>176.302155</v>
      </c>
      <c r="BG38" s="27">
        <v>213.65791300000001</v>
      </c>
      <c r="BH38" s="27">
        <v>214.16027800000001</v>
      </c>
      <c r="BI38" s="27">
        <v>183.640289</v>
      </c>
      <c r="BJ38" s="27">
        <v>182.375778</v>
      </c>
      <c r="BK38" s="24">
        <v>182.49577300000001</v>
      </c>
      <c r="BL38" s="27">
        <v>223.01265000000001</v>
      </c>
      <c r="BM38" s="27">
        <v>223.76457199999999</v>
      </c>
      <c r="BN38" s="27">
        <v>188.52862500000001</v>
      </c>
      <c r="BO38" s="27">
        <v>186.96835300000001</v>
      </c>
      <c r="BP38" s="24">
        <v>187.16745</v>
      </c>
      <c r="BQ38" s="27">
        <v>232.690628</v>
      </c>
      <c r="BR38" s="27">
        <v>233.79451</v>
      </c>
      <c r="BS38" s="27">
        <v>193.73635899999999</v>
      </c>
      <c r="BT38" s="27">
        <v>191.88816800000001</v>
      </c>
      <c r="BU38" s="24">
        <v>192.13696300000001</v>
      </c>
      <c r="BV38" s="27">
        <v>242.85938999999999</v>
      </c>
      <c r="BW38" s="27">
        <v>244.27441400000001</v>
      </c>
      <c r="BX38" s="27">
        <v>199.423721</v>
      </c>
      <c r="BY38" s="27">
        <v>193.04383899999999</v>
      </c>
      <c r="BZ38" s="24">
        <v>197.56483499999999</v>
      </c>
      <c r="CA38" s="27">
        <v>253.23130800000001</v>
      </c>
      <c r="CB38" s="27">
        <v>255.030609</v>
      </c>
      <c r="CC38" s="27">
        <v>205.42022700000001</v>
      </c>
      <c r="CD38" s="27">
        <v>202.83857699999999</v>
      </c>
      <c r="CE38" s="24">
        <v>203.28268399999999</v>
      </c>
      <c r="CF38" s="27">
        <v>264.48236100000003</v>
      </c>
      <c r="CG38" s="27">
        <v>266.55908199999999</v>
      </c>
      <c r="CH38" s="27">
        <v>212.41812100000001</v>
      </c>
      <c r="CI38" s="27">
        <v>209.64944499999999</v>
      </c>
      <c r="CJ38" s="24">
        <v>210.09106399999999</v>
      </c>
      <c r="CK38" s="27">
        <v>276.33761600000003</v>
      </c>
      <c r="CL38" s="27">
        <v>278.68335000000002</v>
      </c>
      <c r="CM38" s="27">
        <v>219.85661300000001</v>
      </c>
      <c r="CN38" s="27">
        <v>216.79420500000001</v>
      </c>
      <c r="CO38" s="24">
        <v>217.226913</v>
      </c>
      <c r="CP38" s="27">
        <v>288.90777600000001</v>
      </c>
      <c r="CQ38" s="27">
        <v>291.57128899999998</v>
      </c>
      <c r="CR38" s="27">
        <v>227.97901899999999</v>
      </c>
      <c r="CS38" s="27">
        <v>224.683258</v>
      </c>
      <c r="CT38" s="24">
        <v>225.078125</v>
      </c>
      <c r="CU38" s="27">
        <v>301.80883799999998</v>
      </c>
      <c r="CV38" s="27">
        <v>305.00015300000001</v>
      </c>
      <c r="CW38" s="27">
        <v>236.62022400000001</v>
      </c>
      <c r="CX38" s="27">
        <v>232.91421500000001</v>
      </c>
      <c r="CY38" s="24">
        <v>233.28105199999999</v>
      </c>
      <c r="CZ38" s="27">
        <v>314.89993299999998</v>
      </c>
      <c r="DA38" s="27">
        <v>318.64120500000001</v>
      </c>
      <c r="DB38" s="27">
        <v>245.61901900000001</v>
      </c>
      <c r="DC38" s="27">
        <v>241.29023699999999</v>
      </c>
      <c r="DD38" s="24">
        <v>241.75311300000001</v>
      </c>
      <c r="DE38" s="27">
        <v>328.42248499999999</v>
      </c>
      <c r="DF38" s="27">
        <v>332.52835099999999</v>
      </c>
      <c r="DG38" s="27">
        <v>254.96816999999999</v>
      </c>
      <c r="DH38" s="27">
        <v>249.92575099999999</v>
      </c>
      <c r="DI38" s="24">
        <v>250.53526299999999</v>
      </c>
      <c r="DJ38" s="27">
        <v>342.12719700000002</v>
      </c>
      <c r="DK38" s="27">
        <v>346.781342</v>
      </c>
      <c r="DL38" s="27">
        <v>264.59393299999999</v>
      </c>
      <c r="DM38" s="27">
        <v>258.83938599999999</v>
      </c>
      <c r="DN38" s="24">
        <v>259.665863</v>
      </c>
      <c r="DO38" s="27">
        <v>356.16134599999998</v>
      </c>
      <c r="DP38" s="27">
        <v>361.36615</v>
      </c>
      <c r="DQ38" s="27">
        <v>275.00680499999999</v>
      </c>
      <c r="DR38" s="27">
        <v>268.19589200000001</v>
      </c>
      <c r="DS38" s="24">
        <v>269.21752900000001</v>
      </c>
      <c r="DT38" s="27">
        <v>369.553741</v>
      </c>
      <c r="DU38" s="27">
        <v>375.35736100000003</v>
      </c>
      <c r="DV38" s="27">
        <v>284.99014299999999</v>
      </c>
      <c r="DW38" s="27">
        <v>276.97924799999998</v>
      </c>
      <c r="DX38" s="24">
        <v>278.21298200000001</v>
      </c>
      <c r="DY38" s="27">
        <v>382.32244900000001</v>
      </c>
      <c r="DZ38" s="27">
        <v>388.79913299999998</v>
      </c>
      <c r="EA38" s="27">
        <v>294.56561299999998</v>
      </c>
      <c r="EB38" s="27">
        <v>285.23184199999997</v>
      </c>
      <c r="EC38" s="24">
        <v>286.989441</v>
      </c>
      <c r="ED38" s="27">
        <v>394.28585800000002</v>
      </c>
      <c r="EE38" s="27">
        <v>401.482483</v>
      </c>
      <c r="EF38" s="27">
        <v>303.28283699999997</v>
      </c>
      <c r="EG38" s="27">
        <v>293.07614100000001</v>
      </c>
      <c r="EH38" s="24">
        <v>294.95205700000002</v>
      </c>
      <c r="EI38" s="27">
        <v>406.21075400000001</v>
      </c>
      <c r="EJ38" s="27">
        <v>414.00598100000002</v>
      </c>
      <c r="EK38" s="27">
        <v>307.32421900000003</v>
      </c>
      <c r="EL38" s="27">
        <v>300.65869099999998</v>
      </c>
      <c r="EM38" s="24">
        <v>302.69827299999997</v>
      </c>
      <c r="EN38" s="27">
        <v>417.67974900000002</v>
      </c>
      <c r="EO38" s="27">
        <v>425.98184199999997</v>
      </c>
      <c r="EP38" s="27">
        <v>314.71481299999999</v>
      </c>
      <c r="EQ38" s="27">
        <v>307.88748199999998</v>
      </c>
      <c r="ER38" s="24">
        <v>310.074524</v>
      </c>
      <c r="ES38" s="26">
        <v>0.05</v>
      </c>
      <c r="ET38" s="26">
        <v>5.0999999999999997E-2</v>
      </c>
      <c r="EU38" s="26">
        <v>0.04</v>
      </c>
      <c r="EV38" s="26">
        <v>3.9E-2</v>
      </c>
      <c r="EW38" s="25">
        <v>3.9E-2</v>
      </c>
    </row>
    <row r="39" spans="1:153" x14ac:dyDescent="0.25">
      <c r="A39" s="28" t="s">
        <v>192</v>
      </c>
      <c r="B39" s="28">
        <v>38.619770000000003</v>
      </c>
      <c r="C39" s="28">
        <v>37.014347000000001</v>
      </c>
      <c r="D39" s="31">
        <v>37.937359000000001</v>
      </c>
      <c r="E39" s="31">
        <v>37.907017000000003</v>
      </c>
      <c r="F39" s="31">
        <v>37.888733000000002</v>
      </c>
      <c r="G39" s="31">
        <v>37.889659999999999</v>
      </c>
      <c r="H39" s="28">
        <v>37.886459000000002</v>
      </c>
      <c r="I39" s="31">
        <v>38.388218000000002</v>
      </c>
      <c r="J39" s="31">
        <v>38.326374000000001</v>
      </c>
      <c r="K39" s="31">
        <v>38.28595</v>
      </c>
      <c r="L39" s="31">
        <v>38.284911999999998</v>
      </c>
      <c r="M39" s="28">
        <v>38.278671000000003</v>
      </c>
      <c r="N39" s="31">
        <v>37.409084</v>
      </c>
      <c r="O39" s="31">
        <v>37.314529</v>
      </c>
      <c r="P39" s="31">
        <v>37.250591</v>
      </c>
      <c r="Q39" s="31">
        <v>37.245013999999998</v>
      </c>
      <c r="R39" s="28">
        <v>37.237659000000001</v>
      </c>
      <c r="S39" s="31">
        <v>37.968646999999997</v>
      </c>
      <c r="T39" s="31">
        <v>37.846622000000004</v>
      </c>
      <c r="U39" s="31">
        <v>37.760081999999997</v>
      </c>
      <c r="V39" s="31">
        <v>37.749969</v>
      </c>
      <c r="W39" s="28">
        <v>37.741512</v>
      </c>
      <c r="X39" s="31">
        <v>38.331237999999999</v>
      </c>
      <c r="Y39" s="31">
        <v>38.179282999999998</v>
      </c>
      <c r="Z39" s="31">
        <v>38.080288000000003</v>
      </c>
      <c r="AA39" s="31">
        <v>38.062412000000002</v>
      </c>
      <c r="AB39" s="28">
        <v>38.054431999999998</v>
      </c>
      <c r="AC39" s="31">
        <v>38.797482000000002</v>
      </c>
      <c r="AD39" s="31">
        <v>38.615867999999999</v>
      </c>
      <c r="AE39" s="31">
        <v>38.410666999999997</v>
      </c>
      <c r="AF39" s="31">
        <v>38.382095</v>
      </c>
      <c r="AG39" s="28">
        <v>38.376263000000002</v>
      </c>
      <c r="AH39" s="31">
        <v>39.207642</v>
      </c>
      <c r="AI39" s="31">
        <v>39.003608999999997</v>
      </c>
      <c r="AJ39" s="31">
        <v>38.678696000000002</v>
      </c>
      <c r="AK39" s="31">
        <v>38.644103999999999</v>
      </c>
      <c r="AL39" s="28">
        <v>38.641204999999999</v>
      </c>
      <c r="AM39" s="31">
        <v>39.607875999999997</v>
      </c>
      <c r="AN39" s="31">
        <v>39.385356999999999</v>
      </c>
      <c r="AO39" s="31">
        <v>38.951248</v>
      </c>
      <c r="AP39" s="31">
        <v>38.904251000000002</v>
      </c>
      <c r="AQ39" s="28">
        <v>38.906506</v>
      </c>
      <c r="AR39" s="31">
        <v>40.022835000000001</v>
      </c>
      <c r="AS39" s="31">
        <v>39.792152000000002</v>
      </c>
      <c r="AT39" s="31">
        <v>39.244880999999999</v>
      </c>
      <c r="AU39" s="31">
        <v>39.182613000000003</v>
      </c>
      <c r="AV39" s="28">
        <v>39.189757999999998</v>
      </c>
      <c r="AW39" s="31">
        <v>40.47636</v>
      </c>
      <c r="AX39" s="31">
        <v>40.247264999999999</v>
      </c>
      <c r="AY39" s="31">
        <v>39.768974</v>
      </c>
      <c r="AZ39" s="31">
        <v>39.686829000000003</v>
      </c>
      <c r="BA39" s="28">
        <v>39.702950000000001</v>
      </c>
      <c r="BB39" s="31">
        <v>40.995987</v>
      </c>
      <c r="BC39" s="31">
        <v>40.782317999999997</v>
      </c>
      <c r="BD39" s="31">
        <v>40.171241999999999</v>
      </c>
      <c r="BE39" s="31">
        <v>40.069313000000001</v>
      </c>
      <c r="BF39" s="28">
        <v>40.086993999999997</v>
      </c>
      <c r="BG39" s="31">
        <v>41.896594999999998</v>
      </c>
      <c r="BH39" s="31">
        <v>42.611415999999998</v>
      </c>
      <c r="BI39" s="31">
        <v>42.180553000000003</v>
      </c>
      <c r="BJ39" s="31">
        <v>41.827427</v>
      </c>
      <c r="BK39" s="28">
        <v>41.845042999999997</v>
      </c>
      <c r="BL39" s="31">
        <v>42.509895</v>
      </c>
      <c r="BM39" s="31">
        <v>43.293723999999997</v>
      </c>
      <c r="BN39" s="31">
        <v>42.753185000000002</v>
      </c>
      <c r="BO39" s="31">
        <v>42.357632000000002</v>
      </c>
      <c r="BP39" s="28">
        <v>42.380749000000002</v>
      </c>
      <c r="BQ39" s="31">
        <v>43.157992999999998</v>
      </c>
      <c r="BR39" s="31">
        <v>44.023285000000001</v>
      </c>
      <c r="BS39" s="31">
        <v>43.374125999999997</v>
      </c>
      <c r="BT39" s="31">
        <v>42.935509000000003</v>
      </c>
      <c r="BU39" s="28">
        <v>42.960509999999999</v>
      </c>
      <c r="BV39" s="31">
        <v>43.861893000000002</v>
      </c>
      <c r="BW39" s="31">
        <v>44.808613000000001</v>
      </c>
      <c r="BX39" s="31">
        <v>44.061176000000003</v>
      </c>
      <c r="BY39" s="31">
        <v>47.766998000000001</v>
      </c>
      <c r="BZ39" s="28">
        <v>43.605159999999998</v>
      </c>
      <c r="CA39" s="31">
        <v>44.611938000000002</v>
      </c>
      <c r="CB39" s="31">
        <v>45.647796999999997</v>
      </c>
      <c r="CC39" s="31">
        <v>44.804637999999997</v>
      </c>
      <c r="CD39" s="31">
        <v>44.272491000000002</v>
      </c>
      <c r="CE39" s="28">
        <v>44.302379999999999</v>
      </c>
      <c r="CF39" s="31">
        <v>45.485401000000003</v>
      </c>
      <c r="CG39" s="31">
        <v>46.598717000000001</v>
      </c>
      <c r="CH39" s="31">
        <v>45.470066000000003</v>
      </c>
      <c r="CI39" s="31">
        <v>44.909663999999999</v>
      </c>
      <c r="CJ39" s="28">
        <v>44.932133</v>
      </c>
      <c r="CK39" s="31">
        <v>46.457282999999997</v>
      </c>
      <c r="CL39" s="31">
        <v>47.649994</v>
      </c>
      <c r="CM39" s="31">
        <v>46.421447999999998</v>
      </c>
      <c r="CN39" s="31">
        <v>45.821114000000001</v>
      </c>
      <c r="CO39" s="28">
        <v>45.838085</v>
      </c>
      <c r="CP39" s="31">
        <v>47.532383000000003</v>
      </c>
      <c r="CQ39" s="31">
        <v>48.812655999999997</v>
      </c>
      <c r="CR39" s="31">
        <v>47.482684999999996</v>
      </c>
      <c r="CS39" s="31">
        <v>46.836632000000002</v>
      </c>
      <c r="CT39" s="28">
        <v>46.847656000000001</v>
      </c>
      <c r="CU39" s="31">
        <v>48.653221000000002</v>
      </c>
      <c r="CV39" s="31">
        <v>50.039597000000001</v>
      </c>
      <c r="CW39" s="31">
        <v>48.616858999999998</v>
      </c>
      <c r="CX39" s="31">
        <v>47.899242000000001</v>
      </c>
      <c r="CY39" s="28">
        <v>47.908672000000003</v>
      </c>
      <c r="CZ39" s="31">
        <v>49.802959000000001</v>
      </c>
      <c r="DA39" s="31">
        <v>51.302795000000003</v>
      </c>
      <c r="DB39" s="31">
        <v>49.806247999999997</v>
      </c>
      <c r="DC39" s="31">
        <v>48.994385000000001</v>
      </c>
      <c r="DD39" s="28">
        <v>49.016005999999997</v>
      </c>
      <c r="DE39" s="31">
        <v>51.010669999999998</v>
      </c>
      <c r="DF39" s="31">
        <v>52.605697999999997</v>
      </c>
      <c r="DG39" s="31">
        <v>51.071582999999997</v>
      </c>
      <c r="DH39" s="31">
        <v>50.138134000000001</v>
      </c>
      <c r="DI39" s="28">
        <v>50.181598999999999</v>
      </c>
      <c r="DJ39" s="31">
        <v>52.265366</v>
      </c>
      <c r="DK39" s="31">
        <v>53.970806000000003</v>
      </c>
      <c r="DL39" s="31">
        <v>52.617511999999998</v>
      </c>
      <c r="DM39" s="31">
        <v>51.348846000000002</v>
      </c>
      <c r="DN39" s="28">
        <v>51.418067999999998</v>
      </c>
      <c r="DO39" s="31">
        <v>53.593479000000002</v>
      </c>
      <c r="DP39" s="31">
        <v>55.407851999999998</v>
      </c>
      <c r="DQ39" s="31">
        <v>54.085766</v>
      </c>
      <c r="DR39" s="31">
        <v>52.648899</v>
      </c>
      <c r="DS39" s="28">
        <v>52.743214000000002</v>
      </c>
      <c r="DT39" s="31">
        <v>54.853050000000003</v>
      </c>
      <c r="DU39" s="31">
        <v>56.782088999999999</v>
      </c>
      <c r="DV39" s="31">
        <v>55.518478000000002</v>
      </c>
      <c r="DW39" s="31">
        <v>53.917586999999997</v>
      </c>
      <c r="DX39" s="28">
        <v>54.035473000000003</v>
      </c>
      <c r="DY39" s="31">
        <v>56.082828999999997</v>
      </c>
      <c r="DZ39" s="31">
        <v>58.135089999999998</v>
      </c>
      <c r="EA39" s="31">
        <v>56.953963999999999</v>
      </c>
      <c r="EB39" s="31">
        <v>55.396026999999997</v>
      </c>
      <c r="EC39" s="28">
        <v>55.354359000000002</v>
      </c>
      <c r="ED39" s="31">
        <v>57.297153000000002</v>
      </c>
      <c r="EE39" s="31">
        <v>59.483997000000002</v>
      </c>
      <c r="EF39" s="31">
        <v>58.368675000000003</v>
      </c>
      <c r="EG39" s="31">
        <v>56.707790000000003</v>
      </c>
      <c r="EH39" s="28">
        <v>56.881340000000002</v>
      </c>
      <c r="EI39" s="31">
        <v>58.629665000000003</v>
      </c>
      <c r="EJ39" s="31">
        <v>60.954020999999997</v>
      </c>
      <c r="EK39" s="31">
        <v>64.056595000000002</v>
      </c>
      <c r="EL39" s="31">
        <v>58.133549000000002</v>
      </c>
      <c r="EM39" s="28">
        <v>58.318080999999999</v>
      </c>
      <c r="EN39" s="31">
        <v>60.127445000000002</v>
      </c>
      <c r="EO39" s="31">
        <v>62.576881</v>
      </c>
      <c r="EP39" s="31">
        <v>66.068329000000006</v>
      </c>
      <c r="EQ39" s="31">
        <v>59.734122999999997</v>
      </c>
      <c r="ER39" s="28">
        <v>59.928069999999998</v>
      </c>
      <c r="ES39" s="30">
        <v>1.7000000000000001E-2</v>
      </c>
      <c r="ET39" s="30">
        <v>1.7999999999999999E-2</v>
      </c>
      <c r="EU39" s="30">
        <v>0.02</v>
      </c>
      <c r="EV39" s="30">
        <v>1.7000000000000001E-2</v>
      </c>
      <c r="EW39" s="29">
        <v>1.7000000000000001E-2</v>
      </c>
    </row>
    <row r="40" spans="1:153" x14ac:dyDescent="0.25">
      <c r="A40" s="24"/>
      <c r="B40" s="24"/>
      <c r="C40" s="24"/>
      <c r="D40" s="194"/>
      <c r="E40" s="189"/>
      <c r="F40" s="189"/>
      <c r="G40" s="189"/>
      <c r="H40" s="195"/>
      <c r="I40" s="194"/>
      <c r="J40" s="189"/>
      <c r="K40" s="189"/>
      <c r="L40" s="189"/>
      <c r="M40" s="195"/>
      <c r="N40" s="194"/>
      <c r="O40" s="189"/>
      <c r="P40" s="189"/>
      <c r="Q40" s="189"/>
      <c r="R40" s="195"/>
      <c r="S40" s="194"/>
      <c r="T40" s="189"/>
      <c r="U40" s="189"/>
      <c r="V40" s="189"/>
      <c r="W40" s="195"/>
      <c r="X40" s="194"/>
      <c r="Y40" s="189"/>
      <c r="Z40" s="189"/>
      <c r="AA40" s="189"/>
      <c r="AB40" s="195"/>
      <c r="AC40" s="194"/>
      <c r="AD40" s="189"/>
      <c r="AE40" s="189"/>
      <c r="AF40" s="189"/>
      <c r="AG40" s="195"/>
      <c r="AH40" s="194"/>
      <c r="AI40" s="189"/>
      <c r="AJ40" s="189"/>
      <c r="AK40" s="189"/>
      <c r="AL40" s="195"/>
      <c r="AM40" s="194"/>
      <c r="AN40" s="189"/>
      <c r="AO40" s="189"/>
      <c r="AP40" s="189"/>
      <c r="AQ40" s="195"/>
      <c r="AR40" s="194"/>
      <c r="AS40" s="189"/>
      <c r="AT40" s="189"/>
      <c r="AU40" s="189"/>
      <c r="AV40" s="195"/>
      <c r="AW40" s="194"/>
      <c r="AX40" s="189"/>
      <c r="AY40" s="189"/>
      <c r="AZ40" s="189"/>
      <c r="BA40" s="195"/>
      <c r="BB40" s="194"/>
      <c r="BC40" s="189"/>
      <c r="BD40" s="189"/>
      <c r="BE40" s="189"/>
      <c r="BF40" s="195"/>
      <c r="BG40" s="194"/>
      <c r="BH40" s="189"/>
      <c r="BI40" s="189"/>
      <c r="BJ40" s="189"/>
      <c r="BK40" s="195"/>
      <c r="BL40" s="194"/>
      <c r="BM40" s="189"/>
      <c r="BN40" s="189"/>
      <c r="BO40" s="189"/>
      <c r="BP40" s="195"/>
      <c r="BQ40" s="194"/>
      <c r="BR40" s="189"/>
      <c r="BS40" s="189"/>
      <c r="BT40" s="189"/>
      <c r="BU40" s="195"/>
      <c r="BV40" s="194"/>
      <c r="BW40" s="189"/>
      <c r="BX40" s="189"/>
      <c r="BY40" s="189"/>
      <c r="BZ40" s="195"/>
      <c r="CA40" s="194"/>
      <c r="CB40" s="189"/>
      <c r="CC40" s="189"/>
      <c r="CD40" s="189"/>
      <c r="CE40" s="195"/>
      <c r="CF40" s="194"/>
      <c r="CG40" s="189"/>
      <c r="CH40" s="189"/>
      <c r="CI40" s="189"/>
      <c r="CJ40" s="195"/>
      <c r="CK40" s="194"/>
      <c r="CL40" s="189"/>
      <c r="CM40" s="189"/>
      <c r="CN40" s="189"/>
      <c r="CO40" s="195"/>
      <c r="CP40" s="194"/>
      <c r="CQ40" s="189"/>
      <c r="CR40" s="189"/>
      <c r="CS40" s="189"/>
      <c r="CT40" s="195"/>
      <c r="CU40" s="194"/>
      <c r="CV40" s="189"/>
      <c r="CW40" s="189"/>
      <c r="CX40" s="189"/>
      <c r="CY40" s="195"/>
      <c r="CZ40" s="194"/>
      <c r="DA40" s="189"/>
      <c r="DB40" s="189"/>
      <c r="DC40" s="189"/>
      <c r="DD40" s="195"/>
      <c r="DE40" s="194"/>
      <c r="DF40" s="189"/>
      <c r="DG40" s="189"/>
      <c r="DH40" s="189"/>
      <c r="DI40" s="195"/>
      <c r="DJ40" s="194"/>
      <c r="DK40" s="189"/>
      <c r="DL40" s="189"/>
      <c r="DM40" s="189"/>
      <c r="DN40" s="195"/>
      <c r="DO40" s="194"/>
      <c r="DP40" s="189"/>
      <c r="DQ40" s="189"/>
      <c r="DR40" s="189"/>
      <c r="DS40" s="195"/>
      <c r="DT40" s="194"/>
      <c r="DU40" s="189"/>
      <c r="DV40" s="189"/>
      <c r="DW40" s="189"/>
      <c r="DX40" s="195"/>
      <c r="DY40" s="194"/>
      <c r="DZ40" s="189"/>
      <c r="EA40" s="189"/>
      <c r="EB40" s="189"/>
      <c r="EC40" s="195"/>
      <c r="ED40" s="194"/>
      <c r="EE40" s="189"/>
      <c r="EF40" s="189"/>
      <c r="EG40" s="189"/>
      <c r="EH40" s="195"/>
      <c r="EI40" s="194"/>
      <c r="EJ40" s="189"/>
      <c r="EK40" s="189"/>
      <c r="EL40" s="189"/>
      <c r="EM40" s="195"/>
      <c r="EN40" s="194"/>
      <c r="EO40" s="189"/>
      <c r="EP40" s="189"/>
      <c r="EQ40" s="189"/>
      <c r="ER40" s="195"/>
      <c r="ES40" s="194"/>
      <c r="ET40" s="189"/>
      <c r="EU40" s="189"/>
      <c r="EV40" s="189"/>
      <c r="EW40" s="195"/>
    </row>
    <row r="41" spans="1:153" x14ac:dyDescent="0.25">
      <c r="A41" s="28" t="s">
        <v>191</v>
      </c>
      <c r="B41" s="24"/>
      <c r="C41" s="24"/>
      <c r="D41" s="194"/>
      <c r="E41" s="189"/>
      <c r="F41" s="189"/>
      <c r="G41" s="189"/>
      <c r="H41" s="195"/>
      <c r="I41" s="194"/>
      <c r="J41" s="189"/>
      <c r="K41" s="189"/>
      <c r="L41" s="189"/>
      <c r="M41" s="195"/>
      <c r="N41" s="194"/>
      <c r="O41" s="189"/>
      <c r="P41" s="189"/>
      <c r="Q41" s="189"/>
      <c r="R41" s="195"/>
      <c r="S41" s="194"/>
      <c r="T41" s="189"/>
      <c r="U41" s="189"/>
      <c r="V41" s="189"/>
      <c r="W41" s="195"/>
      <c r="X41" s="194"/>
      <c r="Y41" s="189"/>
      <c r="Z41" s="189"/>
      <c r="AA41" s="189"/>
      <c r="AB41" s="195"/>
      <c r="AC41" s="194"/>
      <c r="AD41" s="189"/>
      <c r="AE41" s="189"/>
      <c r="AF41" s="189"/>
      <c r="AG41" s="195"/>
      <c r="AH41" s="194"/>
      <c r="AI41" s="189"/>
      <c r="AJ41" s="189"/>
      <c r="AK41" s="189"/>
      <c r="AL41" s="195"/>
      <c r="AM41" s="194"/>
      <c r="AN41" s="189"/>
      <c r="AO41" s="189"/>
      <c r="AP41" s="189"/>
      <c r="AQ41" s="195"/>
      <c r="AR41" s="194"/>
      <c r="AS41" s="189"/>
      <c r="AT41" s="189"/>
      <c r="AU41" s="189"/>
      <c r="AV41" s="195"/>
      <c r="AW41" s="194"/>
      <c r="AX41" s="189"/>
      <c r="AY41" s="189"/>
      <c r="AZ41" s="189"/>
      <c r="BA41" s="195"/>
      <c r="BB41" s="194"/>
      <c r="BC41" s="189"/>
      <c r="BD41" s="189"/>
      <c r="BE41" s="189"/>
      <c r="BF41" s="195"/>
      <c r="BG41" s="194"/>
      <c r="BH41" s="189"/>
      <c r="BI41" s="189"/>
      <c r="BJ41" s="189"/>
      <c r="BK41" s="195"/>
      <c r="BL41" s="194"/>
      <c r="BM41" s="189"/>
      <c r="BN41" s="189"/>
      <c r="BO41" s="189"/>
      <c r="BP41" s="195"/>
      <c r="BQ41" s="194"/>
      <c r="BR41" s="189"/>
      <c r="BS41" s="189"/>
      <c r="BT41" s="189"/>
      <c r="BU41" s="195"/>
      <c r="BV41" s="194"/>
      <c r="BW41" s="189"/>
      <c r="BX41" s="189"/>
      <c r="BY41" s="189"/>
      <c r="BZ41" s="195"/>
      <c r="CA41" s="194"/>
      <c r="CB41" s="189"/>
      <c r="CC41" s="189"/>
      <c r="CD41" s="189"/>
      <c r="CE41" s="195"/>
      <c r="CF41" s="194"/>
      <c r="CG41" s="189"/>
      <c r="CH41" s="189"/>
      <c r="CI41" s="189"/>
      <c r="CJ41" s="195"/>
      <c r="CK41" s="194"/>
      <c r="CL41" s="189"/>
      <c r="CM41" s="189"/>
      <c r="CN41" s="189"/>
      <c r="CO41" s="195"/>
      <c r="CP41" s="194"/>
      <c r="CQ41" s="189"/>
      <c r="CR41" s="189"/>
      <c r="CS41" s="189"/>
      <c r="CT41" s="195"/>
      <c r="CU41" s="194"/>
      <c r="CV41" s="189"/>
      <c r="CW41" s="189"/>
      <c r="CX41" s="189"/>
      <c r="CY41" s="195"/>
      <c r="CZ41" s="194"/>
      <c r="DA41" s="189"/>
      <c r="DB41" s="189"/>
      <c r="DC41" s="189"/>
      <c r="DD41" s="195"/>
      <c r="DE41" s="194"/>
      <c r="DF41" s="189"/>
      <c r="DG41" s="189"/>
      <c r="DH41" s="189"/>
      <c r="DI41" s="195"/>
      <c r="DJ41" s="194"/>
      <c r="DK41" s="189"/>
      <c r="DL41" s="189"/>
      <c r="DM41" s="189"/>
      <c r="DN41" s="195"/>
      <c r="DO41" s="194"/>
      <c r="DP41" s="189"/>
      <c r="DQ41" s="189"/>
      <c r="DR41" s="189"/>
      <c r="DS41" s="195"/>
      <c r="DT41" s="194"/>
      <c r="DU41" s="189"/>
      <c r="DV41" s="189"/>
      <c r="DW41" s="189"/>
      <c r="DX41" s="195"/>
      <c r="DY41" s="194"/>
      <c r="DZ41" s="189"/>
      <c r="EA41" s="189"/>
      <c r="EB41" s="189"/>
      <c r="EC41" s="195"/>
      <c r="ED41" s="194"/>
      <c r="EE41" s="189"/>
      <c r="EF41" s="189"/>
      <c r="EG41" s="189"/>
      <c r="EH41" s="195"/>
      <c r="EI41" s="194"/>
      <c r="EJ41" s="189"/>
      <c r="EK41" s="189"/>
      <c r="EL41" s="189"/>
      <c r="EM41" s="195"/>
      <c r="EN41" s="194"/>
      <c r="EO41" s="189"/>
      <c r="EP41" s="189"/>
      <c r="EQ41" s="189"/>
      <c r="ER41" s="195"/>
      <c r="ES41" s="194"/>
      <c r="ET41" s="189"/>
      <c r="EU41" s="189"/>
      <c r="EV41" s="189"/>
      <c r="EW41" s="195"/>
    </row>
    <row r="42" spans="1:153" x14ac:dyDescent="0.25">
      <c r="A42" s="24" t="s">
        <v>190</v>
      </c>
      <c r="B42" s="24">
        <v>1847.2895510000001</v>
      </c>
      <c r="C42" s="24">
        <v>1730.275513</v>
      </c>
      <c r="D42" s="27">
        <v>1546.5776370000001</v>
      </c>
      <c r="E42" s="27">
        <v>1546.633789</v>
      </c>
      <c r="F42" s="27">
        <v>1546.6557620000001</v>
      </c>
      <c r="G42" s="27">
        <v>1546.665894</v>
      </c>
      <c r="H42" s="24">
        <v>1546.5802000000001</v>
      </c>
      <c r="I42" s="27">
        <v>1610.5814210000001</v>
      </c>
      <c r="J42" s="27">
        <v>1611.4886469999999</v>
      </c>
      <c r="K42" s="27">
        <v>1611.538086</v>
      </c>
      <c r="L42" s="27">
        <v>1612.193726</v>
      </c>
      <c r="M42" s="24">
        <v>1612.9448239999999</v>
      </c>
      <c r="N42" s="27">
        <v>1604.2322999999999</v>
      </c>
      <c r="O42" s="27">
        <v>1596.706909</v>
      </c>
      <c r="P42" s="27">
        <v>1615.3905030000001</v>
      </c>
      <c r="Q42" s="27">
        <v>1612.752808</v>
      </c>
      <c r="R42" s="24">
        <v>1614.715698</v>
      </c>
      <c r="S42" s="27">
        <v>1589.0017089999999</v>
      </c>
      <c r="T42" s="27">
        <v>1584.2204589999999</v>
      </c>
      <c r="U42" s="27">
        <v>1626.1861570000001</v>
      </c>
      <c r="V42" s="27">
        <v>1610.319092</v>
      </c>
      <c r="W42" s="24">
        <v>1613.8569339999999</v>
      </c>
      <c r="X42" s="27">
        <v>1492.0505370000001</v>
      </c>
      <c r="Y42" s="27">
        <v>1497.5694579999999</v>
      </c>
      <c r="Z42" s="27">
        <v>1538.2583010000001</v>
      </c>
      <c r="AA42" s="27">
        <v>1517.968384</v>
      </c>
      <c r="AB42" s="24">
        <v>1521.2080080000001</v>
      </c>
      <c r="AC42" s="27">
        <v>1527.621948</v>
      </c>
      <c r="AD42" s="27">
        <v>1545.3422849999999</v>
      </c>
      <c r="AE42" s="27">
        <v>1587.0771480000001</v>
      </c>
      <c r="AF42" s="27">
        <v>1563.748047</v>
      </c>
      <c r="AG42" s="24">
        <v>1565.6827390000001</v>
      </c>
      <c r="AH42" s="27">
        <v>1549.6906739999999</v>
      </c>
      <c r="AI42" s="27">
        <v>1577.1583250000001</v>
      </c>
      <c r="AJ42" s="27">
        <v>1618.2595209999999</v>
      </c>
      <c r="AK42" s="27">
        <v>1597.17749</v>
      </c>
      <c r="AL42" s="24">
        <v>1597.2973629999999</v>
      </c>
      <c r="AM42" s="27">
        <v>1575.420288</v>
      </c>
      <c r="AN42" s="27">
        <v>1613.6967770000001</v>
      </c>
      <c r="AO42" s="27">
        <v>1656.777832</v>
      </c>
      <c r="AP42" s="27">
        <v>1636.9456789999999</v>
      </c>
      <c r="AQ42" s="24">
        <v>1635.880981</v>
      </c>
      <c r="AR42" s="27">
        <v>1585.304443</v>
      </c>
      <c r="AS42" s="27">
        <v>1632.804932</v>
      </c>
      <c r="AT42" s="27">
        <v>1683.232788</v>
      </c>
      <c r="AU42" s="27">
        <v>1659.0297849999999</v>
      </c>
      <c r="AV42" s="24">
        <v>1656.7441409999999</v>
      </c>
      <c r="AW42" s="27">
        <v>1586.9846190000001</v>
      </c>
      <c r="AX42" s="27">
        <v>1645.3312989999999</v>
      </c>
      <c r="AY42" s="27">
        <v>1688.3289789999999</v>
      </c>
      <c r="AZ42" s="27">
        <v>1659.4822999999999</v>
      </c>
      <c r="BA42" s="24">
        <v>1660.804932</v>
      </c>
      <c r="BB42" s="27">
        <v>1607.795288</v>
      </c>
      <c r="BC42" s="27">
        <v>1672.8666989999999</v>
      </c>
      <c r="BD42" s="27">
        <v>1717.0322269999999</v>
      </c>
      <c r="BE42" s="27">
        <v>1678.055298</v>
      </c>
      <c r="BF42" s="24">
        <v>1690.7998050000001</v>
      </c>
      <c r="BG42" s="27">
        <v>1620.702393</v>
      </c>
      <c r="BH42" s="27">
        <v>1688.6773679999999</v>
      </c>
      <c r="BI42" s="27">
        <v>1734.4555660000001</v>
      </c>
      <c r="BJ42" s="27">
        <v>1694.770264</v>
      </c>
      <c r="BK42" s="24">
        <v>1708.4266359999999</v>
      </c>
      <c r="BL42" s="27">
        <v>1625.9982910000001</v>
      </c>
      <c r="BM42" s="27">
        <v>1697.1834719999999</v>
      </c>
      <c r="BN42" s="27">
        <v>1742.638062</v>
      </c>
      <c r="BO42" s="27">
        <v>1699.086548</v>
      </c>
      <c r="BP42" s="24">
        <v>1715.970703</v>
      </c>
      <c r="BQ42" s="27">
        <v>1635.830078</v>
      </c>
      <c r="BR42" s="27">
        <v>1702.081909</v>
      </c>
      <c r="BS42" s="27">
        <v>1748.067749</v>
      </c>
      <c r="BT42" s="27">
        <v>1709.455078</v>
      </c>
      <c r="BU42" s="24">
        <v>1720.0078120000001</v>
      </c>
      <c r="BV42" s="27">
        <v>1644.8295900000001</v>
      </c>
      <c r="BW42" s="27">
        <v>1707.33374</v>
      </c>
      <c r="BX42" s="27">
        <v>1758.317871</v>
      </c>
      <c r="BY42" s="27">
        <v>1718.760986</v>
      </c>
      <c r="BZ42" s="24">
        <v>1730.3592530000001</v>
      </c>
      <c r="CA42" s="27">
        <v>1644.9846190000001</v>
      </c>
      <c r="CB42" s="27">
        <v>1704.306519</v>
      </c>
      <c r="CC42" s="27">
        <v>1761.3420410000001</v>
      </c>
      <c r="CD42" s="27">
        <v>1724.7664789999999</v>
      </c>
      <c r="CE42" s="24">
        <v>1735.8602289999999</v>
      </c>
      <c r="CF42" s="27">
        <v>1648.9610600000001</v>
      </c>
      <c r="CG42" s="27">
        <v>1708.6594239999999</v>
      </c>
      <c r="CH42" s="27">
        <v>1764.3123780000001</v>
      </c>
      <c r="CI42" s="27">
        <v>1733.892578</v>
      </c>
      <c r="CJ42" s="24">
        <v>1739.94397</v>
      </c>
      <c r="CK42" s="27">
        <v>1645.7871090000001</v>
      </c>
      <c r="CL42" s="27">
        <v>1715.312134</v>
      </c>
      <c r="CM42" s="27">
        <v>1774.622803</v>
      </c>
      <c r="CN42" s="27">
        <v>1742.6104740000001</v>
      </c>
      <c r="CO42" s="24">
        <v>1748.108154</v>
      </c>
      <c r="CP42" s="27">
        <v>1652.1282960000001</v>
      </c>
      <c r="CQ42" s="27">
        <v>1719.915283</v>
      </c>
      <c r="CR42" s="27">
        <v>1792.5817870000001</v>
      </c>
      <c r="CS42" s="27">
        <v>1755.4514160000001</v>
      </c>
      <c r="CT42" s="24">
        <v>1760.9147949999999</v>
      </c>
      <c r="CU42" s="27">
        <v>1657.850586</v>
      </c>
      <c r="CV42" s="27">
        <v>1720.9498289999999</v>
      </c>
      <c r="CW42" s="27">
        <v>1797.489014</v>
      </c>
      <c r="CX42" s="27">
        <v>1758.6967770000001</v>
      </c>
      <c r="CY42" s="24">
        <v>1772.4174800000001</v>
      </c>
      <c r="CZ42" s="27">
        <v>1657.187134</v>
      </c>
      <c r="DA42" s="27">
        <v>1716.447876</v>
      </c>
      <c r="DB42" s="27">
        <v>1797.9476320000001</v>
      </c>
      <c r="DC42" s="27">
        <v>1766.0826420000001</v>
      </c>
      <c r="DD42" s="24">
        <v>1775.2763669999999</v>
      </c>
      <c r="DE42" s="27">
        <v>1658.366577</v>
      </c>
      <c r="DF42" s="27">
        <v>1721.8833010000001</v>
      </c>
      <c r="DG42" s="27">
        <v>1809.668457</v>
      </c>
      <c r="DH42" s="27">
        <v>1773.3826899999999</v>
      </c>
      <c r="DI42" s="24">
        <v>1781.255249</v>
      </c>
      <c r="DJ42" s="27">
        <v>1668.529297</v>
      </c>
      <c r="DK42" s="27">
        <v>1732.7957759999999</v>
      </c>
      <c r="DL42" s="27">
        <v>1830.5888669999999</v>
      </c>
      <c r="DM42" s="27">
        <v>1785.8217770000001</v>
      </c>
      <c r="DN42" s="24">
        <v>1794.489624</v>
      </c>
      <c r="DO42" s="27">
        <v>1678.378418</v>
      </c>
      <c r="DP42" s="27">
        <v>1743.581177</v>
      </c>
      <c r="DQ42" s="27">
        <v>1840.2979740000001</v>
      </c>
      <c r="DR42" s="27">
        <v>1797.5108640000001</v>
      </c>
      <c r="DS42" s="24">
        <v>1805.0954589999999</v>
      </c>
      <c r="DT42" s="27">
        <v>1685.708374</v>
      </c>
      <c r="DU42" s="27">
        <v>1754.0351559999999</v>
      </c>
      <c r="DV42" s="27">
        <v>1841.6298830000001</v>
      </c>
      <c r="DW42" s="27">
        <v>1808.850952</v>
      </c>
      <c r="DX42" s="24">
        <v>1816.198975</v>
      </c>
      <c r="DY42" s="27">
        <v>1693.8811040000001</v>
      </c>
      <c r="DZ42" s="27">
        <v>1764.2861330000001</v>
      </c>
      <c r="EA42" s="27">
        <v>1853.294067</v>
      </c>
      <c r="EB42" s="27">
        <v>1818.3881839999999</v>
      </c>
      <c r="EC42" s="24">
        <v>1816.5467530000001</v>
      </c>
      <c r="ED42" s="27">
        <v>1699.03772</v>
      </c>
      <c r="EE42" s="27">
        <v>1772.003052</v>
      </c>
      <c r="EF42" s="27">
        <v>1859.5529790000001</v>
      </c>
      <c r="EG42" s="27">
        <v>1821.036255</v>
      </c>
      <c r="EH42" s="24">
        <v>1820.6114500000001</v>
      </c>
      <c r="EI42" s="27">
        <v>1702.458374</v>
      </c>
      <c r="EJ42" s="27">
        <v>1773.937134</v>
      </c>
      <c r="EK42" s="27">
        <v>1866.9592290000001</v>
      </c>
      <c r="EL42" s="27">
        <v>1825.0748289999999</v>
      </c>
      <c r="EM42" s="24">
        <v>1824.115967</v>
      </c>
      <c r="EN42" s="27">
        <v>1703.924683</v>
      </c>
      <c r="EO42" s="27">
        <v>1779.9849850000001</v>
      </c>
      <c r="EP42" s="27">
        <v>1872.458862</v>
      </c>
      <c r="EQ42" s="27">
        <v>1828.707764</v>
      </c>
      <c r="ER42" s="24">
        <v>1826.0008539999999</v>
      </c>
      <c r="ES42" s="26">
        <v>-1E-3</v>
      </c>
      <c r="ET42" s="26">
        <v>1E-3</v>
      </c>
      <c r="EU42" s="26">
        <v>3.0000000000000001E-3</v>
      </c>
      <c r="EV42" s="26">
        <v>2E-3</v>
      </c>
      <c r="EW42" s="25">
        <v>2E-3</v>
      </c>
    </row>
    <row r="43" spans="1:153" x14ac:dyDescent="0.25">
      <c r="A43" s="24" t="s">
        <v>189</v>
      </c>
      <c r="B43" s="24">
        <v>37.062919999999998</v>
      </c>
      <c r="C43" s="24">
        <v>28.197987000000001</v>
      </c>
      <c r="D43" s="27">
        <v>20.378627999999999</v>
      </c>
      <c r="E43" s="27">
        <v>20.379467000000002</v>
      </c>
      <c r="F43" s="27">
        <v>20.379801</v>
      </c>
      <c r="G43" s="27">
        <v>20.379712999999999</v>
      </c>
      <c r="H43" s="24">
        <v>20.378702000000001</v>
      </c>
      <c r="I43" s="27">
        <v>20.271559</v>
      </c>
      <c r="J43" s="27">
        <v>20.244736</v>
      </c>
      <c r="K43" s="27">
        <v>20.28088</v>
      </c>
      <c r="L43" s="27">
        <v>20.268979999999999</v>
      </c>
      <c r="M43" s="24">
        <v>20.271072</v>
      </c>
      <c r="N43" s="27">
        <v>19.988827000000001</v>
      </c>
      <c r="O43" s="27">
        <v>19.938227000000001</v>
      </c>
      <c r="P43" s="27">
        <v>20.055213999999999</v>
      </c>
      <c r="Q43" s="27">
        <v>20.009060000000002</v>
      </c>
      <c r="R43" s="24">
        <v>20.032496999999999</v>
      </c>
      <c r="S43" s="27">
        <v>20.013245000000001</v>
      </c>
      <c r="T43" s="27">
        <v>19.967144000000001</v>
      </c>
      <c r="U43" s="27">
        <v>20.183727000000001</v>
      </c>
      <c r="V43" s="27">
        <v>20.095935999999998</v>
      </c>
      <c r="W43" s="24">
        <v>20.116755000000001</v>
      </c>
      <c r="X43" s="27">
        <v>19.141366999999999</v>
      </c>
      <c r="Y43" s="27">
        <v>19.152325000000001</v>
      </c>
      <c r="Z43" s="27">
        <v>19.320098999999999</v>
      </c>
      <c r="AA43" s="27">
        <v>19.250219000000001</v>
      </c>
      <c r="AB43" s="24">
        <v>19.263725000000001</v>
      </c>
      <c r="AC43" s="27">
        <v>16.970344999999998</v>
      </c>
      <c r="AD43" s="27">
        <v>17.046623</v>
      </c>
      <c r="AE43" s="27">
        <v>17.225062999999999</v>
      </c>
      <c r="AF43" s="27">
        <v>17.148228</v>
      </c>
      <c r="AG43" s="24">
        <v>17.149871999999998</v>
      </c>
      <c r="AH43" s="27">
        <v>17.114768999999999</v>
      </c>
      <c r="AI43" s="27">
        <v>17.251010999999998</v>
      </c>
      <c r="AJ43" s="27">
        <v>17.408923999999999</v>
      </c>
      <c r="AK43" s="27">
        <v>17.345699</v>
      </c>
      <c r="AL43" s="24">
        <v>17.335502999999999</v>
      </c>
      <c r="AM43" s="27">
        <v>16.920925</v>
      </c>
      <c r="AN43" s="27">
        <v>17.121216</v>
      </c>
      <c r="AO43" s="27">
        <v>17.292781999999999</v>
      </c>
      <c r="AP43" s="27">
        <v>17.234306</v>
      </c>
      <c r="AQ43" s="24">
        <v>17.225097999999999</v>
      </c>
      <c r="AR43" s="27">
        <v>16.98329</v>
      </c>
      <c r="AS43" s="27">
        <v>17.264071000000001</v>
      </c>
      <c r="AT43" s="27">
        <v>17.437504000000001</v>
      </c>
      <c r="AU43" s="27">
        <v>17.372261000000002</v>
      </c>
      <c r="AV43" s="24">
        <v>17.371165999999999</v>
      </c>
      <c r="AW43" s="27">
        <v>17.008602</v>
      </c>
      <c r="AX43" s="27">
        <v>17.354876000000001</v>
      </c>
      <c r="AY43" s="27">
        <v>17.511832999999999</v>
      </c>
      <c r="AZ43" s="27">
        <v>17.441427000000001</v>
      </c>
      <c r="BA43" s="24">
        <v>17.443075</v>
      </c>
      <c r="BB43" s="27">
        <v>17.090796999999998</v>
      </c>
      <c r="BC43" s="27">
        <v>17.479136</v>
      </c>
      <c r="BD43" s="27">
        <v>17.635186999999998</v>
      </c>
      <c r="BE43" s="27">
        <v>17.529319999999998</v>
      </c>
      <c r="BF43" s="24">
        <v>17.558561000000001</v>
      </c>
      <c r="BG43" s="27">
        <v>17.138597000000001</v>
      </c>
      <c r="BH43" s="27">
        <v>17.553726000000001</v>
      </c>
      <c r="BI43" s="27">
        <v>17.723780000000001</v>
      </c>
      <c r="BJ43" s="27">
        <v>17.617933000000001</v>
      </c>
      <c r="BK43" s="24">
        <v>17.653455999999998</v>
      </c>
      <c r="BL43" s="27">
        <v>17.188364</v>
      </c>
      <c r="BM43" s="27">
        <v>17.623944999999999</v>
      </c>
      <c r="BN43" s="27">
        <v>17.811283</v>
      </c>
      <c r="BO43" s="27">
        <v>17.702984000000001</v>
      </c>
      <c r="BP43" s="24">
        <v>17.734345999999999</v>
      </c>
      <c r="BQ43" s="27">
        <v>17.087993999999998</v>
      </c>
      <c r="BR43" s="27">
        <v>17.529727999999999</v>
      </c>
      <c r="BS43" s="27">
        <v>17.701307</v>
      </c>
      <c r="BT43" s="27">
        <v>17.625563</v>
      </c>
      <c r="BU43" s="24">
        <v>17.636139</v>
      </c>
      <c r="BV43" s="27">
        <v>17.029973999999999</v>
      </c>
      <c r="BW43" s="27">
        <v>17.486425000000001</v>
      </c>
      <c r="BX43" s="27">
        <v>17.624762</v>
      </c>
      <c r="BY43" s="27">
        <v>17.647182000000001</v>
      </c>
      <c r="BZ43" s="24">
        <v>17.585108000000002</v>
      </c>
      <c r="CA43" s="27">
        <v>17.054991000000001</v>
      </c>
      <c r="CB43" s="27">
        <v>17.498327</v>
      </c>
      <c r="CC43" s="27">
        <v>17.648614999999999</v>
      </c>
      <c r="CD43" s="27">
        <v>17.614173999999998</v>
      </c>
      <c r="CE43" s="24">
        <v>17.611668000000002</v>
      </c>
      <c r="CF43" s="27">
        <v>17.025084</v>
      </c>
      <c r="CG43" s="27">
        <v>17.483177000000001</v>
      </c>
      <c r="CH43" s="27">
        <v>17.631266</v>
      </c>
      <c r="CI43" s="27">
        <v>17.618466999999999</v>
      </c>
      <c r="CJ43" s="24">
        <v>17.603773</v>
      </c>
      <c r="CK43" s="27">
        <v>17.057528999999999</v>
      </c>
      <c r="CL43" s="27">
        <v>17.522537</v>
      </c>
      <c r="CM43" s="27">
        <v>17.690235000000001</v>
      </c>
      <c r="CN43" s="27">
        <v>17.67848</v>
      </c>
      <c r="CO43" s="24">
        <v>17.657841000000001</v>
      </c>
      <c r="CP43" s="27">
        <v>17.113973999999999</v>
      </c>
      <c r="CQ43" s="27">
        <v>17.581714999999999</v>
      </c>
      <c r="CR43" s="27">
        <v>17.747776000000002</v>
      </c>
      <c r="CS43" s="27">
        <v>17.739097999999998</v>
      </c>
      <c r="CT43" s="24">
        <v>17.718430000000001</v>
      </c>
      <c r="CU43" s="27">
        <v>17.063313999999998</v>
      </c>
      <c r="CV43" s="27">
        <v>17.535688</v>
      </c>
      <c r="CW43" s="27">
        <v>17.710578999999999</v>
      </c>
      <c r="CX43" s="27">
        <v>17.701435</v>
      </c>
      <c r="CY43" s="24">
        <v>17.677422</v>
      </c>
      <c r="CZ43" s="27">
        <v>17.097950000000001</v>
      </c>
      <c r="DA43" s="27">
        <v>17.579160999999999</v>
      </c>
      <c r="DB43" s="27">
        <v>17.760525000000001</v>
      </c>
      <c r="DC43" s="27">
        <v>17.753487</v>
      </c>
      <c r="DD43" s="24">
        <v>17.733477000000001</v>
      </c>
      <c r="DE43" s="27">
        <v>17.160375999999999</v>
      </c>
      <c r="DF43" s="27">
        <v>17.631907000000002</v>
      </c>
      <c r="DG43" s="27">
        <v>17.826575999999999</v>
      </c>
      <c r="DH43" s="27">
        <v>17.809795000000001</v>
      </c>
      <c r="DI43" s="24">
        <v>17.785494</v>
      </c>
      <c r="DJ43" s="27">
        <v>17.251715000000001</v>
      </c>
      <c r="DK43" s="27">
        <v>17.707647000000001</v>
      </c>
      <c r="DL43" s="27">
        <v>17.920380000000002</v>
      </c>
      <c r="DM43" s="27">
        <v>17.893229999999999</v>
      </c>
      <c r="DN43" s="24">
        <v>17.868998000000001</v>
      </c>
      <c r="DO43" s="27">
        <v>17.327283999999999</v>
      </c>
      <c r="DP43" s="27">
        <v>17.773524999999999</v>
      </c>
      <c r="DQ43" s="27">
        <v>17.989495999999999</v>
      </c>
      <c r="DR43" s="27">
        <v>17.974907000000002</v>
      </c>
      <c r="DS43" s="24">
        <v>17.943397999999998</v>
      </c>
      <c r="DT43" s="27">
        <v>17.398516000000001</v>
      </c>
      <c r="DU43" s="27">
        <v>17.852913000000001</v>
      </c>
      <c r="DV43" s="27">
        <v>18.071404999999999</v>
      </c>
      <c r="DW43" s="27">
        <v>18.051805000000002</v>
      </c>
      <c r="DX43" s="24">
        <v>18.029133000000002</v>
      </c>
      <c r="DY43" s="27">
        <v>17.480502999999999</v>
      </c>
      <c r="DZ43" s="27">
        <v>17.932345999999999</v>
      </c>
      <c r="EA43" s="27">
        <v>18.185036</v>
      </c>
      <c r="EB43" s="27">
        <v>18.148458000000002</v>
      </c>
      <c r="EC43" s="24">
        <v>18.108746</v>
      </c>
      <c r="ED43" s="27">
        <v>17.555686999999999</v>
      </c>
      <c r="EE43" s="27">
        <v>18.012184000000001</v>
      </c>
      <c r="EF43" s="27">
        <v>18.285107</v>
      </c>
      <c r="EG43" s="27">
        <v>18.229893000000001</v>
      </c>
      <c r="EH43" s="24">
        <v>18.195157999999999</v>
      </c>
      <c r="EI43" s="27">
        <v>17.664686</v>
      </c>
      <c r="EJ43" s="27">
        <v>18.085799999999999</v>
      </c>
      <c r="EK43" s="27">
        <v>18.461127999999999</v>
      </c>
      <c r="EL43" s="27">
        <v>18.312325000000001</v>
      </c>
      <c r="EM43" s="24">
        <v>18.284196999999999</v>
      </c>
      <c r="EN43" s="27">
        <v>17.712154000000002</v>
      </c>
      <c r="EO43" s="27">
        <v>18.168355999999999</v>
      </c>
      <c r="EP43" s="27">
        <v>18.540192000000001</v>
      </c>
      <c r="EQ43" s="27">
        <v>18.402014000000001</v>
      </c>
      <c r="ER43" s="24">
        <v>18.359524</v>
      </c>
      <c r="ES43" s="26">
        <v>-1.6E-2</v>
      </c>
      <c r="ET43" s="26">
        <v>-1.4999999999999999E-2</v>
      </c>
      <c r="EU43" s="26">
        <v>-1.4E-2</v>
      </c>
      <c r="EV43" s="26">
        <v>-1.4999999999999999E-2</v>
      </c>
      <c r="EW43" s="25">
        <v>-1.4999999999999999E-2</v>
      </c>
    </row>
    <row r="44" spans="1:153" x14ac:dyDescent="0.25">
      <c r="A44" s="24" t="s">
        <v>188</v>
      </c>
      <c r="B44" s="24">
        <v>970.22692900000004</v>
      </c>
      <c r="C44" s="24">
        <v>1000.404419</v>
      </c>
      <c r="D44" s="27">
        <v>1218.100952</v>
      </c>
      <c r="E44" s="27">
        <v>1217.924072</v>
      </c>
      <c r="F44" s="27">
        <v>1217.8192140000001</v>
      </c>
      <c r="G44" s="27">
        <v>1217.822754</v>
      </c>
      <c r="H44" s="24">
        <v>1217.805664</v>
      </c>
      <c r="I44" s="27">
        <v>1093.531982</v>
      </c>
      <c r="J44" s="27">
        <v>1092.85022</v>
      </c>
      <c r="K44" s="27">
        <v>1093.3707280000001</v>
      </c>
      <c r="L44" s="27">
        <v>1092.039673</v>
      </c>
      <c r="M44" s="24">
        <v>1092.014038</v>
      </c>
      <c r="N44" s="27">
        <v>1106.5760499999999</v>
      </c>
      <c r="O44" s="27">
        <v>1104.498047</v>
      </c>
      <c r="P44" s="27">
        <v>1112.7763669999999</v>
      </c>
      <c r="Q44" s="27">
        <v>1112.4499510000001</v>
      </c>
      <c r="R44" s="24">
        <v>1113.627197</v>
      </c>
      <c r="S44" s="27">
        <v>1122.150513</v>
      </c>
      <c r="T44" s="27">
        <v>1114.2664789999999</v>
      </c>
      <c r="U44" s="27">
        <v>1141.170654</v>
      </c>
      <c r="V44" s="27">
        <v>1130.4528809999999</v>
      </c>
      <c r="W44" s="24">
        <v>1131.690186</v>
      </c>
      <c r="X44" s="27">
        <v>1219.343018</v>
      </c>
      <c r="Y44" s="27">
        <v>1206.904663</v>
      </c>
      <c r="Z44" s="27">
        <v>1233.3027340000001</v>
      </c>
      <c r="AA44" s="27">
        <v>1224.373413</v>
      </c>
      <c r="AB44" s="24">
        <v>1225.940063</v>
      </c>
      <c r="AC44" s="27">
        <v>1196.8272710000001</v>
      </c>
      <c r="AD44" s="27">
        <v>1182.6533199999999</v>
      </c>
      <c r="AE44" s="27">
        <v>1210.338501</v>
      </c>
      <c r="AF44" s="27">
        <v>1201.0469969999999</v>
      </c>
      <c r="AG44" s="24">
        <v>1203.990967</v>
      </c>
      <c r="AH44" s="27">
        <v>1180.1547849999999</v>
      </c>
      <c r="AI44" s="27">
        <v>1168.8077390000001</v>
      </c>
      <c r="AJ44" s="27">
        <v>1199.463501</v>
      </c>
      <c r="AK44" s="27">
        <v>1186.1385499999999</v>
      </c>
      <c r="AL44" s="24">
        <v>1190.114746</v>
      </c>
      <c r="AM44" s="27">
        <v>1173.799561</v>
      </c>
      <c r="AN44" s="27">
        <v>1169.8625489999999</v>
      </c>
      <c r="AO44" s="27">
        <v>1201.0166019999999</v>
      </c>
      <c r="AP44" s="27">
        <v>1184.536987</v>
      </c>
      <c r="AQ44" s="24">
        <v>1189.096436</v>
      </c>
      <c r="AR44" s="27">
        <v>1169.283447</v>
      </c>
      <c r="AS44" s="27">
        <v>1175.9354249999999</v>
      </c>
      <c r="AT44" s="27">
        <v>1195.967163</v>
      </c>
      <c r="AU44" s="27">
        <v>1182.923828</v>
      </c>
      <c r="AV44" s="24">
        <v>1185.029053</v>
      </c>
      <c r="AW44" s="27">
        <v>1165.8549800000001</v>
      </c>
      <c r="AX44" s="27">
        <v>1179.9071039999999</v>
      </c>
      <c r="AY44" s="27">
        <v>1206.1170649999999</v>
      </c>
      <c r="AZ44" s="27">
        <v>1187.490601</v>
      </c>
      <c r="BA44" s="24">
        <v>1191.1248780000001</v>
      </c>
      <c r="BB44" s="27">
        <v>1157.2189940000001</v>
      </c>
      <c r="BC44" s="27">
        <v>1181.5257570000001</v>
      </c>
      <c r="BD44" s="27">
        <v>1217.0097659999999</v>
      </c>
      <c r="BE44" s="27">
        <v>1180.44812</v>
      </c>
      <c r="BF44" s="24">
        <v>1194.4487300000001</v>
      </c>
      <c r="BG44" s="27">
        <v>1156.9530030000001</v>
      </c>
      <c r="BH44" s="27">
        <v>1187.143188</v>
      </c>
      <c r="BI44" s="27">
        <v>1235.5483400000001</v>
      </c>
      <c r="BJ44" s="27">
        <v>1173.7158199999999</v>
      </c>
      <c r="BK44" s="24">
        <v>1208.9038089999999</v>
      </c>
      <c r="BL44" s="27">
        <v>1162.4624020000001</v>
      </c>
      <c r="BM44" s="27">
        <v>1202.1152340000001</v>
      </c>
      <c r="BN44" s="27">
        <v>1260.7026370000001</v>
      </c>
      <c r="BO44" s="27">
        <v>1194.9516599999999</v>
      </c>
      <c r="BP44" s="24">
        <v>1229.111572</v>
      </c>
      <c r="BQ44" s="27">
        <v>1174.9995120000001</v>
      </c>
      <c r="BR44" s="27">
        <v>1218.7821039999999</v>
      </c>
      <c r="BS44" s="27">
        <v>1289.0437010000001</v>
      </c>
      <c r="BT44" s="27">
        <v>1214.485107</v>
      </c>
      <c r="BU44" s="24">
        <v>1256.0141599999999</v>
      </c>
      <c r="BV44" s="27">
        <v>1190.4925539999999</v>
      </c>
      <c r="BW44" s="27">
        <v>1237.2701420000001</v>
      </c>
      <c r="BX44" s="27">
        <v>1308.7788089999999</v>
      </c>
      <c r="BY44" s="27">
        <v>1238.8975829999999</v>
      </c>
      <c r="BZ44" s="24">
        <v>1276.8389890000001</v>
      </c>
      <c r="CA44" s="27">
        <v>1212.3454589999999</v>
      </c>
      <c r="CB44" s="27">
        <v>1264.2418210000001</v>
      </c>
      <c r="CC44" s="27">
        <v>1341.1561280000001</v>
      </c>
      <c r="CD44" s="27">
        <v>1270.8598629999999</v>
      </c>
      <c r="CE44" s="24">
        <v>1308.4492190000001</v>
      </c>
      <c r="CF44" s="27">
        <v>1220.5729980000001</v>
      </c>
      <c r="CG44" s="27">
        <v>1281.70874</v>
      </c>
      <c r="CH44" s="27">
        <v>1370.6391599999999</v>
      </c>
      <c r="CI44" s="27">
        <v>1290.5814210000001</v>
      </c>
      <c r="CJ44" s="24">
        <v>1333.9003909999999</v>
      </c>
      <c r="CK44" s="27">
        <v>1237.909668</v>
      </c>
      <c r="CL44" s="27">
        <v>1294.700439</v>
      </c>
      <c r="CM44" s="27">
        <v>1393.834595</v>
      </c>
      <c r="CN44" s="27">
        <v>1316.073486</v>
      </c>
      <c r="CO44" s="24">
        <v>1360.877197</v>
      </c>
      <c r="CP44" s="27">
        <v>1253.9442140000001</v>
      </c>
      <c r="CQ44" s="27">
        <v>1315.11438</v>
      </c>
      <c r="CR44" s="27">
        <v>1427.3312989999999</v>
      </c>
      <c r="CS44" s="27">
        <v>1339.3007809999999</v>
      </c>
      <c r="CT44" s="24">
        <v>1384.184814</v>
      </c>
      <c r="CU44" s="27">
        <v>1268.48938</v>
      </c>
      <c r="CV44" s="27">
        <v>1336.99353</v>
      </c>
      <c r="CW44" s="27">
        <v>1464.3386230000001</v>
      </c>
      <c r="CX44" s="27">
        <v>1362.860596</v>
      </c>
      <c r="CY44" s="24">
        <v>1412.046875</v>
      </c>
      <c r="CZ44" s="27">
        <v>1287.9757079999999</v>
      </c>
      <c r="DA44" s="27">
        <v>1359.2382809999999</v>
      </c>
      <c r="DB44" s="27">
        <v>1503.56897</v>
      </c>
      <c r="DC44" s="27">
        <v>1388.19165</v>
      </c>
      <c r="DD44" s="24">
        <v>1445.5789789999999</v>
      </c>
      <c r="DE44" s="27">
        <v>1305.3835449999999</v>
      </c>
      <c r="DF44" s="27">
        <v>1373.6345209999999</v>
      </c>
      <c r="DG44" s="27">
        <v>1555.927124</v>
      </c>
      <c r="DH44" s="27">
        <v>1413.577759</v>
      </c>
      <c r="DI44" s="24">
        <v>1474.0706789999999</v>
      </c>
      <c r="DJ44" s="27">
        <v>1311.375366</v>
      </c>
      <c r="DK44" s="27">
        <v>1378.6682129999999</v>
      </c>
      <c r="DL44" s="27">
        <v>1611.2823490000001</v>
      </c>
      <c r="DM44" s="27">
        <v>1431.249268</v>
      </c>
      <c r="DN44" s="24">
        <v>1495.0361330000001</v>
      </c>
      <c r="DO44" s="27">
        <v>1319.9149170000001</v>
      </c>
      <c r="DP44" s="27">
        <v>1386.6220699999999</v>
      </c>
      <c r="DQ44" s="27">
        <v>1701.089111</v>
      </c>
      <c r="DR44" s="27">
        <v>1448.2855219999999</v>
      </c>
      <c r="DS44" s="24">
        <v>1518.118164</v>
      </c>
      <c r="DT44" s="27">
        <v>1328.2692870000001</v>
      </c>
      <c r="DU44" s="27">
        <v>1394.2993160000001</v>
      </c>
      <c r="DV44" s="27">
        <v>1716.6225589999999</v>
      </c>
      <c r="DW44" s="27">
        <v>1463.842529</v>
      </c>
      <c r="DX44" s="24">
        <v>1535.119629</v>
      </c>
      <c r="DY44" s="27">
        <v>1330.1342770000001</v>
      </c>
      <c r="DZ44" s="27">
        <v>1394.5695800000001</v>
      </c>
      <c r="EA44" s="27">
        <v>1768.4801030000001</v>
      </c>
      <c r="EB44" s="27">
        <v>1478.2329099999999</v>
      </c>
      <c r="EC44" s="24">
        <v>1544.0783690000001</v>
      </c>
      <c r="ED44" s="27">
        <v>1329.3607179999999</v>
      </c>
      <c r="EE44" s="27">
        <v>1392.213379</v>
      </c>
      <c r="EF44" s="27">
        <v>1803.815308</v>
      </c>
      <c r="EG44" s="27">
        <v>1490.1645510000001</v>
      </c>
      <c r="EH44" s="24">
        <v>1559.5031739999999</v>
      </c>
      <c r="EI44" s="27">
        <v>1330.1623540000001</v>
      </c>
      <c r="EJ44" s="27">
        <v>1390.1529539999999</v>
      </c>
      <c r="EK44" s="27">
        <v>1832.883057</v>
      </c>
      <c r="EL44" s="27">
        <v>1502.7966309999999</v>
      </c>
      <c r="EM44" s="24">
        <v>1569.311279</v>
      </c>
      <c r="EN44" s="27">
        <v>1329.1235349999999</v>
      </c>
      <c r="EO44" s="27">
        <v>1375.9532469999999</v>
      </c>
      <c r="EP44" s="27">
        <v>1843.580688</v>
      </c>
      <c r="EQ44" s="27">
        <v>1505.4566649999999</v>
      </c>
      <c r="ER44" s="24">
        <v>1573.463135</v>
      </c>
      <c r="ES44" s="26">
        <v>0.01</v>
      </c>
      <c r="ET44" s="26">
        <v>1.0999999999999999E-2</v>
      </c>
      <c r="EU44" s="26">
        <v>2.1000000000000001E-2</v>
      </c>
      <c r="EV44" s="26">
        <v>1.4E-2</v>
      </c>
      <c r="EW44" s="25">
        <v>1.6E-2</v>
      </c>
    </row>
    <row r="45" spans="1:153" x14ac:dyDescent="0.25">
      <c r="A45" s="24" t="s">
        <v>187</v>
      </c>
      <c r="B45" s="24">
        <v>806.96899399999995</v>
      </c>
      <c r="C45" s="24">
        <v>790.22497599999997</v>
      </c>
      <c r="D45" s="27">
        <v>769.99694799999997</v>
      </c>
      <c r="E45" s="27">
        <v>769.99694799999997</v>
      </c>
      <c r="F45" s="27">
        <v>769.99694799999997</v>
      </c>
      <c r="G45" s="27">
        <v>769.99694799999997</v>
      </c>
      <c r="H45" s="24">
        <v>769.99694799999997</v>
      </c>
      <c r="I45" s="27">
        <v>775.18164100000001</v>
      </c>
      <c r="J45" s="27">
        <v>775.18164100000001</v>
      </c>
      <c r="K45" s="27">
        <v>775.01733400000001</v>
      </c>
      <c r="L45" s="27">
        <v>775.18158000000005</v>
      </c>
      <c r="M45" s="24">
        <v>775.18158000000005</v>
      </c>
      <c r="N45" s="27">
        <v>788.70910600000002</v>
      </c>
      <c r="O45" s="27">
        <v>788.70916699999998</v>
      </c>
      <c r="P45" s="27">
        <v>788.46716300000003</v>
      </c>
      <c r="Q45" s="27">
        <v>788.70910600000002</v>
      </c>
      <c r="R45" s="24">
        <v>788.70916699999998</v>
      </c>
      <c r="S45" s="27">
        <v>819.96679700000004</v>
      </c>
      <c r="T45" s="27">
        <v>819.96679700000004</v>
      </c>
      <c r="U45" s="27">
        <v>795.854736</v>
      </c>
      <c r="V45" s="27">
        <v>819.96679700000004</v>
      </c>
      <c r="W45" s="24">
        <v>819.96679700000004</v>
      </c>
      <c r="X45" s="27">
        <v>839.925476</v>
      </c>
      <c r="Y45" s="27">
        <v>839.92553699999996</v>
      </c>
      <c r="Z45" s="27">
        <v>811.87518299999999</v>
      </c>
      <c r="AA45" s="27">
        <v>839.925476</v>
      </c>
      <c r="AB45" s="24">
        <v>839.92553699999996</v>
      </c>
      <c r="AC45" s="27">
        <v>859.28381300000001</v>
      </c>
      <c r="AD45" s="27">
        <v>859.28381300000001</v>
      </c>
      <c r="AE45" s="27">
        <v>827.29540999999995</v>
      </c>
      <c r="AF45" s="27">
        <v>859.28375200000005</v>
      </c>
      <c r="AG45" s="24">
        <v>859.28381300000001</v>
      </c>
      <c r="AH45" s="27">
        <v>875.85815400000001</v>
      </c>
      <c r="AI45" s="27">
        <v>875.85815400000001</v>
      </c>
      <c r="AJ45" s="27">
        <v>839.93176300000005</v>
      </c>
      <c r="AK45" s="27">
        <v>875.85815400000001</v>
      </c>
      <c r="AL45" s="24">
        <v>875.85815400000001</v>
      </c>
      <c r="AM45" s="27">
        <v>885.08886700000005</v>
      </c>
      <c r="AN45" s="27">
        <v>885.08886700000005</v>
      </c>
      <c r="AO45" s="27">
        <v>845.22436500000003</v>
      </c>
      <c r="AP45" s="27">
        <v>885.08886700000005</v>
      </c>
      <c r="AQ45" s="24">
        <v>885.08886700000005</v>
      </c>
      <c r="AR45" s="27">
        <v>884.80163600000003</v>
      </c>
      <c r="AS45" s="27">
        <v>884.80163600000003</v>
      </c>
      <c r="AT45" s="27">
        <v>840.99859600000002</v>
      </c>
      <c r="AU45" s="27">
        <v>884.80163600000003</v>
      </c>
      <c r="AV45" s="24">
        <v>884.80163600000003</v>
      </c>
      <c r="AW45" s="27">
        <v>888.73974599999997</v>
      </c>
      <c r="AX45" s="27">
        <v>888.73974599999997</v>
      </c>
      <c r="AY45" s="27">
        <v>840.99859600000002</v>
      </c>
      <c r="AZ45" s="27">
        <v>895.10144000000003</v>
      </c>
      <c r="BA45" s="24">
        <v>888.73974599999997</v>
      </c>
      <c r="BB45" s="27">
        <v>894.64660600000002</v>
      </c>
      <c r="BC45" s="27">
        <v>894.64660600000002</v>
      </c>
      <c r="BD45" s="27">
        <v>840.99859600000002</v>
      </c>
      <c r="BE45" s="27">
        <v>925.80957000000001</v>
      </c>
      <c r="BF45" s="24">
        <v>894.64660600000002</v>
      </c>
      <c r="BG45" s="27">
        <v>900.55346699999996</v>
      </c>
      <c r="BH45" s="27">
        <v>900.55346699999996</v>
      </c>
      <c r="BI45" s="27">
        <v>840.99859600000002</v>
      </c>
      <c r="BJ45" s="27">
        <v>955.32568400000002</v>
      </c>
      <c r="BK45" s="24">
        <v>900.55346699999996</v>
      </c>
      <c r="BL45" s="27">
        <v>906.45996100000002</v>
      </c>
      <c r="BM45" s="27">
        <v>906.45996100000002</v>
      </c>
      <c r="BN45" s="27">
        <v>840.99859600000002</v>
      </c>
      <c r="BO45" s="27">
        <v>967.21569799999997</v>
      </c>
      <c r="BP45" s="24">
        <v>906.45996100000002</v>
      </c>
      <c r="BQ45" s="27">
        <v>912.36779799999999</v>
      </c>
      <c r="BR45" s="27">
        <v>912.36779799999999</v>
      </c>
      <c r="BS45" s="27">
        <v>840.99951199999998</v>
      </c>
      <c r="BT45" s="27">
        <v>973.93774399999995</v>
      </c>
      <c r="BU45" s="24">
        <v>912.36779799999999</v>
      </c>
      <c r="BV45" s="27">
        <v>912.36730999999997</v>
      </c>
      <c r="BW45" s="27">
        <v>912.36730999999997</v>
      </c>
      <c r="BX45" s="27">
        <v>840.99908400000004</v>
      </c>
      <c r="BY45" s="27">
        <v>973.93688999999995</v>
      </c>
      <c r="BZ45" s="24">
        <v>912.36730999999997</v>
      </c>
      <c r="CA45" s="27">
        <v>912.36682099999996</v>
      </c>
      <c r="CB45" s="27">
        <v>912.36682099999996</v>
      </c>
      <c r="CC45" s="27">
        <v>840.99859600000002</v>
      </c>
      <c r="CD45" s="27">
        <v>973.93627900000001</v>
      </c>
      <c r="CE45" s="24">
        <v>912.36682099999996</v>
      </c>
      <c r="CF45" s="27">
        <v>912.36682099999996</v>
      </c>
      <c r="CG45" s="27">
        <v>912.36682099999996</v>
      </c>
      <c r="CH45" s="27">
        <v>840.99859600000002</v>
      </c>
      <c r="CI45" s="27">
        <v>973.93627900000001</v>
      </c>
      <c r="CJ45" s="24">
        <v>912.36682099999996</v>
      </c>
      <c r="CK45" s="27">
        <v>912.36682099999996</v>
      </c>
      <c r="CL45" s="27">
        <v>912.36682099999996</v>
      </c>
      <c r="CM45" s="27">
        <v>840.99859600000002</v>
      </c>
      <c r="CN45" s="27">
        <v>973.93627900000001</v>
      </c>
      <c r="CO45" s="24">
        <v>912.36682099999996</v>
      </c>
      <c r="CP45" s="27">
        <v>908.42919900000004</v>
      </c>
      <c r="CQ45" s="27">
        <v>908.42919900000004</v>
      </c>
      <c r="CR45" s="27">
        <v>823.97558600000002</v>
      </c>
      <c r="CS45" s="27">
        <v>973.93627900000001</v>
      </c>
      <c r="CT45" s="24">
        <v>909.01342799999998</v>
      </c>
      <c r="CU45" s="27">
        <v>900.55358899999999</v>
      </c>
      <c r="CV45" s="27">
        <v>900.55358899999999</v>
      </c>
      <c r="CW45" s="27">
        <v>809.45080600000006</v>
      </c>
      <c r="CX45" s="27">
        <v>973.93627900000001</v>
      </c>
      <c r="CY45" s="24">
        <v>901.274902</v>
      </c>
      <c r="CZ45" s="27">
        <v>892.67834500000004</v>
      </c>
      <c r="DA45" s="27">
        <v>892.67834500000004</v>
      </c>
      <c r="DB45" s="27">
        <v>795.75610400000005</v>
      </c>
      <c r="DC45" s="27">
        <v>974.69885299999999</v>
      </c>
      <c r="DD45" s="24">
        <v>894.56683299999997</v>
      </c>
      <c r="DE45" s="27">
        <v>884.80169699999999</v>
      </c>
      <c r="DF45" s="27">
        <v>884.80169699999999</v>
      </c>
      <c r="DG45" s="27">
        <v>756.68457000000001</v>
      </c>
      <c r="DH45" s="27">
        <v>975.881348</v>
      </c>
      <c r="DI45" s="24">
        <v>888.79077099999995</v>
      </c>
      <c r="DJ45" s="27">
        <v>876.925476</v>
      </c>
      <c r="DK45" s="27">
        <v>876.925476</v>
      </c>
      <c r="DL45" s="27">
        <v>699.79931599999998</v>
      </c>
      <c r="DM45" s="27">
        <v>977.07141100000001</v>
      </c>
      <c r="DN45" s="24">
        <v>883.53637700000002</v>
      </c>
      <c r="DO45" s="27">
        <v>869.04888900000003</v>
      </c>
      <c r="DP45" s="27">
        <v>869.04888900000003</v>
      </c>
      <c r="DQ45" s="27">
        <v>603.95812999999998</v>
      </c>
      <c r="DR45" s="27">
        <v>978.30175799999995</v>
      </c>
      <c r="DS45" s="24">
        <v>878.41143799999998</v>
      </c>
      <c r="DT45" s="27">
        <v>861.17175299999997</v>
      </c>
      <c r="DU45" s="27">
        <v>861.93383800000004</v>
      </c>
      <c r="DV45" s="27">
        <v>597.26519800000005</v>
      </c>
      <c r="DW45" s="27">
        <v>980.61547900000005</v>
      </c>
      <c r="DX45" s="24">
        <v>875.22668499999997</v>
      </c>
      <c r="DY45" s="27">
        <v>862.71508800000004</v>
      </c>
      <c r="DZ45" s="27">
        <v>863.04528800000003</v>
      </c>
      <c r="EA45" s="27">
        <v>550.85150099999998</v>
      </c>
      <c r="EB45" s="27">
        <v>985.28466800000001</v>
      </c>
      <c r="EC45" s="24">
        <v>882.51794400000006</v>
      </c>
      <c r="ED45" s="27">
        <v>862.95727499999998</v>
      </c>
      <c r="EE45" s="27">
        <v>863.19915800000001</v>
      </c>
      <c r="EF45" s="27">
        <v>528.44860800000004</v>
      </c>
      <c r="EG45" s="27">
        <v>989.88091999999995</v>
      </c>
      <c r="EH45" s="24">
        <v>888.90795900000001</v>
      </c>
      <c r="EI45" s="27">
        <v>862.95739700000001</v>
      </c>
      <c r="EJ45" s="27">
        <v>865.82092299999999</v>
      </c>
      <c r="EK45" s="27">
        <v>506.51782200000002</v>
      </c>
      <c r="EL45" s="27">
        <v>999.02856399999996</v>
      </c>
      <c r="EM45" s="24">
        <v>903.18756099999996</v>
      </c>
      <c r="EN45" s="27">
        <v>862.95739700000001</v>
      </c>
      <c r="EO45" s="27">
        <v>868.25805700000001</v>
      </c>
      <c r="EP45" s="27">
        <v>506.517853</v>
      </c>
      <c r="EQ45" s="27">
        <v>1014.031616</v>
      </c>
      <c r="ER45" s="24">
        <v>920.68640100000005</v>
      </c>
      <c r="ES45" s="26">
        <v>3.0000000000000001E-3</v>
      </c>
      <c r="ET45" s="26">
        <v>3.0000000000000001E-3</v>
      </c>
      <c r="EU45" s="26">
        <v>-1.4999999999999999E-2</v>
      </c>
      <c r="EV45" s="26">
        <v>8.9999999999999993E-3</v>
      </c>
      <c r="EW45" s="25">
        <v>5.0000000000000001E-3</v>
      </c>
    </row>
    <row r="46" spans="1:153" x14ac:dyDescent="0.25">
      <c r="A46" s="24" t="s">
        <v>186</v>
      </c>
      <c r="B46" s="24">
        <v>429.41570999999999</v>
      </c>
      <c r="C46" s="24">
        <v>524.24371299999996</v>
      </c>
      <c r="D46" s="27">
        <v>502.33590700000002</v>
      </c>
      <c r="E46" s="27">
        <v>502.33734099999998</v>
      </c>
      <c r="F46" s="27">
        <v>502.32382200000001</v>
      </c>
      <c r="G46" s="27">
        <v>502.33795199999997</v>
      </c>
      <c r="H46" s="24">
        <v>502.33752399999997</v>
      </c>
      <c r="I46" s="27">
        <v>528.018372</v>
      </c>
      <c r="J46" s="27">
        <v>528.02014199999996</v>
      </c>
      <c r="K46" s="27">
        <v>528.00976600000001</v>
      </c>
      <c r="L46" s="27">
        <v>528.01757799999996</v>
      </c>
      <c r="M46" s="24">
        <v>528.02423099999999</v>
      </c>
      <c r="N46" s="27">
        <v>559.027466</v>
      </c>
      <c r="O46" s="27">
        <v>569.68469200000004</v>
      </c>
      <c r="P46" s="27">
        <v>545.37609899999995</v>
      </c>
      <c r="Q46" s="27">
        <v>546.85949700000003</v>
      </c>
      <c r="R46" s="24">
        <v>544.43615699999998</v>
      </c>
      <c r="S46" s="27">
        <v>587.07421899999997</v>
      </c>
      <c r="T46" s="27">
        <v>603.18017599999996</v>
      </c>
      <c r="U46" s="27">
        <v>560.08563200000003</v>
      </c>
      <c r="V46" s="27">
        <v>562.56707800000004</v>
      </c>
      <c r="W46" s="24">
        <v>558.50213599999995</v>
      </c>
      <c r="X46" s="27">
        <v>601.91644299999996</v>
      </c>
      <c r="Y46" s="27">
        <v>618.44274900000005</v>
      </c>
      <c r="Z46" s="27">
        <v>580.13104199999998</v>
      </c>
      <c r="AA46" s="27">
        <v>582.81024200000002</v>
      </c>
      <c r="AB46" s="24">
        <v>578.51159700000005</v>
      </c>
      <c r="AC46" s="27">
        <v>611.10437000000002</v>
      </c>
      <c r="AD46" s="27">
        <v>626.92468299999996</v>
      </c>
      <c r="AE46" s="27">
        <v>589.661743</v>
      </c>
      <c r="AF46" s="27">
        <v>593.65625</v>
      </c>
      <c r="AG46" s="24">
        <v>588.44171100000005</v>
      </c>
      <c r="AH46" s="27">
        <v>620.29119900000001</v>
      </c>
      <c r="AI46" s="27">
        <v>637.432861</v>
      </c>
      <c r="AJ46" s="27">
        <v>600.73480199999995</v>
      </c>
      <c r="AK46" s="27">
        <v>603.91113299999995</v>
      </c>
      <c r="AL46" s="24">
        <v>598.899902</v>
      </c>
      <c r="AM46" s="27">
        <v>629.82171600000004</v>
      </c>
      <c r="AN46" s="27">
        <v>648.09851100000003</v>
      </c>
      <c r="AO46" s="27">
        <v>610.675659</v>
      </c>
      <c r="AP46" s="27">
        <v>613.15637200000003</v>
      </c>
      <c r="AQ46" s="24">
        <v>608.28125</v>
      </c>
      <c r="AR46" s="27">
        <v>639.98089600000003</v>
      </c>
      <c r="AS46" s="27">
        <v>656.81994599999996</v>
      </c>
      <c r="AT46" s="27">
        <v>624.85095200000001</v>
      </c>
      <c r="AU46" s="27">
        <v>625.30419900000004</v>
      </c>
      <c r="AV46" s="24">
        <v>624.51709000000005</v>
      </c>
      <c r="AW46" s="27">
        <v>651.99645999999996</v>
      </c>
      <c r="AX46" s="27">
        <v>669.07568400000002</v>
      </c>
      <c r="AY46" s="27">
        <v>639.603882</v>
      </c>
      <c r="AZ46" s="27">
        <v>640.65728799999999</v>
      </c>
      <c r="BA46" s="24">
        <v>640.79852300000005</v>
      </c>
      <c r="BB46" s="27">
        <v>660.89318800000001</v>
      </c>
      <c r="BC46" s="27">
        <v>678.49444600000004</v>
      </c>
      <c r="BD46" s="27">
        <v>643.02221699999996</v>
      </c>
      <c r="BE46" s="27">
        <v>644.19164999999998</v>
      </c>
      <c r="BF46" s="24">
        <v>644.46057099999996</v>
      </c>
      <c r="BG46" s="27">
        <v>670.46911599999999</v>
      </c>
      <c r="BH46" s="27">
        <v>691.46417199999996</v>
      </c>
      <c r="BI46" s="27">
        <v>649.29303000000004</v>
      </c>
      <c r="BJ46" s="27">
        <v>651.60607900000002</v>
      </c>
      <c r="BK46" s="24">
        <v>650.28772000000004</v>
      </c>
      <c r="BL46" s="27">
        <v>681.19946300000004</v>
      </c>
      <c r="BM46" s="27">
        <v>700.15393100000006</v>
      </c>
      <c r="BN46" s="27">
        <v>653.63366699999995</v>
      </c>
      <c r="BO46" s="27">
        <v>657.349243</v>
      </c>
      <c r="BP46" s="24">
        <v>655.37390100000005</v>
      </c>
      <c r="BQ46" s="27">
        <v>688.35949700000003</v>
      </c>
      <c r="BR46" s="27">
        <v>712.93054199999995</v>
      </c>
      <c r="BS46" s="27">
        <v>659.00964399999998</v>
      </c>
      <c r="BT46" s="27">
        <v>663.08435099999997</v>
      </c>
      <c r="BU46" s="24">
        <v>661.10693400000002</v>
      </c>
      <c r="BV46" s="27">
        <v>695.463257</v>
      </c>
      <c r="BW46" s="27">
        <v>726.69183299999997</v>
      </c>
      <c r="BX46" s="27">
        <v>663.27880900000002</v>
      </c>
      <c r="BY46" s="27">
        <v>666.17431599999998</v>
      </c>
      <c r="BZ46" s="24">
        <v>665.36743200000001</v>
      </c>
      <c r="CA46" s="27">
        <v>707.67291299999999</v>
      </c>
      <c r="CB46" s="27">
        <v>743.75512700000002</v>
      </c>
      <c r="CC46" s="27">
        <v>667.67407200000002</v>
      </c>
      <c r="CD46" s="27">
        <v>669.10363800000005</v>
      </c>
      <c r="CE46" s="24">
        <v>667.29821800000002</v>
      </c>
      <c r="CF46" s="27">
        <v>724.10461399999997</v>
      </c>
      <c r="CG46" s="27">
        <v>762.87475600000005</v>
      </c>
      <c r="CH46" s="27">
        <v>671.73461899999995</v>
      </c>
      <c r="CI46" s="27">
        <v>674.31011999999998</v>
      </c>
      <c r="CJ46" s="24">
        <v>672.59661900000003</v>
      </c>
      <c r="CK46" s="27">
        <v>741.77752699999996</v>
      </c>
      <c r="CL46" s="27">
        <v>782.84326199999998</v>
      </c>
      <c r="CM46" s="27">
        <v>676.27996800000005</v>
      </c>
      <c r="CN46" s="27">
        <v>677.64019800000005</v>
      </c>
      <c r="CO46" s="24">
        <v>676.84405500000003</v>
      </c>
      <c r="CP46" s="27">
        <v>760.92559800000004</v>
      </c>
      <c r="CQ46" s="27">
        <v>804.84930399999996</v>
      </c>
      <c r="CR46" s="27">
        <v>681.69323699999995</v>
      </c>
      <c r="CS46" s="27">
        <v>681.97699</v>
      </c>
      <c r="CT46" s="24">
        <v>682.85601799999995</v>
      </c>
      <c r="CU46" s="27">
        <v>780.99780299999998</v>
      </c>
      <c r="CV46" s="27">
        <v>828.30963099999997</v>
      </c>
      <c r="CW46" s="27">
        <v>690.592896</v>
      </c>
      <c r="CX46" s="27">
        <v>690.70983899999999</v>
      </c>
      <c r="CY46" s="24">
        <v>688.35565199999996</v>
      </c>
      <c r="CZ46" s="27">
        <v>805.04821800000002</v>
      </c>
      <c r="DA46" s="27">
        <v>858.51617399999998</v>
      </c>
      <c r="DB46" s="27">
        <v>700.81890899999996</v>
      </c>
      <c r="DC46" s="27">
        <v>697.70654300000001</v>
      </c>
      <c r="DD46" s="24">
        <v>696.631348</v>
      </c>
      <c r="DE46" s="27">
        <v>832.21923800000002</v>
      </c>
      <c r="DF46" s="27">
        <v>888.05395499999997</v>
      </c>
      <c r="DG46" s="27">
        <v>714.16107199999999</v>
      </c>
      <c r="DH46" s="27">
        <v>705.14025900000001</v>
      </c>
      <c r="DI46" s="24">
        <v>709.08667000000003</v>
      </c>
      <c r="DJ46" s="27">
        <v>863.06176800000003</v>
      </c>
      <c r="DK46" s="27">
        <v>924.369507</v>
      </c>
      <c r="DL46" s="27">
        <v>731.56909199999996</v>
      </c>
      <c r="DM46" s="27">
        <v>718.93548599999997</v>
      </c>
      <c r="DN46" s="24">
        <v>723.91577099999995</v>
      </c>
      <c r="DO46" s="27">
        <v>892.15783699999997</v>
      </c>
      <c r="DP46" s="27">
        <v>958.59710700000005</v>
      </c>
      <c r="DQ46" s="27">
        <v>748.62817399999994</v>
      </c>
      <c r="DR46" s="27">
        <v>734.55627400000003</v>
      </c>
      <c r="DS46" s="24">
        <v>739.04986599999995</v>
      </c>
      <c r="DT46" s="27">
        <v>926.77002000000005</v>
      </c>
      <c r="DU46" s="27">
        <v>994.21673599999997</v>
      </c>
      <c r="DV46" s="27">
        <v>773.05120799999997</v>
      </c>
      <c r="DW46" s="27">
        <v>751.38061500000003</v>
      </c>
      <c r="DX46" s="24">
        <v>756.86694299999999</v>
      </c>
      <c r="DY46" s="27">
        <v>961.91906700000004</v>
      </c>
      <c r="DZ46" s="27">
        <v>1033.5042719999999</v>
      </c>
      <c r="EA46" s="27">
        <v>797.01617399999998</v>
      </c>
      <c r="EB46" s="27">
        <v>770.99798599999997</v>
      </c>
      <c r="EC46" s="24">
        <v>781.84533699999997</v>
      </c>
      <c r="ED46" s="27">
        <v>1000.360168</v>
      </c>
      <c r="EE46" s="27">
        <v>1079.891846</v>
      </c>
      <c r="EF46" s="27">
        <v>821.64953600000001</v>
      </c>
      <c r="EG46" s="27">
        <v>795.39587400000005</v>
      </c>
      <c r="EH46" s="24">
        <v>802.42053199999998</v>
      </c>
      <c r="EI46" s="27">
        <v>1042.243408</v>
      </c>
      <c r="EJ46" s="27">
        <v>1131.705322</v>
      </c>
      <c r="EK46" s="27">
        <v>847.05883800000004</v>
      </c>
      <c r="EL46" s="27">
        <v>819.21948199999997</v>
      </c>
      <c r="EM46" s="24">
        <v>827.02221699999996</v>
      </c>
      <c r="EN46" s="27">
        <v>1091.634888</v>
      </c>
      <c r="EO46" s="27">
        <v>1191.0269780000001</v>
      </c>
      <c r="EP46" s="27">
        <v>874.20080600000006</v>
      </c>
      <c r="EQ46" s="27">
        <v>843.73254399999996</v>
      </c>
      <c r="ER46" s="24">
        <v>851.99304199999995</v>
      </c>
      <c r="ES46" s="26">
        <v>2.5999999999999999E-2</v>
      </c>
      <c r="ET46" s="26">
        <v>2.9000000000000001E-2</v>
      </c>
      <c r="EU46" s="26">
        <v>1.7999999999999999E-2</v>
      </c>
      <c r="EV46" s="26">
        <v>1.7000000000000001E-2</v>
      </c>
      <c r="EW46" s="25">
        <v>1.7000000000000001E-2</v>
      </c>
    </row>
    <row r="47" spans="1:153" x14ac:dyDescent="0.25">
      <c r="A47" s="24" t="s">
        <v>185</v>
      </c>
      <c r="B47" s="24">
        <v>19.227409000000002</v>
      </c>
      <c r="C47" s="24">
        <v>19.692271999999999</v>
      </c>
      <c r="D47" s="27">
        <v>16.856241000000001</v>
      </c>
      <c r="E47" s="27">
        <v>16.856241000000001</v>
      </c>
      <c r="F47" s="27">
        <v>16.856241000000001</v>
      </c>
      <c r="G47" s="27">
        <v>16.856241000000001</v>
      </c>
      <c r="H47" s="24">
        <v>16.856241000000001</v>
      </c>
      <c r="I47" s="27">
        <v>16.885134000000001</v>
      </c>
      <c r="J47" s="27">
        <v>16.885082000000001</v>
      </c>
      <c r="K47" s="27">
        <v>16.884723999999999</v>
      </c>
      <c r="L47" s="27">
        <v>16.884692999999999</v>
      </c>
      <c r="M47" s="24">
        <v>16.884743</v>
      </c>
      <c r="N47" s="27">
        <v>20.440289</v>
      </c>
      <c r="O47" s="27">
        <v>20.440237</v>
      </c>
      <c r="P47" s="27">
        <v>20.439878</v>
      </c>
      <c r="Q47" s="27">
        <v>20.439848000000001</v>
      </c>
      <c r="R47" s="24">
        <v>20.439897999999999</v>
      </c>
      <c r="S47" s="27">
        <v>20.442658999999999</v>
      </c>
      <c r="T47" s="27">
        <v>20.441870000000002</v>
      </c>
      <c r="U47" s="27">
        <v>20.442060000000001</v>
      </c>
      <c r="V47" s="27">
        <v>20.442011000000001</v>
      </c>
      <c r="W47" s="24">
        <v>20.441255999999999</v>
      </c>
      <c r="X47" s="27">
        <v>20.443944999999999</v>
      </c>
      <c r="Y47" s="27">
        <v>20.443947000000001</v>
      </c>
      <c r="Z47" s="27">
        <v>20.444410000000001</v>
      </c>
      <c r="AA47" s="27">
        <v>20.443773</v>
      </c>
      <c r="AB47" s="24">
        <v>20.444044000000002</v>
      </c>
      <c r="AC47" s="27">
        <v>20.44537</v>
      </c>
      <c r="AD47" s="27">
        <v>20.444906</v>
      </c>
      <c r="AE47" s="27">
        <v>20.445169</v>
      </c>
      <c r="AF47" s="27">
        <v>20.444013999999999</v>
      </c>
      <c r="AG47" s="24">
        <v>20.444707999999999</v>
      </c>
      <c r="AH47" s="27">
        <v>20.450056</v>
      </c>
      <c r="AI47" s="27">
        <v>20.445446</v>
      </c>
      <c r="AJ47" s="27">
        <v>20.445169</v>
      </c>
      <c r="AK47" s="27">
        <v>20.444013999999999</v>
      </c>
      <c r="AL47" s="24">
        <v>20.444710000000001</v>
      </c>
      <c r="AM47" s="27">
        <v>20.452283999999999</v>
      </c>
      <c r="AN47" s="27">
        <v>20.446183999999999</v>
      </c>
      <c r="AO47" s="27">
        <v>20.445876999999999</v>
      </c>
      <c r="AP47" s="27">
        <v>20.444077</v>
      </c>
      <c r="AQ47" s="24">
        <v>20.445516999999999</v>
      </c>
      <c r="AR47" s="27">
        <v>20.453417000000002</v>
      </c>
      <c r="AS47" s="27">
        <v>20.446857000000001</v>
      </c>
      <c r="AT47" s="27">
        <v>20.445875000000001</v>
      </c>
      <c r="AU47" s="27">
        <v>20.444631999999999</v>
      </c>
      <c r="AV47" s="24">
        <v>20.445526000000001</v>
      </c>
      <c r="AW47" s="27">
        <v>20.454798</v>
      </c>
      <c r="AX47" s="27">
        <v>20.446902999999999</v>
      </c>
      <c r="AY47" s="27">
        <v>20.446659</v>
      </c>
      <c r="AZ47" s="27">
        <v>20.445150000000002</v>
      </c>
      <c r="BA47" s="24">
        <v>20.445775999999999</v>
      </c>
      <c r="BB47" s="27">
        <v>20.458241999999998</v>
      </c>
      <c r="BC47" s="27">
        <v>20.448193</v>
      </c>
      <c r="BD47" s="27">
        <v>20.449653999999999</v>
      </c>
      <c r="BE47" s="27">
        <v>20.446199</v>
      </c>
      <c r="BF47" s="24">
        <v>20.446535000000001</v>
      </c>
      <c r="BG47" s="27">
        <v>20.465809</v>
      </c>
      <c r="BH47" s="27">
        <v>20.454483</v>
      </c>
      <c r="BI47" s="27">
        <v>20.451723000000001</v>
      </c>
      <c r="BJ47" s="27">
        <v>20.446909000000002</v>
      </c>
      <c r="BK47" s="24">
        <v>20.446707</v>
      </c>
      <c r="BL47" s="27">
        <v>20.468295999999999</v>
      </c>
      <c r="BM47" s="27">
        <v>20.457257999999999</v>
      </c>
      <c r="BN47" s="27">
        <v>20.454166000000001</v>
      </c>
      <c r="BO47" s="27">
        <v>20.449536999999999</v>
      </c>
      <c r="BP47" s="24">
        <v>20.449926000000001</v>
      </c>
      <c r="BQ47" s="27">
        <v>20.477378999999999</v>
      </c>
      <c r="BR47" s="27">
        <v>20.458514999999998</v>
      </c>
      <c r="BS47" s="27">
        <v>20.454332000000001</v>
      </c>
      <c r="BT47" s="27">
        <v>20.451677</v>
      </c>
      <c r="BU47" s="24">
        <v>20.450357</v>
      </c>
      <c r="BV47" s="27">
        <v>20.482621999999999</v>
      </c>
      <c r="BW47" s="27">
        <v>20.461480999999999</v>
      </c>
      <c r="BX47" s="27">
        <v>20.460476</v>
      </c>
      <c r="BY47" s="27">
        <v>20.453346</v>
      </c>
      <c r="BZ47" s="24">
        <v>20.454177999999999</v>
      </c>
      <c r="CA47" s="27">
        <v>20.48658</v>
      </c>
      <c r="CB47" s="27">
        <v>20.46903</v>
      </c>
      <c r="CC47" s="27">
        <v>20.466636999999999</v>
      </c>
      <c r="CD47" s="27">
        <v>20.458738</v>
      </c>
      <c r="CE47" s="24">
        <v>20.457585999999999</v>
      </c>
      <c r="CF47" s="27">
        <v>20.489737999999999</v>
      </c>
      <c r="CG47" s="27">
        <v>20.478088</v>
      </c>
      <c r="CH47" s="27">
        <v>20.474710000000002</v>
      </c>
      <c r="CI47" s="27">
        <v>20.466791000000001</v>
      </c>
      <c r="CJ47" s="24">
        <v>20.464554</v>
      </c>
      <c r="CK47" s="27">
        <v>20.492144</v>
      </c>
      <c r="CL47" s="27">
        <v>20.488958</v>
      </c>
      <c r="CM47" s="27">
        <v>20.484396</v>
      </c>
      <c r="CN47" s="27">
        <v>20.476687999999999</v>
      </c>
      <c r="CO47" s="24">
        <v>20.472121999999999</v>
      </c>
      <c r="CP47" s="27">
        <v>20.495305999999999</v>
      </c>
      <c r="CQ47" s="27">
        <v>20.496366999999999</v>
      </c>
      <c r="CR47" s="27">
        <v>20.495297999999998</v>
      </c>
      <c r="CS47" s="27">
        <v>20.487589</v>
      </c>
      <c r="CT47" s="24">
        <v>20.481207000000001</v>
      </c>
      <c r="CU47" s="27">
        <v>20.497311</v>
      </c>
      <c r="CV47" s="27">
        <v>20.501183000000001</v>
      </c>
      <c r="CW47" s="27">
        <v>20.503827999999999</v>
      </c>
      <c r="CX47" s="27">
        <v>20.500665999999999</v>
      </c>
      <c r="CY47" s="24">
        <v>20.492104999999999</v>
      </c>
      <c r="CZ47" s="27">
        <v>20.499715999999999</v>
      </c>
      <c r="DA47" s="27">
        <v>20.505434000000001</v>
      </c>
      <c r="DB47" s="27">
        <v>20.510650999999999</v>
      </c>
      <c r="DC47" s="27">
        <v>20.508918999999999</v>
      </c>
      <c r="DD47" s="24">
        <v>20.500494</v>
      </c>
      <c r="DE47" s="27">
        <v>20.502960000000002</v>
      </c>
      <c r="DF47" s="27">
        <v>20.507605000000002</v>
      </c>
      <c r="DG47" s="27">
        <v>20.515678000000001</v>
      </c>
      <c r="DH47" s="27">
        <v>20.514292000000001</v>
      </c>
      <c r="DI47" s="24">
        <v>20.509347999999999</v>
      </c>
      <c r="DJ47" s="27">
        <v>20.505087</v>
      </c>
      <c r="DK47" s="27">
        <v>20.511095000000001</v>
      </c>
      <c r="DL47" s="27">
        <v>20.520630000000001</v>
      </c>
      <c r="DM47" s="27">
        <v>20.51932</v>
      </c>
      <c r="DN47" s="24">
        <v>20.517310999999999</v>
      </c>
      <c r="DO47" s="27">
        <v>20.50609</v>
      </c>
      <c r="DP47" s="27">
        <v>20.512574999999998</v>
      </c>
      <c r="DQ47" s="27">
        <v>20.523434000000002</v>
      </c>
      <c r="DR47" s="27">
        <v>20.523510000000002</v>
      </c>
      <c r="DS47" s="24">
        <v>20.521090000000001</v>
      </c>
      <c r="DT47" s="27">
        <v>20.506921999999999</v>
      </c>
      <c r="DU47" s="27">
        <v>20.514975</v>
      </c>
      <c r="DV47" s="27">
        <v>20.526007</v>
      </c>
      <c r="DW47" s="27">
        <v>20.527934999999999</v>
      </c>
      <c r="DX47" s="24">
        <v>20.524431</v>
      </c>
      <c r="DY47" s="27">
        <v>20.508635999999999</v>
      </c>
      <c r="DZ47" s="27">
        <v>20.519884000000001</v>
      </c>
      <c r="EA47" s="27">
        <v>20.529955000000001</v>
      </c>
      <c r="EB47" s="27">
        <v>20.531706</v>
      </c>
      <c r="EC47" s="24">
        <v>20.529005000000002</v>
      </c>
      <c r="ED47" s="27">
        <v>20.50901</v>
      </c>
      <c r="EE47" s="27">
        <v>20.522984999999998</v>
      </c>
      <c r="EF47" s="27">
        <v>20.531400999999999</v>
      </c>
      <c r="EG47" s="27">
        <v>20.533850000000001</v>
      </c>
      <c r="EH47" s="24">
        <v>20.532544999999999</v>
      </c>
      <c r="EI47" s="27">
        <v>20.510553000000002</v>
      </c>
      <c r="EJ47" s="27">
        <v>20.525594999999999</v>
      </c>
      <c r="EK47" s="27">
        <v>20.532979999999998</v>
      </c>
      <c r="EL47" s="27">
        <v>20.53586</v>
      </c>
      <c r="EM47" s="24">
        <v>20.534680999999999</v>
      </c>
      <c r="EN47" s="27">
        <v>20.510553000000002</v>
      </c>
      <c r="EO47" s="27">
        <v>20.528708999999999</v>
      </c>
      <c r="EP47" s="27">
        <v>20.535536</v>
      </c>
      <c r="EQ47" s="27">
        <v>20.538468999999999</v>
      </c>
      <c r="ER47" s="24">
        <v>20.53557</v>
      </c>
      <c r="ES47" s="26">
        <v>1E-3</v>
      </c>
      <c r="ET47" s="26">
        <v>1E-3</v>
      </c>
      <c r="EU47" s="26">
        <v>1E-3</v>
      </c>
      <c r="EV47" s="26">
        <v>1E-3</v>
      </c>
      <c r="EW47" s="25">
        <v>1E-3</v>
      </c>
    </row>
    <row r="48" spans="1:153" x14ac:dyDescent="0.25">
      <c r="A48" s="28" t="s">
        <v>184</v>
      </c>
      <c r="B48" s="28">
        <v>4110.1914059999999</v>
      </c>
      <c r="C48" s="28">
        <v>4093.0390619999998</v>
      </c>
      <c r="D48" s="31">
        <v>4074.2460940000001</v>
      </c>
      <c r="E48" s="31">
        <v>4074.1281739999999</v>
      </c>
      <c r="F48" s="31">
        <v>4074.0317380000001</v>
      </c>
      <c r="G48" s="31">
        <v>4074.0593260000001</v>
      </c>
      <c r="H48" s="28">
        <v>4073.9555660000001</v>
      </c>
      <c r="I48" s="31">
        <v>4044.469971</v>
      </c>
      <c r="J48" s="31">
        <v>4044.6704100000002</v>
      </c>
      <c r="K48" s="31">
        <v>4045.1015619999998</v>
      </c>
      <c r="L48" s="31">
        <v>4044.586182</v>
      </c>
      <c r="M48" s="28">
        <v>4045.3208009999998</v>
      </c>
      <c r="N48" s="31">
        <v>4098.9741210000002</v>
      </c>
      <c r="O48" s="31">
        <v>4099.9770509999998</v>
      </c>
      <c r="P48" s="31">
        <v>4102.5053710000002</v>
      </c>
      <c r="Q48" s="31">
        <v>4101.2202150000003</v>
      </c>
      <c r="R48" s="28">
        <v>4101.9604490000002</v>
      </c>
      <c r="S48" s="31">
        <v>4158.6494140000004</v>
      </c>
      <c r="T48" s="31">
        <v>4162.0429690000001</v>
      </c>
      <c r="U48" s="31">
        <v>4163.9228519999997</v>
      </c>
      <c r="V48" s="31">
        <v>4163.84375</v>
      </c>
      <c r="W48" s="28">
        <v>4164.5742190000001</v>
      </c>
      <c r="X48" s="31">
        <v>4192.8208009999998</v>
      </c>
      <c r="Y48" s="31">
        <v>4202.4384769999997</v>
      </c>
      <c r="Z48" s="31">
        <v>4203.3315430000002</v>
      </c>
      <c r="AA48" s="31">
        <v>4204.7714839999999</v>
      </c>
      <c r="AB48" s="28">
        <v>4205.2929690000001</v>
      </c>
      <c r="AC48" s="31">
        <v>4232.2529299999997</v>
      </c>
      <c r="AD48" s="31">
        <v>4251.6953119999998</v>
      </c>
      <c r="AE48" s="31">
        <v>4252.0434569999998</v>
      </c>
      <c r="AF48" s="31">
        <v>4255.3271480000003</v>
      </c>
      <c r="AG48" s="28">
        <v>4254.9936520000001</v>
      </c>
      <c r="AH48" s="31">
        <v>4263.5595700000003</v>
      </c>
      <c r="AI48" s="31">
        <v>4296.9536129999997</v>
      </c>
      <c r="AJ48" s="31">
        <v>4296.2436520000001</v>
      </c>
      <c r="AK48" s="31">
        <v>4300.8754879999997</v>
      </c>
      <c r="AL48" s="28">
        <v>4299.9501950000003</v>
      </c>
      <c r="AM48" s="31">
        <v>4301.5039059999999</v>
      </c>
      <c r="AN48" s="31">
        <v>4354.3139650000003</v>
      </c>
      <c r="AO48" s="31">
        <v>4351.4331050000001</v>
      </c>
      <c r="AP48" s="31">
        <v>4357.40625</v>
      </c>
      <c r="AQ48" s="28">
        <v>4356.0185549999997</v>
      </c>
      <c r="AR48" s="31">
        <v>4316.8071289999998</v>
      </c>
      <c r="AS48" s="31">
        <v>4388.0732420000004</v>
      </c>
      <c r="AT48" s="31">
        <v>4382.9331050000001</v>
      </c>
      <c r="AU48" s="31">
        <v>4389.8764650000003</v>
      </c>
      <c r="AV48" s="28">
        <v>4388.9086909999996</v>
      </c>
      <c r="AW48" s="31">
        <v>4331.0395509999998</v>
      </c>
      <c r="AX48" s="31">
        <v>4420.8554690000001</v>
      </c>
      <c r="AY48" s="31">
        <v>4413.0073240000002</v>
      </c>
      <c r="AZ48" s="31">
        <v>4420.6181640000004</v>
      </c>
      <c r="BA48" s="28">
        <v>4419.3569340000004</v>
      </c>
      <c r="BB48" s="31">
        <v>4358.1030270000001</v>
      </c>
      <c r="BC48" s="31">
        <v>4465.4609380000002</v>
      </c>
      <c r="BD48" s="31">
        <v>4456.1474609999996</v>
      </c>
      <c r="BE48" s="31">
        <v>4466.4799800000001</v>
      </c>
      <c r="BF48" s="28">
        <v>4462.3608400000003</v>
      </c>
      <c r="BG48" s="31">
        <v>4386.2827150000003</v>
      </c>
      <c r="BH48" s="31">
        <v>4505.8461909999996</v>
      </c>
      <c r="BI48" s="31">
        <v>4498.4711909999996</v>
      </c>
      <c r="BJ48" s="31">
        <v>4513.482422</v>
      </c>
      <c r="BK48" s="28">
        <v>4506.2714839999999</v>
      </c>
      <c r="BL48" s="31">
        <v>4413.7763670000004</v>
      </c>
      <c r="BM48" s="31">
        <v>4543.9936520000001</v>
      </c>
      <c r="BN48" s="31">
        <v>4536.2382809999999</v>
      </c>
      <c r="BO48" s="31">
        <v>4556.7553710000002</v>
      </c>
      <c r="BP48" s="28">
        <v>4545.1005859999996</v>
      </c>
      <c r="BQ48" s="31">
        <v>4449.1220700000003</v>
      </c>
      <c r="BR48" s="31">
        <v>4584.1508789999998</v>
      </c>
      <c r="BS48" s="31">
        <v>4575.2763670000004</v>
      </c>
      <c r="BT48" s="31">
        <v>4599.0400390000004</v>
      </c>
      <c r="BU48" s="28">
        <v>4587.5834960000002</v>
      </c>
      <c r="BV48" s="31">
        <v>4480.6650390000004</v>
      </c>
      <c r="BW48" s="31">
        <v>4621.6108400000003</v>
      </c>
      <c r="BX48" s="31">
        <v>4609.4599609999996</v>
      </c>
      <c r="BY48" s="31">
        <v>4635.8706050000001</v>
      </c>
      <c r="BZ48" s="28">
        <v>4622.9721680000002</v>
      </c>
      <c r="CA48" s="31">
        <v>4514.9116210000002</v>
      </c>
      <c r="CB48" s="31">
        <v>4662.6372069999998</v>
      </c>
      <c r="CC48" s="31">
        <v>4649.2861329999996</v>
      </c>
      <c r="CD48" s="31">
        <v>4676.7392579999996</v>
      </c>
      <c r="CE48" s="28">
        <v>4662.0439450000003</v>
      </c>
      <c r="CF48" s="31">
        <v>4543.5205079999996</v>
      </c>
      <c r="CG48" s="31">
        <v>4703.5708009999998</v>
      </c>
      <c r="CH48" s="31">
        <v>4685.7905270000001</v>
      </c>
      <c r="CI48" s="31">
        <v>4710.8056640000004</v>
      </c>
      <c r="CJ48" s="28">
        <v>4696.8759769999997</v>
      </c>
      <c r="CK48" s="31">
        <v>4575.390625</v>
      </c>
      <c r="CL48" s="31">
        <v>4743.2338870000003</v>
      </c>
      <c r="CM48" s="31">
        <v>4723.9111329999996</v>
      </c>
      <c r="CN48" s="31">
        <v>4748.4155270000001</v>
      </c>
      <c r="CO48" s="28">
        <v>4736.3256840000004</v>
      </c>
      <c r="CP48" s="31">
        <v>4613.0366210000002</v>
      </c>
      <c r="CQ48" s="31">
        <v>4786.3862300000001</v>
      </c>
      <c r="CR48" s="31">
        <v>4763.8251950000003</v>
      </c>
      <c r="CS48" s="31">
        <v>4788.8920900000003</v>
      </c>
      <c r="CT48" s="28">
        <v>4775.1689450000003</v>
      </c>
      <c r="CU48" s="31">
        <v>4645.4516599999997</v>
      </c>
      <c r="CV48" s="31">
        <v>4824.8432620000003</v>
      </c>
      <c r="CW48" s="31">
        <v>4800.0854490000002</v>
      </c>
      <c r="CX48" s="31">
        <v>4824.4052730000003</v>
      </c>
      <c r="CY48" s="28">
        <v>4812.2641599999997</v>
      </c>
      <c r="CZ48" s="31">
        <v>4680.4868159999996</v>
      </c>
      <c r="DA48" s="31">
        <v>4864.9648440000001</v>
      </c>
      <c r="DB48" s="31">
        <v>4836.3627930000002</v>
      </c>
      <c r="DC48" s="31">
        <v>4864.9418949999999</v>
      </c>
      <c r="DD48" s="28">
        <v>4850.2875979999999</v>
      </c>
      <c r="DE48" s="31">
        <v>4718.4345700000003</v>
      </c>
      <c r="DF48" s="31">
        <v>4906.5126950000003</v>
      </c>
      <c r="DG48" s="31">
        <v>4874.7836909999996</v>
      </c>
      <c r="DH48" s="31">
        <v>4906.3061520000001</v>
      </c>
      <c r="DI48" s="28">
        <v>4891.498047</v>
      </c>
      <c r="DJ48" s="31">
        <v>4757.6484380000002</v>
      </c>
      <c r="DK48" s="31">
        <v>4950.9770509999998</v>
      </c>
      <c r="DL48" s="31">
        <v>4911.6806640000004</v>
      </c>
      <c r="DM48" s="31">
        <v>4951.4902339999999</v>
      </c>
      <c r="DN48" s="28">
        <v>4935.3642579999996</v>
      </c>
      <c r="DO48" s="31">
        <v>4797.3339839999999</v>
      </c>
      <c r="DP48" s="31">
        <v>4996.1352539999998</v>
      </c>
      <c r="DQ48" s="31">
        <v>4932.4868159999996</v>
      </c>
      <c r="DR48" s="31">
        <v>4997.1528319999998</v>
      </c>
      <c r="DS48" s="28">
        <v>4979.1391599999997</v>
      </c>
      <c r="DT48" s="31">
        <v>4839.8247069999998</v>
      </c>
      <c r="DU48" s="31">
        <v>5042.8535160000001</v>
      </c>
      <c r="DV48" s="31">
        <v>4967.1660160000001</v>
      </c>
      <c r="DW48" s="31">
        <v>5043.2695309999999</v>
      </c>
      <c r="DX48" s="28">
        <v>5021.9658200000003</v>
      </c>
      <c r="DY48" s="31">
        <v>4886.638672</v>
      </c>
      <c r="DZ48" s="31">
        <v>5093.857422</v>
      </c>
      <c r="EA48" s="31">
        <v>5008.3569340000004</v>
      </c>
      <c r="EB48" s="31">
        <v>5091.5839839999999</v>
      </c>
      <c r="EC48" s="28">
        <v>5063.6259769999997</v>
      </c>
      <c r="ED48" s="31">
        <v>4929.78125</v>
      </c>
      <c r="EE48" s="31">
        <v>5145.8427730000003</v>
      </c>
      <c r="EF48" s="31">
        <v>5052.2827150000003</v>
      </c>
      <c r="EG48" s="31">
        <v>5135.2407229999999</v>
      </c>
      <c r="EH48" s="28">
        <v>5110.1708980000003</v>
      </c>
      <c r="EI48" s="31">
        <v>4975.9965819999998</v>
      </c>
      <c r="EJ48" s="31">
        <v>5200.2275390000004</v>
      </c>
      <c r="EK48" s="31">
        <v>5092.4130859999996</v>
      </c>
      <c r="EL48" s="31">
        <v>5184.9677730000003</v>
      </c>
      <c r="EM48" s="28">
        <v>5162.4560549999997</v>
      </c>
      <c r="EN48" s="31">
        <v>5025.8632809999999</v>
      </c>
      <c r="EO48" s="31">
        <v>5253.919922</v>
      </c>
      <c r="EP48" s="31">
        <v>5135.8339839999999</v>
      </c>
      <c r="EQ48" s="31">
        <v>5230.8691410000001</v>
      </c>
      <c r="ER48" s="28">
        <v>5211.0380859999996</v>
      </c>
      <c r="ES48" s="30">
        <v>7.0000000000000001E-3</v>
      </c>
      <c r="ET48" s="30">
        <v>8.9999999999999993E-3</v>
      </c>
      <c r="EU48" s="30">
        <v>8.0000000000000002E-3</v>
      </c>
      <c r="EV48" s="30">
        <v>8.0000000000000002E-3</v>
      </c>
      <c r="EW48" s="29">
        <v>8.0000000000000002E-3</v>
      </c>
    </row>
    <row r="49" spans="1:153" x14ac:dyDescent="0.25">
      <c r="A49" s="28" t="s">
        <v>183</v>
      </c>
      <c r="B49" s="28">
        <v>3994.2395019999999</v>
      </c>
      <c r="C49" s="28">
        <v>3978.7917480000001</v>
      </c>
      <c r="D49" s="31">
        <v>3948.586914</v>
      </c>
      <c r="E49" s="31">
        <v>3948.6267090000001</v>
      </c>
      <c r="F49" s="31">
        <v>3948.6501459999999</v>
      </c>
      <c r="G49" s="31">
        <v>3948.6660160000001</v>
      </c>
      <c r="H49" s="28">
        <v>3948.5815429999998</v>
      </c>
      <c r="I49" s="31">
        <v>3910.8354490000002</v>
      </c>
      <c r="J49" s="31">
        <v>3911.3532709999999</v>
      </c>
      <c r="K49" s="31">
        <v>3912.0429690000001</v>
      </c>
      <c r="L49" s="31">
        <v>3911.5219729999999</v>
      </c>
      <c r="M49" s="28">
        <v>3912.3039549999999</v>
      </c>
      <c r="N49" s="31">
        <v>3940.8220209999999</v>
      </c>
      <c r="O49" s="31">
        <v>3942.2966310000002</v>
      </c>
      <c r="P49" s="31">
        <v>3945.2414549999999</v>
      </c>
      <c r="Q49" s="31">
        <v>3943.9758299999999</v>
      </c>
      <c r="R49" s="28">
        <v>3944.7661130000001</v>
      </c>
      <c r="S49" s="31">
        <v>3992.7768550000001</v>
      </c>
      <c r="T49" s="31">
        <v>3996.7551269999999</v>
      </c>
      <c r="U49" s="31">
        <v>3999.2309570000002</v>
      </c>
      <c r="V49" s="31">
        <v>3999.185547</v>
      </c>
      <c r="W49" s="28">
        <v>3999.9719239999999</v>
      </c>
      <c r="X49" s="31">
        <v>4020.9172359999998</v>
      </c>
      <c r="Y49" s="31">
        <v>4031.2697750000002</v>
      </c>
      <c r="Z49" s="31">
        <v>4032.8540039999998</v>
      </c>
      <c r="AA49" s="31">
        <v>4034.336914</v>
      </c>
      <c r="AB49" s="28">
        <v>4034.9907229999999</v>
      </c>
      <c r="AC49" s="31">
        <v>4053.6511230000001</v>
      </c>
      <c r="AD49" s="31">
        <v>4073.9802249999998</v>
      </c>
      <c r="AE49" s="31">
        <v>4078.7692870000001</v>
      </c>
      <c r="AF49" s="31">
        <v>4081.546875</v>
      </c>
      <c r="AG49" s="28">
        <v>4081.3308109999998</v>
      </c>
      <c r="AH49" s="31">
        <v>4078.0410160000001</v>
      </c>
      <c r="AI49" s="31">
        <v>4112.4423829999996</v>
      </c>
      <c r="AJ49" s="31">
        <v>4120.138672</v>
      </c>
      <c r="AK49" s="31">
        <v>4124.3071289999998</v>
      </c>
      <c r="AL49" s="28">
        <v>4123.4638670000004</v>
      </c>
      <c r="AM49" s="31">
        <v>4108.892578</v>
      </c>
      <c r="AN49" s="31">
        <v>4163.0073240000002</v>
      </c>
      <c r="AO49" s="31">
        <v>4172.4365230000003</v>
      </c>
      <c r="AP49" s="31">
        <v>4178.0375979999999</v>
      </c>
      <c r="AQ49" s="28">
        <v>4176.6860349999997</v>
      </c>
      <c r="AR49" s="31">
        <v>4116.4663090000004</v>
      </c>
      <c r="AS49" s="31">
        <v>4189.0688479999999</v>
      </c>
      <c r="AT49" s="31">
        <v>4200.8017579999996</v>
      </c>
      <c r="AU49" s="31">
        <v>4207.4975590000004</v>
      </c>
      <c r="AV49" s="28">
        <v>4206.5219729999999</v>
      </c>
      <c r="AW49" s="31">
        <v>4122.5732420000004</v>
      </c>
      <c r="AX49" s="31">
        <v>4213.7700199999999</v>
      </c>
      <c r="AY49" s="31">
        <v>4227.5566410000001</v>
      </c>
      <c r="AZ49" s="31">
        <v>4235.0864259999998</v>
      </c>
      <c r="BA49" s="28">
        <v>4233.7270509999998</v>
      </c>
      <c r="BB49" s="31">
        <v>4140.9672849999997</v>
      </c>
      <c r="BC49" s="31">
        <v>4249.7231449999999</v>
      </c>
      <c r="BD49" s="31">
        <v>4266.6484380000002</v>
      </c>
      <c r="BE49" s="31">
        <v>4277.0322269999997</v>
      </c>
      <c r="BF49" s="28">
        <v>4272.7998049999997</v>
      </c>
      <c r="BG49" s="31">
        <v>4160.1176759999998</v>
      </c>
      <c r="BH49" s="31">
        <v>4279.1328119999998</v>
      </c>
      <c r="BI49" s="31">
        <v>4302.2006840000004</v>
      </c>
      <c r="BJ49" s="31">
        <v>4317.8481449999999</v>
      </c>
      <c r="BK49" s="28">
        <v>4310.5170900000003</v>
      </c>
      <c r="BL49" s="31">
        <v>4178.2568359999996</v>
      </c>
      <c r="BM49" s="31">
        <v>4307.6762699999999</v>
      </c>
      <c r="BN49" s="31">
        <v>4335.2021480000003</v>
      </c>
      <c r="BO49" s="31">
        <v>4356.6503910000001</v>
      </c>
      <c r="BP49" s="28">
        <v>4344.6743159999996</v>
      </c>
      <c r="BQ49" s="31">
        <v>4203.9248049999997</v>
      </c>
      <c r="BR49" s="31">
        <v>4337.8032229999999</v>
      </c>
      <c r="BS49" s="31">
        <v>4369.0322269999997</v>
      </c>
      <c r="BT49" s="31">
        <v>4394.015625</v>
      </c>
      <c r="BU49" s="28">
        <v>4382.3100590000004</v>
      </c>
      <c r="BV49" s="31">
        <v>4225.298828</v>
      </c>
      <c r="BW49" s="31">
        <v>4364.783203</v>
      </c>
      <c r="BX49" s="31">
        <v>4397.5283200000003</v>
      </c>
      <c r="BY49" s="31">
        <v>4429.6904299999997</v>
      </c>
      <c r="BZ49" s="28">
        <v>4412.2709960000002</v>
      </c>
      <c r="CA49" s="31">
        <v>4249.1733400000003</v>
      </c>
      <c r="CB49" s="31">
        <v>4395.0537109999996</v>
      </c>
      <c r="CC49" s="31">
        <v>4431.3579099999997</v>
      </c>
      <c r="CD49" s="31">
        <v>4460.7646480000003</v>
      </c>
      <c r="CE49" s="28">
        <v>4445.625</v>
      </c>
      <c r="CF49" s="31">
        <v>4266.53125</v>
      </c>
      <c r="CG49" s="31">
        <v>4424.4584960000002</v>
      </c>
      <c r="CH49" s="31">
        <v>4460.8647460000002</v>
      </c>
      <c r="CI49" s="31">
        <v>4488.0200199999999</v>
      </c>
      <c r="CJ49" s="28">
        <v>4473.6489259999998</v>
      </c>
      <c r="CK49" s="31">
        <v>4286.5463870000003</v>
      </c>
      <c r="CL49" s="31">
        <v>4451.9970700000003</v>
      </c>
      <c r="CM49" s="31">
        <v>4491.5463870000003</v>
      </c>
      <c r="CN49" s="31">
        <v>4518.4853519999997</v>
      </c>
      <c r="CO49" s="28">
        <v>4505.9624020000001</v>
      </c>
      <c r="CP49" s="31">
        <v>4311.6220700000003</v>
      </c>
      <c r="CQ49" s="31">
        <v>4482.2617190000001</v>
      </c>
      <c r="CR49" s="31">
        <v>4523.3383789999998</v>
      </c>
      <c r="CS49" s="31">
        <v>4551.0722660000001</v>
      </c>
      <c r="CT49" s="28">
        <v>4536.9545900000003</v>
      </c>
      <c r="CU49" s="31">
        <v>4331.1362300000001</v>
      </c>
      <c r="CV49" s="31">
        <v>4507.3364259999998</v>
      </c>
      <c r="CW49" s="31">
        <v>4550.9570309999999</v>
      </c>
      <c r="CX49" s="31">
        <v>4578.3549800000001</v>
      </c>
      <c r="CY49" s="28">
        <v>4565.8466799999997</v>
      </c>
      <c r="CZ49" s="31">
        <v>4353.080078</v>
      </c>
      <c r="DA49" s="31">
        <v>4533.8168949999999</v>
      </c>
      <c r="DB49" s="31">
        <v>4578.2358400000003</v>
      </c>
      <c r="DC49" s="31">
        <v>4610.515625</v>
      </c>
      <c r="DD49" s="28">
        <v>4595.3984380000002</v>
      </c>
      <c r="DE49" s="31">
        <v>4377.5053710000002</v>
      </c>
      <c r="DF49" s="31">
        <v>4561.4775390000004</v>
      </c>
      <c r="DG49" s="31">
        <v>4607.3081050000001</v>
      </c>
      <c r="DH49" s="31">
        <v>4643.2441410000001</v>
      </c>
      <c r="DI49" s="28">
        <v>4627.8266599999997</v>
      </c>
      <c r="DJ49" s="31">
        <v>4403.0141599999997</v>
      </c>
      <c r="DK49" s="31">
        <v>4591.6889650000003</v>
      </c>
      <c r="DL49" s="31">
        <v>4634.5791019999997</v>
      </c>
      <c r="DM49" s="31">
        <v>4679.5146480000003</v>
      </c>
      <c r="DN49" s="28">
        <v>4662.5620120000003</v>
      </c>
      <c r="DO49" s="31">
        <v>4428.6655270000001</v>
      </c>
      <c r="DP49" s="31">
        <v>4622.2622069999998</v>
      </c>
      <c r="DQ49" s="31">
        <v>4644.9721680000002</v>
      </c>
      <c r="DR49" s="31">
        <v>4715.8208009999998</v>
      </c>
      <c r="DS49" s="28">
        <v>4696.7851559999999</v>
      </c>
      <c r="DT49" s="31">
        <v>4457.7641599999997</v>
      </c>
      <c r="DU49" s="31">
        <v>4654.9892579999996</v>
      </c>
      <c r="DV49" s="31">
        <v>4669.6679690000001</v>
      </c>
      <c r="DW49" s="31">
        <v>4753.1538090000004</v>
      </c>
      <c r="DX49" s="28">
        <v>4730.6166990000002</v>
      </c>
      <c r="DY49" s="31">
        <v>4491.8095700000003</v>
      </c>
      <c r="DZ49" s="31">
        <v>4692.5517579999996</v>
      </c>
      <c r="EA49" s="31">
        <v>4701.2836909999996</v>
      </c>
      <c r="EB49" s="31">
        <v>4793.2158200000003</v>
      </c>
      <c r="EC49" s="28">
        <v>4763.5004879999997</v>
      </c>
      <c r="ED49" s="31">
        <v>4522.9887699999999</v>
      </c>
      <c r="EE49" s="31">
        <v>4731.8535160000001</v>
      </c>
      <c r="EF49" s="31">
        <v>4736.4921880000002</v>
      </c>
      <c r="EG49" s="31">
        <v>4829.0288090000004</v>
      </c>
      <c r="EH49" s="28">
        <v>4802.0825199999999</v>
      </c>
      <c r="EI49" s="31">
        <v>4557.279297</v>
      </c>
      <c r="EJ49" s="31">
        <v>4773.7148440000001</v>
      </c>
      <c r="EK49" s="31">
        <v>4772.5810549999997</v>
      </c>
      <c r="EL49" s="31">
        <v>4871.1728519999997</v>
      </c>
      <c r="EM49" s="28">
        <v>4846.6210940000001</v>
      </c>
      <c r="EN49" s="31">
        <v>4595.6767579999996</v>
      </c>
      <c r="EO49" s="31">
        <v>4815.4311520000001</v>
      </c>
      <c r="EP49" s="31">
        <v>4808.611328</v>
      </c>
      <c r="EQ49" s="31">
        <v>4909.8452150000003</v>
      </c>
      <c r="ER49" s="28">
        <v>4887.8276370000003</v>
      </c>
      <c r="ES49" s="30">
        <v>5.0000000000000001E-3</v>
      </c>
      <c r="ET49" s="30">
        <v>7.0000000000000001E-3</v>
      </c>
      <c r="EU49" s="30">
        <v>7.0000000000000001E-3</v>
      </c>
      <c r="EV49" s="30">
        <v>7.0000000000000001E-3</v>
      </c>
      <c r="EW49" s="29">
        <v>7.0000000000000001E-3</v>
      </c>
    </row>
    <row r="50" spans="1:153" x14ac:dyDescent="0.25">
      <c r="A50" s="24"/>
      <c r="B50" s="24"/>
      <c r="C50" s="24"/>
      <c r="D50" s="194"/>
      <c r="E50" s="189"/>
      <c r="F50" s="189"/>
      <c r="G50" s="189"/>
      <c r="H50" s="195"/>
      <c r="I50" s="194"/>
      <c r="J50" s="189"/>
      <c r="K50" s="189"/>
      <c r="L50" s="189"/>
      <c r="M50" s="195"/>
      <c r="N50" s="194"/>
      <c r="O50" s="189"/>
      <c r="P50" s="189"/>
      <c r="Q50" s="189"/>
      <c r="R50" s="195"/>
      <c r="S50" s="194"/>
      <c r="T50" s="189"/>
      <c r="U50" s="189"/>
      <c r="V50" s="189"/>
      <c r="W50" s="195"/>
      <c r="X50" s="194"/>
      <c r="Y50" s="189"/>
      <c r="Z50" s="189"/>
      <c r="AA50" s="189"/>
      <c r="AB50" s="195"/>
      <c r="AC50" s="194"/>
      <c r="AD50" s="189"/>
      <c r="AE50" s="189"/>
      <c r="AF50" s="189"/>
      <c r="AG50" s="195"/>
      <c r="AH50" s="194"/>
      <c r="AI50" s="189"/>
      <c r="AJ50" s="189"/>
      <c r="AK50" s="189"/>
      <c r="AL50" s="195"/>
      <c r="AM50" s="194"/>
      <c r="AN50" s="189"/>
      <c r="AO50" s="189"/>
      <c r="AP50" s="189"/>
      <c r="AQ50" s="195"/>
      <c r="AR50" s="194"/>
      <c r="AS50" s="189"/>
      <c r="AT50" s="189"/>
      <c r="AU50" s="189"/>
      <c r="AV50" s="195"/>
      <c r="AW50" s="194"/>
      <c r="AX50" s="189"/>
      <c r="AY50" s="189"/>
      <c r="AZ50" s="189"/>
      <c r="BA50" s="195"/>
      <c r="BB50" s="194"/>
      <c r="BC50" s="189"/>
      <c r="BD50" s="189"/>
      <c r="BE50" s="189"/>
      <c r="BF50" s="195"/>
      <c r="BG50" s="194"/>
      <c r="BH50" s="189"/>
      <c r="BI50" s="189"/>
      <c r="BJ50" s="189"/>
      <c r="BK50" s="195"/>
      <c r="BL50" s="194"/>
      <c r="BM50" s="189"/>
      <c r="BN50" s="189"/>
      <c r="BO50" s="189"/>
      <c r="BP50" s="195"/>
      <c r="BQ50" s="194"/>
      <c r="BR50" s="189"/>
      <c r="BS50" s="189"/>
      <c r="BT50" s="189"/>
      <c r="BU50" s="195"/>
      <c r="BV50" s="194"/>
      <c r="BW50" s="189"/>
      <c r="BX50" s="189"/>
      <c r="BY50" s="189"/>
      <c r="BZ50" s="195"/>
      <c r="CA50" s="194"/>
      <c r="CB50" s="189"/>
      <c r="CC50" s="189"/>
      <c r="CD50" s="189"/>
      <c r="CE50" s="195"/>
      <c r="CF50" s="194"/>
      <c r="CG50" s="189"/>
      <c r="CH50" s="189"/>
      <c r="CI50" s="189"/>
      <c r="CJ50" s="195"/>
      <c r="CK50" s="194"/>
      <c r="CL50" s="189"/>
      <c r="CM50" s="189"/>
      <c r="CN50" s="189"/>
      <c r="CO50" s="195"/>
      <c r="CP50" s="194"/>
      <c r="CQ50" s="189"/>
      <c r="CR50" s="189"/>
      <c r="CS50" s="189"/>
      <c r="CT50" s="195"/>
      <c r="CU50" s="194"/>
      <c r="CV50" s="189"/>
      <c r="CW50" s="189"/>
      <c r="CX50" s="189"/>
      <c r="CY50" s="195"/>
      <c r="CZ50" s="194"/>
      <c r="DA50" s="189"/>
      <c r="DB50" s="189"/>
      <c r="DC50" s="189"/>
      <c r="DD50" s="195"/>
      <c r="DE50" s="194"/>
      <c r="DF50" s="189"/>
      <c r="DG50" s="189"/>
      <c r="DH50" s="189"/>
      <c r="DI50" s="195"/>
      <c r="DJ50" s="194"/>
      <c r="DK50" s="189"/>
      <c r="DL50" s="189"/>
      <c r="DM50" s="189"/>
      <c r="DN50" s="195"/>
      <c r="DO50" s="194"/>
      <c r="DP50" s="189"/>
      <c r="DQ50" s="189"/>
      <c r="DR50" s="189"/>
      <c r="DS50" s="195"/>
      <c r="DT50" s="194"/>
      <c r="DU50" s="189"/>
      <c r="DV50" s="189"/>
      <c r="DW50" s="189"/>
      <c r="DX50" s="195"/>
      <c r="DY50" s="194"/>
      <c r="DZ50" s="189"/>
      <c r="EA50" s="189"/>
      <c r="EB50" s="189"/>
      <c r="EC50" s="195"/>
      <c r="ED50" s="194"/>
      <c r="EE50" s="189"/>
      <c r="EF50" s="189"/>
      <c r="EG50" s="189"/>
      <c r="EH50" s="195"/>
      <c r="EI50" s="194"/>
      <c r="EJ50" s="189"/>
      <c r="EK50" s="189"/>
      <c r="EL50" s="189"/>
      <c r="EM50" s="195"/>
      <c r="EN50" s="194"/>
      <c r="EO50" s="189"/>
      <c r="EP50" s="189"/>
      <c r="EQ50" s="189"/>
      <c r="ER50" s="195"/>
      <c r="ES50" s="194"/>
      <c r="ET50" s="189"/>
      <c r="EU50" s="189"/>
      <c r="EV50" s="189"/>
      <c r="EW50" s="195"/>
    </row>
    <row r="51" spans="1:153" x14ac:dyDescent="0.25">
      <c r="A51" s="28" t="s">
        <v>182</v>
      </c>
      <c r="B51" s="28">
        <v>25.680008000000001</v>
      </c>
      <c r="C51" s="28">
        <v>36.97607</v>
      </c>
      <c r="D51" s="31">
        <v>44.992203000000003</v>
      </c>
      <c r="E51" s="31">
        <v>44.992203000000003</v>
      </c>
      <c r="F51" s="31">
        <v>44.992203000000003</v>
      </c>
      <c r="G51" s="31">
        <v>44.992203000000003</v>
      </c>
      <c r="H51" s="28">
        <v>44.992203000000003</v>
      </c>
      <c r="I51" s="31">
        <v>31.503133999999999</v>
      </c>
      <c r="J51" s="31">
        <v>31.503133999999999</v>
      </c>
      <c r="K51" s="31">
        <v>31.503133999999999</v>
      </c>
      <c r="L51" s="31">
        <v>31.503133999999999</v>
      </c>
      <c r="M51" s="28">
        <v>31.500298000000001</v>
      </c>
      <c r="N51" s="31">
        <v>32.448005999999999</v>
      </c>
      <c r="O51" s="31">
        <v>32.448005999999999</v>
      </c>
      <c r="P51" s="31">
        <v>32.448005999999999</v>
      </c>
      <c r="Q51" s="31">
        <v>32.448005999999999</v>
      </c>
      <c r="R51" s="28">
        <v>32.448005999999999</v>
      </c>
      <c r="S51" s="31">
        <v>27.568439000000001</v>
      </c>
      <c r="T51" s="31">
        <v>27.568442999999998</v>
      </c>
      <c r="U51" s="31">
        <v>27.685552999999999</v>
      </c>
      <c r="V51" s="31">
        <v>27.568439000000001</v>
      </c>
      <c r="W51" s="28">
        <v>27.634232000000001</v>
      </c>
      <c r="X51" s="31">
        <v>29.505852000000001</v>
      </c>
      <c r="Y51" s="31">
        <v>29.505852000000001</v>
      </c>
      <c r="Z51" s="31">
        <v>29.505852000000001</v>
      </c>
      <c r="AA51" s="31">
        <v>29.505852000000001</v>
      </c>
      <c r="AB51" s="28">
        <v>29.505856000000001</v>
      </c>
      <c r="AC51" s="31">
        <v>28.372019000000002</v>
      </c>
      <c r="AD51" s="31">
        <v>28.372022999999999</v>
      </c>
      <c r="AE51" s="31">
        <v>28.378648999999999</v>
      </c>
      <c r="AF51" s="31">
        <v>28.378648999999999</v>
      </c>
      <c r="AG51" s="28">
        <v>28.378648999999999</v>
      </c>
      <c r="AH51" s="31">
        <v>26.466974</v>
      </c>
      <c r="AI51" s="31">
        <v>26.476711000000002</v>
      </c>
      <c r="AJ51" s="31">
        <v>26.517188999999998</v>
      </c>
      <c r="AK51" s="31">
        <v>26.487524000000001</v>
      </c>
      <c r="AL51" s="28">
        <v>26.488610999999999</v>
      </c>
      <c r="AM51" s="31">
        <v>24.350148999999998</v>
      </c>
      <c r="AN51" s="31">
        <v>24.332906999999999</v>
      </c>
      <c r="AO51" s="31">
        <v>24.361162</v>
      </c>
      <c r="AP51" s="31">
        <v>24.361540000000002</v>
      </c>
      <c r="AQ51" s="28">
        <v>24.374779</v>
      </c>
      <c r="AR51" s="31">
        <v>23.681173000000001</v>
      </c>
      <c r="AS51" s="31">
        <v>23.676093999999999</v>
      </c>
      <c r="AT51" s="31">
        <v>24.488962000000001</v>
      </c>
      <c r="AU51" s="31">
        <v>24.07938</v>
      </c>
      <c r="AV51" s="28">
        <v>24.089361</v>
      </c>
      <c r="AW51" s="31">
        <v>29.206424999999999</v>
      </c>
      <c r="AX51" s="31">
        <v>29.270288000000001</v>
      </c>
      <c r="AY51" s="31">
        <v>29.647296999999998</v>
      </c>
      <c r="AZ51" s="31">
        <v>29.659672</v>
      </c>
      <c r="BA51" s="28">
        <v>29.659344000000001</v>
      </c>
      <c r="BB51" s="31">
        <v>27.324733999999999</v>
      </c>
      <c r="BC51" s="31">
        <v>27.406123999999998</v>
      </c>
      <c r="BD51" s="31">
        <v>27.776730000000001</v>
      </c>
      <c r="BE51" s="31">
        <v>27.787732999999999</v>
      </c>
      <c r="BF51" s="28">
        <v>27.787967999999999</v>
      </c>
      <c r="BG51" s="31">
        <v>24.554403000000001</v>
      </c>
      <c r="BH51" s="31">
        <v>24.597002</v>
      </c>
      <c r="BI51" s="31">
        <v>25.348231999999999</v>
      </c>
      <c r="BJ51" s="31">
        <v>24.959263</v>
      </c>
      <c r="BK51" s="28">
        <v>24.973231999999999</v>
      </c>
      <c r="BL51" s="31">
        <v>23.490898000000001</v>
      </c>
      <c r="BM51" s="31">
        <v>23.762342</v>
      </c>
      <c r="BN51" s="31">
        <v>24.427033999999999</v>
      </c>
      <c r="BO51" s="31">
        <v>24.127936999999999</v>
      </c>
      <c r="BP51" s="28">
        <v>24.134858999999999</v>
      </c>
      <c r="BQ51" s="31">
        <v>20.876536999999999</v>
      </c>
      <c r="BR51" s="31">
        <v>21.076162</v>
      </c>
      <c r="BS51" s="31">
        <v>22.704262</v>
      </c>
      <c r="BT51" s="31">
        <v>21.810980000000001</v>
      </c>
      <c r="BU51" s="28">
        <v>21.561413000000002</v>
      </c>
      <c r="BV51" s="31">
        <v>19.972207999999998</v>
      </c>
      <c r="BW51" s="31">
        <v>20.428270000000001</v>
      </c>
      <c r="BX51" s="31">
        <v>22.075921999999998</v>
      </c>
      <c r="BY51" s="31">
        <v>21.567989000000001</v>
      </c>
      <c r="BZ51" s="28">
        <v>21.461966</v>
      </c>
      <c r="CA51" s="31">
        <v>14.600255000000001</v>
      </c>
      <c r="CB51" s="31">
        <v>16.560223000000001</v>
      </c>
      <c r="CC51" s="31">
        <v>17.530027</v>
      </c>
      <c r="CD51" s="31">
        <v>17.139603000000001</v>
      </c>
      <c r="CE51" s="28">
        <v>17.519852</v>
      </c>
      <c r="CF51" s="31">
        <v>15.824783999999999</v>
      </c>
      <c r="CG51" s="31">
        <v>15.977085000000001</v>
      </c>
      <c r="CH51" s="31">
        <v>18.828036999999998</v>
      </c>
      <c r="CI51" s="31">
        <v>18.375475000000002</v>
      </c>
      <c r="CJ51" s="28">
        <v>18.840302999999999</v>
      </c>
      <c r="CK51" s="31">
        <v>15.046818999999999</v>
      </c>
      <c r="CL51" s="31">
        <v>15.161007</v>
      </c>
      <c r="CM51" s="31">
        <v>17.711472000000001</v>
      </c>
      <c r="CN51" s="31">
        <v>16.587917000000001</v>
      </c>
      <c r="CO51" s="28">
        <v>16.967051000000001</v>
      </c>
      <c r="CP51" s="31">
        <v>7.9934729999999998</v>
      </c>
      <c r="CQ51" s="31">
        <v>8.9510710000000007</v>
      </c>
      <c r="CR51" s="31">
        <v>13.678112</v>
      </c>
      <c r="CS51" s="31">
        <v>11.395008000000001</v>
      </c>
      <c r="CT51" s="28">
        <v>13.709569</v>
      </c>
      <c r="CU51" s="31">
        <v>8.0437510000000003</v>
      </c>
      <c r="CV51" s="31">
        <v>9.0849659999999997</v>
      </c>
      <c r="CW51" s="31">
        <v>13.738612</v>
      </c>
      <c r="CX51" s="31">
        <v>13.686515999999999</v>
      </c>
      <c r="CY51" s="28">
        <v>13.765753</v>
      </c>
      <c r="CZ51" s="31">
        <v>7.8550060000000004</v>
      </c>
      <c r="DA51" s="31">
        <v>9.1823149999999991</v>
      </c>
      <c r="DB51" s="31">
        <v>14.553901</v>
      </c>
      <c r="DC51" s="31">
        <v>13.383819000000001</v>
      </c>
      <c r="DD51" s="28">
        <v>13.579915</v>
      </c>
      <c r="DE51" s="31">
        <v>7.5267410000000003</v>
      </c>
      <c r="DF51" s="31">
        <v>9.854158</v>
      </c>
      <c r="DG51" s="31">
        <v>13.375557000000001</v>
      </c>
      <c r="DH51" s="31">
        <v>12.386722000000001</v>
      </c>
      <c r="DI51" s="28">
        <v>12.386354000000001</v>
      </c>
      <c r="DJ51" s="31">
        <v>8.1672189999999993</v>
      </c>
      <c r="DK51" s="31">
        <v>9.9958109999999998</v>
      </c>
      <c r="DL51" s="31">
        <v>12.145561000000001</v>
      </c>
      <c r="DM51" s="31">
        <v>11.274119000000001</v>
      </c>
      <c r="DN51" s="28">
        <v>11.266321</v>
      </c>
      <c r="DO51" s="31">
        <v>8.2479139999999997</v>
      </c>
      <c r="DP51" s="31">
        <v>9.1414179999999998</v>
      </c>
      <c r="DQ51" s="31">
        <v>17.975895000000001</v>
      </c>
      <c r="DR51" s="31">
        <v>10.042972000000001</v>
      </c>
      <c r="DS51" s="28">
        <v>10.053431</v>
      </c>
      <c r="DT51" s="31">
        <v>9.1099619999999994</v>
      </c>
      <c r="DU51" s="31">
        <v>9.1703279999999996</v>
      </c>
      <c r="DV51" s="31">
        <v>18.000063000000001</v>
      </c>
      <c r="DW51" s="31">
        <v>10.827840999999999</v>
      </c>
      <c r="DX51" s="28">
        <v>10.824794000000001</v>
      </c>
      <c r="DY51" s="31">
        <v>9.123977</v>
      </c>
      <c r="DZ51" s="31">
        <v>10.054358000000001</v>
      </c>
      <c r="EA51" s="31">
        <v>18.391273000000002</v>
      </c>
      <c r="EB51" s="31">
        <v>12.058165000000001</v>
      </c>
      <c r="EC51" s="28">
        <v>16.737368</v>
      </c>
      <c r="ED51" s="31">
        <v>10.073566</v>
      </c>
      <c r="EE51" s="31">
        <v>10.87992</v>
      </c>
      <c r="EF51" s="31">
        <v>19.010372</v>
      </c>
      <c r="EG51" s="31">
        <v>17.638618000000001</v>
      </c>
      <c r="EH51" s="28">
        <v>18.027398999999999</v>
      </c>
      <c r="EI51" s="31">
        <v>10.090032000000001</v>
      </c>
      <c r="EJ51" s="31">
        <v>11.337108000000001</v>
      </c>
      <c r="EK51" s="31">
        <v>24.043645999999999</v>
      </c>
      <c r="EL51" s="31">
        <v>17.501519999999999</v>
      </c>
      <c r="EM51" s="28">
        <v>18.042849</v>
      </c>
      <c r="EN51" s="31">
        <v>10.935301000000001</v>
      </c>
      <c r="EO51" s="31">
        <v>14.511526</v>
      </c>
      <c r="EP51" s="31">
        <v>26.955625999999999</v>
      </c>
      <c r="EQ51" s="31">
        <v>18.055226999999999</v>
      </c>
      <c r="ER51" s="28">
        <v>18.099336999999998</v>
      </c>
      <c r="ES51" s="30">
        <v>-4.1000000000000002E-2</v>
      </c>
      <c r="ET51" s="30">
        <v>-3.2000000000000001E-2</v>
      </c>
      <c r="EU51" s="30">
        <v>-1.0999999999999999E-2</v>
      </c>
      <c r="EV51" s="30">
        <v>-2.4E-2</v>
      </c>
      <c r="EW51" s="29">
        <v>-2.4E-2</v>
      </c>
    </row>
    <row r="52" spans="1:153" x14ac:dyDescent="0.25">
      <c r="A52" s="24"/>
      <c r="B52" s="24"/>
      <c r="C52" s="24"/>
      <c r="D52" s="194"/>
      <c r="E52" s="189"/>
      <c r="F52" s="189"/>
      <c r="G52" s="189"/>
      <c r="H52" s="195"/>
      <c r="I52" s="194"/>
      <c r="J52" s="189"/>
      <c r="K52" s="189"/>
      <c r="L52" s="189"/>
      <c r="M52" s="195"/>
      <c r="N52" s="194"/>
      <c r="O52" s="189"/>
      <c r="P52" s="189"/>
      <c r="Q52" s="189"/>
      <c r="R52" s="195"/>
      <c r="S52" s="194"/>
      <c r="T52" s="189"/>
      <c r="U52" s="189"/>
      <c r="V52" s="189"/>
      <c r="W52" s="195"/>
      <c r="X52" s="194"/>
      <c r="Y52" s="189"/>
      <c r="Z52" s="189"/>
      <c r="AA52" s="189"/>
      <c r="AB52" s="195"/>
      <c r="AC52" s="194"/>
      <c r="AD52" s="189"/>
      <c r="AE52" s="189"/>
      <c r="AF52" s="189"/>
      <c r="AG52" s="195"/>
      <c r="AH52" s="194"/>
      <c r="AI52" s="189"/>
      <c r="AJ52" s="189"/>
      <c r="AK52" s="189"/>
      <c r="AL52" s="195"/>
      <c r="AM52" s="194"/>
      <c r="AN52" s="189"/>
      <c r="AO52" s="189"/>
      <c r="AP52" s="189"/>
      <c r="AQ52" s="195"/>
      <c r="AR52" s="194"/>
      <c r="AS52" s="189"/>
      <c r="AT52" s="189"/>
      <c r="AU52" s="189"/>
      <c r="AV52" s="195"/>
      <c r="AW52" s="194"/>
      <c r="AX52" s="189"/>
      <c r="AY52" s="189"/>
      <c r="AZ52" s="189"/>
      <c r="BA52" s="195"/>
      <c r="BB52" s="194"/>
      <c r="BC52" s="189"/>
      <c r="BD52" s="189"/>
      <c r="BE52" s="189"/>
      <c r="BF52" s="195"/>
      <c r="BG52" s="194"/>
      <c r="BH52" s="189"/>
      <c r="BI52" s="189"/>
      <c r="BJ52" s="189"/>
      <c r="BK52" s="195"/>
      <c r="BL52" s="194"/>
      <c r="BM52" s="189"/>
      <c r="BN52" s="189"/>
      <c r="BO52" s="189"/>
      <c r="BP52" s="195"/>
      <c r="BQ52" s="194"/>
      <c r="BR52" s="189"/>
      <c r="BS52" s="189"/>
      <c r="BT52" s="189"/>
      <c r="BU52" s="195"/>
      <c r="BV52" s="194"/>
      <c r="BW52" s="189"/>
      <c r="BX52" s="189"/>
      <c r="BY52" s="189"/>
      <c r="BZ52" s="195"/>
      <c r="CA52" s="194"/>
      <c r="CB52" s="189"/>
      <c r="CC52" s="189"/>
      <c r="CD52" s="189"/>
      <c r="CE52" s="195"/>
      <c r="CF52" s="194"/>
      <c r="CG52" s="189"/>
      <c r="CH52" s="189"/>
      <c r="CI52" s="189"/>
      <c r="CJ52" s="195"/>
      <c r="CK52" s="194"/>
      <c r="CL52" s="189"/>
      <c r="CM52" s="189"/>
      <c r="CN52" s="189"/>
      <c r="CO52" s="195"/>
      <c r="CP52" s="194"/>
      <c r="CQ52" s="189"/>
      <c r="CR52" s="189"/>
      <c r="CS52" s="189"/>
      <c r="CT52" s="195"/>
      <c r="CU52" s="194"/>
      <c r="CV52" s="189"/>
      <c r="CW52" s="189"/>
      <c r="CX52" s="189"/>
      <c r="CY52" s="195"/>
      <c r="CZ52" s="194"/>
      <c r="DA52" s="189"/>
      <c r="DB52" s="189"/>
      <c r="DC52" s="189"/>
      <c r="DD52" s="195"/>
      <c r="DE52" s="194"/>
      <c r="DF52" s="189"/>
      <c r="DG52" s="189"/>
      <c r="DH52" s="189"/>
      <c r="DI52" s="195"/>
      <c r="DJ52" s="194"/>
      <c r="DK52" s="189"/>
      <c r="DL52" s="189"/>
      <c r="DM52" s="189"/>
      <c r="DN52" s="195"/>
      <c r="DO52" s="194"/>
      <c r="DP52" s="189"/>
      <c r="DQ52" s="189"/>
      <c r="DR52" s="189"/>
      <c r="DS52" s="195"/>
      <c r="DT52" s="194"/>
      <c r="DU52" s="189"/>
      <c r="DV52" s="189"/>
      <c r="DW52" s="189"/>
      <c r="DX52" s="195"/>
      <c r="DY52" s="194"/>
      <c r="DZ52" s="189"/>
      <c r="EA52" s="189"/>
      <c r="EB52" s="189"/>
      <c r="EC52" s="195"/>
      <c r="ED52" s="194"/>
      <c r="EE52" s="189"/>
      <c r="EF52" s="189"/>
      <c r="EG52" s="189"/>
      <c r="EH52" s="195"/>
      <c r="EI52" s="194"/>
      <c r="EJ52" s="189"/>
      <c r="EK52" s="189"/>
      <c r="EL52" s="189"/>
      <c r="EM52" s="195"/>
      <c r="EN52" s="194"/>
      <c r="EO52" s="189"/>
      <c r="EP52" s="189"/>
      <c r="EQ52" s="189"/>
      <c r="ER52" s="195"/>
      <c r="ES52" s="194"/>
      <c r="ET52" s="189"/>
      <c r="EU52" s="189"/>
      <c r="EV52" s="189"/>
      <c r="EW52" s="195"/>
    </row>
    <row r="53" spans="1:153" x14ac:dyDescent="0.25">
      <c r="A53" s="28" t="s">
        <v>181</v>
      </c>
      <c r="B53" s="24"/>
      <c r="C53" s="24"/>
      <c r="D53" s="194"/>
      <c r="E53" s="189"/>
      <c r="F53" s="189"/>
      <c r="G53" s="189"/>
      <c r="H53" s="195"/>
      <c r="I53" s="194"/>
      <c r="J53" s="189"/>
      <c r="K53" s="189"/>
      <c r="L53" s="189"/>
      <c r="M53" s="195"/>
      <c r="N53" s="194"/>
      <c r="O53" s="189"/>
      <c r="P53" s="189"/>
      <c r="Q53" s="189"/>
      <c r="R53" s="195"/>
      <c r="S53" s="194"/>
      <c r="T53" s="189"/>
      <c r="U53" s="189"/>
      <c r="V53" s="189"/>
      <c r="W53" s="195"/>
      <c r="X53" s="194"/>
      <c r="Y53" s="189"/>
      <c r="Z53" s="189"/>
      <c r="AA53" s="189"/>
      <c r="AB53" s="195"/>
      <c r="AC53" s="194"/>
      <c r="AD53" s="189"/>
      <c r="AE53" s="189"/>
      <c r="AF53" s="189"/>
      <c r="AG53" s="195"/>
      <c r="AH53" s="194"/>
      <c r="AI53" s="189"/>
      <c r="AJ53" s="189"/>
      <c r="AK53" s="189"/>
      <c r="AL53" s="195"/>
      <c r="AM53" s="194"/>
      <c r="AN53" s="189"/>
      <c r="AO53" s="189"/>
      <c r="AP53" s="189"/>
      <c r="AQ53" s="195"/>
      <c r="AR53" s="194"/>
      <c r="AS53" s="189"/>
      <c r="AT53" s="189"/>
      <c r="AU53" s="189"/>
      <c r="AV53" s="195"/>
      <c r="AW53" s="194"/>
      <c r="AX53" s="189"/>
      <c r="AY53" s="189"/>
      <c r="AZ53" s="189"/>
      <c r="BA53" s="195"/>
      <c r="BB53" s="194"/>
      <c r="BC53" s="189"/>
      <c r="BD53" s="189"/>
      <c r="BE53" s="189"/>
      <c r="BF53" s="195"/>
      <c r="BG53" s="194"/>
      <c r="BH53" s="189"/>
      <c r="BI53" s="189"/>
      <c r="BJ53" s="189"/>
      <c r="BK53" s="195"/>
      <c r="BL53" s="194"/>
      <c r="BM53" s="189"/>
      <c r="BN53" s="189"/>
      <c r="BO53" s="189"/>
      <c r="BP53" s="195"/>
      <c r="BQ53" s="194"/>
      <c r="BR53" s="189"/>
      <c r="BS53" s="189"/>
      <c r="BT53" s="189"/>
      <c r="BU53" s="195"/>
      <c r="BV53" s="194"/>
      <c r="BW53" s="189"/>
      <c r="BX53" s="189"/>
      <c r="BY53" s="189"/>
      <c r="BZ53" s="195"/>
      <c r="CA53" s="194"/>
      <c r="CB53" s="189"/>
      <c r="CC53" s="189"/>
      <c r="CD53" s="189"/>
      <c r="CE53" s="195"/>
      <c r="CF53" s="194"/>
      <c r="CG53" s="189"/>
      <c r="CH53" s="189"/>
      <c r="CI53" s="189"/>
      <c r="CJ53" s="195"/>
      <c r="CK53" s="194"/>
      <c r="CL53" s="189"/>
      <c r="CM53" s="189"/>
      <c r="CN53" s="189"/>
      <c r="CO53" s="195"/>
      <c r="CP53" s="194"/>
      <c r="CQ53" s="189"/>
      <c r="CR53" s="189"/>
      <c r="CS53" s="189"/>
      <c r="CT53" s="195"/>
      <c r="CU53" s="194"/>
      <c r="CV53" s="189"/>
      <c r="CW53" s="189"/>
      <c r="CX53" s="189"/>
      <c r="CY53" s="195"/>
      <c r="CZ53" s="194"/>
      <c r="DA53" s="189"/>
      <c r="DB53" s="189"/>
      <c r="DC53" s="189"/>
      <c r="DD53" s="195"/>
      <c r="DE53" s="194"/>
      <c r="DF53" s="189"/>
      <c r="DG53" s="189"/>
      <c r="DH53" s="189"/>
      <c r="DI53" s="195"/>
      <c r="DJ53" s="194"/>
      <c r="DK53" s="189"/>
      <c r="DL53" s="189"/>
      <c r="DM53" s="189"/>
      <c r="DN53" s="195"/>
      <c r="DO53" s="194"/>
      <c r="DP53" s="189"/>
      <c r="DQ53" s="189"/>
      <c r="DR53" s="189"/>
      <c r="DS53" s="195"/>
      <c r="DT53" s="194"/>
      <c r="DU53" s="189"/>
      <c r="DV53" s="189"/>
      <c r="DW53" s="189"/>
      <c r="DX53" s="195"/>
      <c r="DY53" s="194"/>
      <c r="DZ53" s="189"/>
      <c r="EA53" s="189"/>
      <c r="EB53" s="189"/>
      <c r="EC53" s="195"/>
      <c r="ED53" s="194"/>
      <c r="EE53" s="189"/>
      <c r="EF53" s="189"/>
      <c r="EG53" s="189"/>
      <c r="EH53" s="195"/>
      <c r="EI53" s="194"/>
      <c r="EJ53" s="189"/>
      <c r="EK53" s="189"/>
      <c r="EL53" s="189"/>
      <c r="EM53" s="195"/>
      <c r="EN53" s="194"/>
      <c r="EO53" s="189"/>
      <c r="EP53" s="189"/>
      <c r="EQ53" s="189"/>
      <c r="ER53" s="195"/>
      <c r="ES53" s="194"/>
      <c r="ET53" s="189"/>
      <c r="EU53" s="189"/>
      <c r="EV53" s="189"/>
      <c r="EW53" s="195"/>
    </row>
    <row r="54" spans="1:153" x14ac:dyDescent="0.25">
      <c r="A54" s="24" t="s">
        <v>176</v>
      </c>
      <c r="B54" s="24">
        <v>1445.71228</v>
      </c>
      <c r="C54" s="24">
        <v>1423.6999510000001</v>
      </c>
      <c r="D54" s="27">
        <v>1384.3302000000001</v>
      </c>
      <c r="E54" s="27">
        <v>1384.3302000000001</v>
      </c>
      <c r="F54" s="27">
        <v>1384.3302000000001</v>
      </c>
      <c r="G54" s="27">
        <v>1384.3302000000001</v>
      </c>
      <c r="H54" s="24">
        <v>1384.3302000000001</v>
      </c>
      <c r="I54" s="27">
        <v>1359.0611570000001</v>
      </c>
      <c r="J54" s="27">
        <v>1359.144409</v>
      </c>
      <c r="K54" s="27">
        <v>1359.2391359999999</v>
      </c>
      <c r="L54" s="27">
        <v>1359.1560059999999</v>
      </c>
      <c r="M54" s="24">
        <v>1359.3582759999999</v>
      </c>
      <c r="N54" s="27">
        <v>1362.1958010000001</v>
      </c>
      <c r="O54" s="27">
        <v>1363.7734379999999</v>
      </c>
      <c r="P54" s="27">
        <v>1364.309448</v>
      </c>
      <c r="Q54" s="27">
        <v>1364.0491939999999</v>
      </c>
      <c r="R54" s="24">
        <v>1364.2014160000001</v>
      </c>
      <c r="S54" s="27">
        <v>1362.4370120000001</v>
      </c>
      <c r="T54" s="27">
        <v>1366.272095</v>
      </c>
      <c r="U54" s="27">
        <v>1366.912476</v>
      </c>
      <c r="V54" s="27">
        <v>1366.7391359999999</v>
      </c>
      <c r="W54" s="24">
        <v>1366.989624</v>
      </c>
      <c r="X54" s="27">
        <v>1365.8046879999999</v>
      </c>
      <c r="Y54" s="27">
        <v>1372.2226559999999</v>
      </c>
      <c r="Z54" s="27">
        <v>1372.678101</v>
      </c>
      <c r="AA54" s="27">
        <v>1372.8276370000001</v>
      </c>
      <c r="AB54" s="24">
        <v>1373.1126710000001</v>
      </c>
      <c r="AC54" s="27">
        <v>1365.3413089999999</v>
      </c>
      <c r="AD54" s="27">
        <v>1379.8046879999999</v>
      </c>
      <c r="AE54" s="27">
        <v>1382.7307129999999</v>
      </c>
      <c r="AF54" s="27">
        <v>1383.2456050000001</v>
      </c>
      <c r="AG54" s="24">
        <v>1383.376831</v>
      </c>
      <c r="AH54" s="27">
        <v>1363.828125</v>
      </c>
      <c r="AI54" s="27">
        <v>1390.4898679999999</v>
      </c>
      <c r="AJ54" s="27">
        <v>1396.0736079999999</v>
      </c>
      <c r="AK54" s="27">
        <v>1396.8598629999999</v>
      </c>
      <c r="AL54" s="24">
        <v>1396.816284</v>
      </c>
      <c r="AM54" s="27">
        <v>1367.4864500000001</v>
      </c>
      <c r="AN54" s="27">
        <v>1405.0555420000001</v>
      </c>
      <c r="AO54" s="27">
        <v>1413.0314940000001</v>
      </c>
      <c r="AP54" s="27">
        <v>1414.0239260000001</v>
      </c>
      <c r="AQ54" s="24">
        <v>1413.940186</v>
      </c>
      <c r="AR54" s="27">
        <v>1358.6207280000001</v>
      </c>
      <c r="AS54" s="27">
        <v>1406.7176509999999</v>
      </c>
      <c r="AT54" s="27">
        <v>1417.606812</v>
      </c>
      <c r="AU54" s="27">
        <v>1418.6948239999999</v>
      </c>
      <c r="AV54" s="24">
        <v>1418.7847899999999</v>
      </c>
      <c r="AW54" s="27">
        <v>1354.8363039999999</v>
      </c>
      <c r="AX54" s="27">
        <v>1414.0187989999999</v>
      </c>
      <c r="AY54" s="27">
        <v>1427.708496</v>
      </c>
      <c r="AZ54" s="27">
        <v>1428.895874</v>
      </c>
      <c r="BA54" s="24">
        <v>1429.0385739999999</v>
      </c>
      <c r="BB54" s="27">
        <v>1352.5858149999999</v>
      </c>
      <c r="BC54" s="27">
        <v>1423.3671879999999</v>
      </c>
      <c r="BD54" s="27">
        <v>1440.161621</v>
      </c>
      <c r="BE54" s="27">
        <v>1441.878052</v>
      </c>
      <c r="BF54" s="24">
        <v>1441.3436280000001</v>
      </c>
      <c r="BG54" s="27">
        <v>1354.747803</v>
      </c>
      <c r="BH54" s="27">
        <v>1433.1137699999999</v>
      </c>
      <c r="BI54" s="27">
        <v>1454.0783690000001</v>
      </c>
      <c r="BJ54" s="27">
        <v>1456.601318</v>
      </c>
      <c r="BK54" s="24">
        <v>1455.513062</v>
      </c>
      <c r="BL54" s="27">
        <v>1359.329712</v>
      </c>
      <c r="BM54" s="27">
        <v>1444.1290280000001</v>
      </c>
      <c r="BN54" s="27">
        <v>1468.7619629999999</v>
      </c>
      <c r="BO54" s="27">
        <v>1472.567139</v>
      </c>
      <c r="BP54" s="24">
        <v>1470.3869629999999</v>
      </c>
      <c r="BQ54" s="27">
        <v>1368.4956050000001</v>
      </c>
      <c r="BR54" s="27">
        <v>1456.3641359999999</v>
      </c>
      <c r="BS54" s="27">
        <v>1484.580811</v>
      </c>
      <c r="BT54" s="27">
        <v>1489.0804439999999</v>
      </c>
      <c r="BU54" s="24">
        <v>1486.7404790000001</v>
      </c>
      <c r="BV54" s="27">
        <v>1377.907837</v>
      </c>
      <c r="BW54" s="27">
        <v>1468.788818</v>
      </c>
      <c r="BX54" s="27">
        <v>1499.9433590000001</v>
      </c>
      <c r="BY54" s="27">
        <v>1505.263794</v>
      </c>
      <c r="BZ54" s="24">
        <v>1502.56665</v>
      </c>
      <c r="CA54" s="27">
        <v>1388.4808350000001</v>
      </c>
      <c r="CB54" s="27">
        <v>1482.6719969999999</v>
      </c>
      <c r="CC54" s="27">
        <v>1516.8061520000001</v>
      </c>
      <c r="CD54" s="27">
        <v>1522.6038820000001</v>
      </c>
      <c r="CE54" s="24">
        <v>1519.703125</v>
      </c>
      <c r="CF54" s="27">
        <v>1398.3883060000001</v>
      </c>
      <c r="CG54" s="27">
        <v>1497.0382079999999</v>
      </c>
      <c r="CH54" s="27">
        <v>1534.055298</v>
      </c>
      <c r="CI54" s="27">
        <v>1539.584961</v>
      </c>
      <c r="CJ54" s="24">
        <v>1536.697876</v>
      </c>
      <c r="CK54" s="27">
        <v>1408.4833980000001</v>
      </c>
      <c r="CL54" s="27">
        <v>1510.847534</v>
      </c>
      <c r="CM54" s="27">
        <v>1551.1326899999999</v>
      </c>
      <c r="CN54" s="27">
        <v>1556.3707280000001</v>
      </c>
      <c r="CO54" s="24">
        <v>1553.758789</v>
      </c>
      <c r="CP54" s="27">
        <v>1419.1999510000001</v>
      </c>
      <c r="CQ54" s="27">
        <v>1524.9011230000001</v>
      </c>
      <c r="CR54" s="27">
        <v>1568.525879</v>
      </c>
      <c r="CS54" s="27">
        <v>1573.826294</v>
      </c>
      <c r="CT54" s="24">
        <v>1571.054077</v>
      </c>
      <c r="CU54" s="27">
        <v>1430.468018</v>
      </c>
      <c r="CV54" s="27">
        <v>1539.1488039999999</v>
      </c>
      <c r="CW54" s="27">
        <v>1586.083862</v>
      </c>
      <c r="CX54" s="27">
        <v>1591.762939</v>
      </c>
      <c r="CY54" s="24">
        <v>1588.749634</v>
      </c>
      <c r="CZ54" s="27">
        <v>1441.9514160000001</v>
      </c>
      <c r="DA54" s="27">
        <v>1553.982422</v>
      </c>
      <c r="DB54" s="27">
        <v>1603.4149170000001</v>
      </c>
      <c r="DC54" s="27">
        <v>1610.043823</v>
      </c>
      <c r="DD54" s="24">
        <v>1606.427246</v>
      </c>
      <c r="DE54" s="27">
        <v>1453.976318</v>
      </c>
      <c r="DF54" s="27">
        <v>1569.3063959999999</v>
      </c>
      <c r="DG54" s="27">
        <v>1620.5980219999999</v>
      </c>
      <c r="DH54" s="27">
        <v>1628.3535159999999</v>
      </c>
      <c r="DI54" s="24">
        <v>1624.5117190000001</v>
      </c>
      <c r="DJ54" s="27">
        <v>1466.5704350000001</v>
      </c>
      <c r="DK54" s="27">
        <v>1584.970703</v>
      </c>
      <c r="DL54" s="27">
        <v>1636.9157709999999</v>
      </c>
      <c r="DM54" s="27">
        <v>1647.299683</v>
      </c>
      <c r="DN54" s="24">
        <v>1642.910889</v>
      </c>
      <c r="DO54" s="27">
        <v>1479.0844729999999</v>
      </c>
      <c r="DP54" s="27">
        <v>1600.231567</v>
      </c>
      <c r="DQ54" s="27">
        <v>1650.9986570000001</v>
      </c>
      <c r="DR54" s="27">
        <v>1666.160889</v>
      </c>
      <c r="DS54" s="24">
        <v>1661.121216</v>
      </c>
      <c r="DT54" s="27">
        <v>1493.626587</v>
      </c>
      <c r="DU54" s="27">
        <v>1617.1755370000001</v>
      </c>
      <c r="DV54" s="27">
        <v>1667.166504</v>
      </c>
      <c r="DW54" s="27">
        <v>1686.634399</v>
      </c>
      <c r="DX54" s="24">
        <v>1680.6030270000001</v>
      </c>
      <c r="DY54" s="27">
        <v>1509.8583980000001</v>
      </c>
      <c r="DZ54" s="27">
        <v>1635.960693</v>
      </c>
      <c r="EA54" s="27">
        <v>1685.9167480000001</v>
      </c>
      <c r="EB54" s="27">
        <v>1708.2307129999999</v>
      </c>
      <c r="EC54" s="24">
        <v>1701.372192</v>
      </c>
      <c r="ED54" s="27">
        <v>1526.0157469999999</v>
      </c>
      <c r="EE54" s="27">
        <v>1655.111328</v>
      </c>
      <c r="EF54" s="27">
        <v>1705.6014399999999</v>
      </c>
      <c r="EG54" s="27">
        <v>1729.72522</v>
      </c>
      <c r="EH54" s="24">
        <v>1722.0720209999999</v>
      </c>
      <c r="EI54" s="27">
        <v>1542.5748289999999</v>
      </c>
      <c r="EJ54" s="27">
        <v>1674.966187</v>
      </c>
      <c r="EK54" s="27">
        <v>1725.525269</v>
      </c>
      <c r="EL54" s="27">
        <v>1751.6479489999999</v>
      </c>
      <c r="EM54" s="24">
        <v>1744.2907709999999</v>
      </c>
      <c r="EN54" s="27">
        <v>1560.9053960000001</v>
      </c>
      <c r="EO54" s="27">
        <v>1695.738159</v>
      </c>
      <c r="EP54" s="27">
        <v>1746.2788089999999</v>
      </c>
      <c r="EQ54" s="27">
        <v>1773.159668</v>
      </c>
      <c r="ER54" s="24">
        <v>1766.196533</v>
      </c>
      <c r="ES54" s="26">
        <v>3.0000000000000001E-3</v>
      </c>
      <c r="ET54" s="26">
        <v>6.0000000000000001E-3</v>
      </c>
      <c r="EU54" s="26">
        <v>7.0000000000000001E-3</v>
      </c>
      <c r="EV54" s="26">
        <v>8.0000000000000002E-3</v>
      </c>
      <c r="EW54" s="25">
        <v>7.0000000000000001E-3</v>
      </c>
    </row>
    <row r="55" spans="1:153" x14ac:dyDescent="0.25">
      <c r="A55" s="24" t="s">
        <v>175</v>
      </c>
      <c r="B55" s="24">
        <v>1330.2022710000001</v>
      </c>
      <c r="C55" s="24">
        <v>1319.287842</v>
      </c>
      <c r="D55" s="27">
        <v>1328.8366699999999</v>
      </c>
      <c r="E55" s="27">
        <v>1328.8364260000001</v>
      </c>
      <c r="F55" s="27">
        <v>1328.8364260000001</v>
      </c>
      <c r="G55" s="27">
        <v>1328.8366699999999</v>
      </c>
      <c r="H55" s="24">
        <v>1328.8366699999999</v>
      </c>
      <c r="I55" s="27">
        <v>1308.997192</v>
      </c>
      <c r="J55" s="27">
        <v>1309.0860600000001</v>
      </c>
      <c r="K55" s="27">
        <v>1309.212524</v>
      </c>
      <c r="L55" s="27">
        <v>1309.0227050000001</v>
      </c>
      <c r="M55" s="24">
        <v>1309.3560789999999</v>
      </c>
      <c r="N55" s="27">
        <v>1320.796875</v>
      </c>
      <c r="O55" s="27">
        <v>1320.7495120000001</v>
      </c>
      <c r="P55" s="27">
        <v>1321.392578</v>
      </c>
      <c r="Q55" s="27">
        <v>1321.103638</v>
      </c>
      <c r="R55" s="24">
        <v>1321.2147219999999</v>
      </c>
      <c r="S55" s="27">
        <v>1323.519043</v>
      </c>
      <c r="T55" s="27">
        <v>1323.3496090000001</v>
      </c>
      <c r="U55" s="27">
        <v>1324.383789</v>
      </c>
      <c r="V55" s="27">
        <v>1324.178467</v>
      </c>
      <c r="W55" s="24">
        <v>1324.257202</v>
      </c>
      <c r="X55" s="27">
        <v>1329.3414310000001</v>
      </c>
      <c r="Y55" s="27">
        <v>1331.3930660000001</v>
      </c>
      <c r="Z55" s="27">
        <v>1332.4932859999999</v>
      </c>
      <c r="AA55" s="27">
        <v>1332.74353</v>
      </c>
      <c r="AB55" s="24">
        <v>1332.6796879999999</v>
      </c>
      <c r="AC55" s="27">
        <v>1338.2126459999999</v>
      </c>
      <c r="AD55" s="27">
        <v>1340.9644780000001</v>
      </c>
      <c r="AE55" s="27">
        <v>1342.0589600000001</v>
      </c>
      <c r="AF55" s="27">
        <v>1342.790405</v>
      </c>
      <c r="AG55" s="24">
        <v>1342.4552000000001</v>
      </c>
      <c r="AH55" s="27">
        <v>1348.8133539999999</v>
      </c>
      <c r="AI55" s="27">
        <v>1352.3514399999999</v>
      </c>
      <c r="AJ55" s="27">
        <v>1353.9354249999999</v>
      </c>
      <c r="AK55" s="27">
        <v>1355.053345</v>
      </c>
      <c r="AL55" s="24">
        <v>1354.4102780000001</v>
      </c>
      <c r="AM55" s="27">
        <v>1356.9003909999999</v>
      </c>
      <c r="AN55" s="27">
        <v>1367.4169919999999</v>
      </c>
      <c r="AO55" s="27">
        <v>1368.709106</v>
      </c>
      <c r="AP55" s="27">
        <v>1370.2928469999999</v>
      </c>
      <c r="AQ55" s="24">
        <v>1369.4107670000001</v>
      </c>
      <c r="AR55" s="27">
        <v>1362.404419</v>
      </c>
      <c r="AS55" s="27">
        <v>1380.6789550000001</v>
      </c>
      <c r="AT55" s="27">
        <v>1381.548462</v>
      </c>
      <c r="AU55" s="27">
        <v>1383.41272</v>
      </c>
      <c r="AV55" s="24">
        <v>1382.700928</v>
      </c>
      <c r="AW55" s="27">
        <v>1368.7827150000001</v>
      </c>
      <c r="AX55" s="27">
        <v>1394.4160159999999</v>
      </c>
      <c r="AY55" s="27">
        <v>1394.546509</v>
      </c>
      <c r="AZ55" s="27">
        <v>1396.8569339999999</v>
      </c>
      <c r="BA55" s="24">
        <v>1396.026245</v>
      </c>
      <c r="BB55" s="27">
        <v>1375.302246</v>
      </c>
      <c r="BC55" s="27">
        <v>1407.067871</v>
      </c>
      <c r="BD55" s="27">
        <v>1407.1865230000001</v>
      </c>
      <c r="BE55" s="27">
        <v>1410.153564</v>
      </c>
      <c r="BF55" s="24">
        <v>1408.5164789999999</v>
      </c>
      <c r="BG55" s="27">
        <v>1383.5764160000001</v>
      </c>
      <c r="BH55" s="27">
        <v>1419.1523440000001</v>
      </c>
      <c r="BI55" s="27">
        <v>1420.8817140000001</v>
      </c>
      <c r="BJ55" s="27">
        <v>1424.797241</v>
      </c>
      <c r="BK55" s="24">
        <v>1422.5638429999999</v>
      </c>
      <c r="BL55" s="27">
        <v>1392.288086</v>
      </c>
      <c r="BM55" s="27">
        <v>1432.7028809999999</v>
      </c>
      <c r="BN55" s="27">
        <v>1434.975342</v>
      </c>
      <c r="BO55" s="27">
        <v>1440.506836</v>
      </c>
      <c r="BP55" s="24">
        <v>1437.333496</v>
      </c>
      <c r="BQ55" s="27">
        <v>1404.181274</v>
      </c>
      <c r="BR55" s="27">
        <v>1447.9746090000001</v>
      </c>
      <c r="BS55" s="27">
        <v>1450.6254879999999</v>
      </c>
      <c r="BT55" s="27">
        <v>1457.171875</v>
      </c>
      <c r="BU55" s="24">
        <v>1454.0740969999999</v>
      </c>
      <c r="BV55" s="27">
        <v>1416.148682</v>
      </c>
      <c r="BW55" s="27">
        <v>1463.9782709999999</v>
      </c>
      <c r="BX55" s="27">
        <v>1466.1972659999999</v>
      </c>
      <c r="BY55" s="27">
        <v>1474.1854249999999</v>
      </c>
      <c r="BZ55" s="24">
        <v>1470.0821530000001</v>
      </c>
      <c r="CA55" s="27">
        <v>1428.1501459999999</v>
      </c>
      <c r="CB55" s="27">
        <v>1479.8967290000001</v>
      </c>
      <c r="CC55" s="27">
        <v>1482.2307129999999</v>
      </c>
      <c r="CD55" s="27">
        <v>1491.244263</v>
      </c>
      <c r="CE55" s="24">
        <v>1486.0426030000001</v>
      </c>
      <c r="CF55" s="27">
        <v>1440.0501710000001</v>
      </c>
      <c r="CG55" s="27">
        <v>1496.453491</v>
      </c>
      <c r="CH55" s="27">
        <v>1498.2299800000001</v>
      </c>
      <c r="CI55" s="27">
        <v>1506.6748050000001</v>
      </c>
      <c r="CJ55" s="24">
        <v>1501.551025</v>
      </c>
      <c r="CK55" s="27">
        <v>1452.3123780000001</v>
      </c>
      <c r="CL55" s="27">
        <v>1512.6301269999999</v>
      </c>
      <c r="CM55" s="27">
        <v>1513.8139650000001</v>
      </c>
      <c r="CN55" s="27">
        <v>1522.094482</v>
      </c>
      <c r="CO55" s="24">
        <v>1517.580688</v>
      </c>
      <c r="CP55" s="27">
        <v>1461.2734379999999</v>
      </c>
      <c r="CQ55" s="27">
        <v>1525.337158</v>
      </c>
      <c r="CR55" s="27">
        <v>1526.1682129999999</v>
      </c>
      <c r="CS55" s="27">
        <v>1534.2739260000001</v>
      </c>
      <c r="CT55" s="24">
        <v>1529.965698</v>
      </c>
      <c r="CU55" s="27">
        <v>1471.0421140000001</v>
      </c>
      <c r="CV55" s="27">
        <v>1537.4233400000001</v>
      </c>
      <c r="CW55" s="27">
        <v>1538.537231</v>
      </c>
      <c r="CX55" s="27">
        <v>1546.956543</v>
      </c>
      <c r="CY55" s="24">
        <v>1542.6145019999999</v>
      </c>
      <c r="CZ55" s="27">
        <v>1482.4854740000001</v>
      </c>
      <c r="DA55" s="27">
        <v>1550.884399</v>
      </c>
      <c r="DB55" s="27">
        <v>1551.9022219999999</v>
      </c>
      <c r="DC55" s="27">
        <v>1561.2905270000001</v>
      </c>
      <c r="DD55" s="24">
        <v>1556.207764</v>
      </c>
      <c r="DE55" s="27">
        <v>1494.685913</v>
      </c>
      <c r="DF55" s="27">
        <v>1565.70813</v>
      </c>
      <c r="DG55" s="27">
        <v>1565.9842530000001</v>
      </c>
      <c r="DH55" s="27">
        <v>1576.3729249999999</v>
      </c>
      <c r="DI55" s="24">
        <v>1571.0642089999999</v>
      </c>
      <c r="DJ55" s="27">
        <v>1507.529419</v>
      </c>
      <c r="DK55" s="27">
        <v>1580.932251</v>
      </c>
      <c r="DL55" s="27">
        <v>1579.4460449999999</v>
      </c>
      <c r="DM55" s="27">
        <v>1592.186768</v>
      </c>
      <c r="DN55" s="24">
        <v>1586.340698</v>
      </c>
      <c r="DO55" s="27">
        <v>1520.128418</v>
      </c>
      <c r="DP55" s="27">
        <v>1595.886475</v>
      </c>
      <c r="DQ55" s="27">
        <v>1590.1729740000001</v>
      </c>
      <c r="DR55" s="27">
        <v>1608.0625</v>
      </c>
      <c r="DS55" s="24">
        <v>1601.4876710000001</v>
      </c>
      <c r="DT55" s="27">
        <v>1533.325439</v>
      </c>
      <c r="DU55" s="27">
        <v>1611.3256839999999</v>
      </c>
      <c r="DV55" s="27">
        <v>1601.9438479999999</v>
      </c>
      <c r="DW55" s="27">
        <v>1624.7261960000001</v>
      </c>
      <c r="DX55" s="24">
        <v>1617.0147710000001</v>
      </c>
      <c r="DY55" s="27">
        <v>1547.0009769999999</v>
      </c>
      <c r="DZ55" s="27">
        <v>1627.6383060000001</v>
      </c>
      <c r="EA55" s="27">
        <v>1614.8679199999999</v>
      </c>
      <c r="EB55" s="27">
        <v>1641.080688</v>
      </c>
      <c r="EC55" s="24">
        <v>1632.375366</v>
      </c>
      <c r="ED55" s="27">
        <v>1559.9644780000001</v>
      </c>
      <c r="EE55" s="27">
        <v>1644.1264650000001</v>
      </c>
      <c r="EF55" s="27">
        <v>1628.3045649999999</v>
      </c>
      <c r="EG55" s="27">
        <v>1656.9210210000001</v>
      </c>
      <c r="EH55" s="24">
        <v>1647.2899170000001</v>
      </c>
      <c r="EI55" s="27">
        <v>1572.005249</v>
      </c>
      <c r="EJ55" s="27">
        <v>1659.939453</v>
      </c>
      <c r="EK55" s="27">
        <v>1641.2619629999999</v>
      </c>
      <c r="EL55" s="27">
        <v>1672.0277100000001</v>
      </c>
      <c r="EM55" s="24">
        <v>1662.7506100000001</v>
      </c>
      <c r="EN55" s="27">
        <v>1584.9129640000001</v>
      </c>
      <c r="EO55" s="27">
        <v>1675.9868160000001</v>
      </c>
      <c r="EP55" s="27">
        <v>1653.920654</v>
      </c>
      <c r="EQ55" s="27">
        <v>1685.550659</v>
      </c>
      <c r="ER55" s="24">
        <v>1676.5241699999999</v>
      </c>
      <c r="ES55" s="26">
        <v>6.0000000000000001E-3</v>
      </c>
      <c r="ET55" s="26">
        <v>8.0000000000000002E-3</v>
      </c>
      <c r="EU55" s="26">
        <v>8.0000000000000002E-3</v>
      </c>
      <c r="EV55" s="26">
        <v>8.0000000000000002E-3</v>
      </c>
      <c r="EW55" s="25">
        <v>8.0000000000000002E-3</v>
      </c>
    </row>
    <row r="56" spans="1:153" x14ac:dyDescent="0.25">
      <c r="A56" s="24" t="s">
        <v>174</v>
      </c>
      <c r="B56" s="24">
        <v>970.867615</v>
      </c>
      <c r="C56" s="24">
        <v>975.557007</v>
      </c>
      <c r="D56" s="27">
        <v>992.16125499999998</v>
      </c>
      <c r="E56" s="27">
        <v>992.16119400000002</v>
      </c>
      <c r="F56" s="27">
        <v>992.18829300000004</v>
      </c>
      <c r="G56" s="27">
        <v>992.188354</v>
      </c>
      <c r="H56" s="24">
        <v>992.16137700000002</v>
      </c>
      <c r="I56" s="27">
        <v>989.52160600000002</v>
      </c>
      <c r="J56" s="27">
        <v>989.81384300000002</v>
      </c>
      <c r="K56" s="27">
        <v>990.26025400000003</v>
      </c>
      <c r="L56" s="27">
        <v>990.03204300000004</v>
      </c>
      <c r="M56" s="24">
        <v>990.20837400000005</v>
      </c>
      <c r="N56" s="27">
        <v>1010.478577</v>
      </c>
      <c r="O56" s="27">
        <v>1010.320862</v>
      </c>
      <c r="P56" s="27">
        <v>1011.863892</v>
      </c>
      <c r="Q56" s="27">
        <v>1011.246216</v>
      </c>
      <c r="R56" s="24">
        <v>1011.700623</v>
      </c>
      <c r="S56" s="27">
        <v>1056.196899</v>
      </c>
      <c r="T56" s="27">
        <v>1056.338379</v>
      </c>
      <c r="U56" s="27">
        <v>1056.961914</v>
      </c>
      <c r="V56" s="27">
        <v>1057.222534</v>
      </c>
      <c r="W56" s="24">
        <v>1057.6904300000001</v>
      </c>
      <c r="X56" s="27">
        <v>1080.9201660000001</v>
      </c>
      <c r="Y56" s="27">
        <v>1082.278198</v>
      </c>
      <c r="Z56" s="27">
        <v>1082.015991</v>
      </c>
      <c r="AA56" s="27">
        <v>1083.1103519999999</v>
      </c>
      <c r="AB56" s="24">
        <v>1083.4898679999999</v>
      </c>
      <c r="AC56" s="27">
        <v>1107.4486079999999</v>
      </c>
      <c r="AD56" s="27">
        <v>1109.343018</v>
      </c>
      <c r="AE56" s="27">
        <v>1109.4891359999999</v>
      </c>
      <c r="AF56" s="27">
        <v>1110.9248050000001</v>
      </c>
      <c r="AG56" s="24">
        <v>1110.943237</v>
      </c>
      <c r="AH56" s="27">
        <v>1124.134155</v>
      </c>
      <c r="AI56" s="27">
        <v>1126.3929439999999</v>
      </c>
      <c r="AJ56" s="27">
        <v>1126.080811</v>
      </c>
      <c r="AK56" s="27">
        <v>1128.1918949999999</v>
      </c>
      <c r="AL56" s="24">
        <v>1128.0229489999999</v>
      </c>
      <c r="AM56" s="27">
        <v>1141.597168</v>
      </c>
      <c r="AN56" s="27">
        <v>1144.3546140000001</v>
      </c>
      <c r="AO56" s="27">
        <v>1143.783813</v>
      </c>
      <c r="AP56" s="27">
        <v>1146.4530030000001</v>
      </c>
      <c r="AQ56" s="24">
        <v>1146.1823730000001</v>
      </c>
      <c r="AR56" s="27">
        <v>1153.5804439999999</v>
      </c>
      <c r="AS56" s="27">
        <v>1155.594116</v>
      </c>
      <c r="AT56" s="27">
        <v>1154.8623050000001</v>
      </c>
      <c r="AU56" s="27">
        <v>1157.9136960000001</v>
      </c>
      <c r="AV56" s="24">
        <v>1157.5758060000001</v>
      </c>
      <c r="AW56" s="27">
        <v>1164.2907709999999</v>
      </c>
      <c r="AX56" s="27">
        <v>1165.205688</v>
      </c>
      <c r="AY56" s="27">
        <v>1164.016846</v>
      </c>
      <c r="AZ56" s="27">
        <v>1167.730591</v>
      </c>
      <c r="BA56" s="24">
        <v>1167.040894</v>
      </c>
      <c r="BB56" s="27">
        <v>1177.8131100000001</v>
      </c>
      <c r="BC56" s="27">
        <v>1177.6391599999999</v>
      </c>
      <c r="BD56" s="27">
        <v>1176.1450199999999</v>
      </c>
      <c r="BE56" s="27">
        <v>1181.4782709999999</v>
      </c>
      <c r="BF56" s="24">
        <v>1179.4149170000001</v>
      </c>
      <c r="BG56" s="27">
        <v>1182.4610600000001</v>
      </c>
      <c r="BH56" s="27">
        <v>1180.2734379999999</v>
      </c>
      <c r="BI56" s="27">
        <v>1179.354126</v>
      </c>
      <c r="BJ56" s="27">
        <v>1187.325928</v>
      </c>
      <c r="BK56" s="24">
        <v>1183.648682</v>
      </c>
      <c r="BL56" s="27">
        <v>1184.8061520000001</v>
      </c>
      <c r="BM56" s="27">
        <v>1181.4643550000001</v>
      </c>
      <c r="BN56" s="27">
        <v>1180.459717</v>
      </c>
      <c r="BO56" s="27">
        <v>1191.0196530000001</v>
      </c>
      <c r="BP56" s="24">
        <v>1185.1835940000001</v>
      </c>
      <c r="BQ56" s="27">
        <v>1184.858154</v>
      </c>
      <c r="BR56" s="27">
        <v>1179.283447</v>
      </c>
      <c r="BS56" s="27">
        <v>1178.544678</v>
      </c>
      <c r="BT56" s="27">
        <v>1190.246216</v>
      </c>
      <c r="BU56" s="24">
        <v>1184.362183</v>
      </c>
      <c r="BV56" s="27">
        <v>1181.9420170000001</v>
      </c>
      <c r="BW56" s="27">
        <v>1174.9571530000001</v>
      </c>
      <c r="BX56" s="27">
        <v>1173.289307</v>
      </c>
      <c r="BY56" s="27">
        <v>1189.959961</v>
      </c>
      <c r="BZ56" s="24">
        <v>1179.9676509999999</v>
      </c>
      <c r="CA56" s="27">
        <v>1175.8267820000001</v>
      </c>
      <c r="CB56" s="27">
        <v>1169.1240230000001</v>
      </c>
      <c r="CC56" s="27">
        <v>1167.4063719999999</v>
      </c>
      <c r="CD56" s="27">
        <v>1179.763794</v>
      </c>
      <c r="CE56" s="24">
        <v>1173.7613530000001</v>
      </c>
      <c r="CF56" s="27">
        <v>1170.525513</v>
      </c>
      <c r="CG56" s="27">
        <v>1164.5460210000001</v>
      </c>
      <c r="CH56" s="27">
        <v>1162.178345</v>
      </c>
      <c r="CI56" s="27">
        <v>1173.565552</v>
      </c>
      <c r="CJ56" s="24">
        <v>1168.356323</v>
      </c>
      <c r="CK56" s="27">
        <v>1165.1719969999999</v>
      </c>
      <c r="CL56" s="27">
        <v>1159.1407469999999</v>
      </c>
      <c r="CM56" s="27">
        <v>1156.8679199999999</v>
      </c>
      <c r="CN56" s="27">
        <v>1168.012817</v>
      </c>
      <c r="CO56" s="24">
        <v>1163.4335940000001</v>
      </c>
      <c r="CP56" s="27">
        <v>1160.9921879999999</v>
      </c>
      <c r="CQ56" s="27">
        <v>1154.4693600000001</v>
      </c>
      <c r="CR56" s="27">
        <v>1152.6229249999999</v>
      </c>
      <c r="CS56" s="27">
        <v>1163.485107</v>
      </c>
      <c r="CT56" s="24">
        <v>1159.2274170000001</v>
      </c>
      <c r="CU56" s="27">
        <v>1156.6088870000001</v>
      </c>
      <c r="CV56" s="27">
        <v>1151.026611</v>
      </c>
      <c r="CW56" s="27">
        <v>1148.2070309999999</v>
      </c>
      <c r="CX56" s="27">
        <v>1160.0670170000001</v>
      </c>
      <c r="CY56" s="24">
        <v>1155.4205320000001</v>
      </c>
      <c r="CZ56" s="27">
        <v>1152.3967290000001</v>
      </c>
      <c r="DA56" s="27">
        <v>1146.934814</v>
      </c>
      <c r="DB56" s="27">
        <v>1143.259033</v>
      </c>
      <c r="DC56" s="27">
        <v>1156.7274170000001</v>
      </c>
      <c r="DD56" s="24">
        <v>1151.0844729999999</v>
      </c>
      <c r="DE56" s="27">
        <v>1148.982544</v>
      </c>
      <c r="DF56" s="27">
        <v>1142.609375</v>
      </c>
      <c r="DG56" s="27">
        <v>1137.5686040000001</v>
      </c>
      <c r="DH56" s="27">
        <v>1152.480591</v>
      </c>
      <c r="DI56" s="24">
        <v>1147.0701899999999</v>
      </c>
      <c r="DJ56" s="27">
        <v>1146.1728519999999</v>
      </c>
      <c r="DK56" s="27">
        <v>1139.5836179999999</v>
      </c>
      <c r="DL56" s="27">
        <v>1131.4123540000001</v>
      </c>
      <c r="DM56" s="27">
        <v>1150.1632079999999</v>
      </c>
      <c r="DN56" s="24">
        <v>1144.2827150000001</v>
      </c>
      <c r="DO56" s="27">
        <v>1142.8554690000001</v>
      </c>
      <c r="DP56" s="27">
        <v>1136.5745850000001</v>
      </c>
      <c r="DQ56" s="27">
        <v>1121.234741</v>
      </c>
      <c r="DR56" s="27">
        <v>1147.704346</v>
      </c>
      <c r="DS56" s="24">
        <v>1141.1796879999999</v>
      </c>
      <c r="DT56" s="27">
        <v>1140.7962649999999</v>
      </c>
      <c r="DU56" s="27">
        <v>1134.181763</v>
      </c>
      <c r="DV56" s="27">
        <v>1115.608643</v>
      </c>
      <c r="DW56" s="27">
        <v>1145.4907229999999</v>
      </c>
      <c r="DX56" s="24">
        <v>1138.0242920000001</v>
      </c>
      <c r="DY56" s="27">
        <v>1140.4964600000001</v>
      </c>
      <c r="DZ56" s="27">
        <v>1134.440552</v>
      </c>
      <c r="EA56" s="27">
        <v>1113.0085449999999</v>
      </c>
      <c r="EB56" s="27">
        <v>1145.387939</v>
      </c>
      <c r="EC56" s="24">
        <v>1137.448486</v>
      </c>
      <c r="ED56" s="27">
        <v>1139.324341</v>
      </c>
      <c r="EE56" s="27">
        <v>1135.7124020000001</v>
      </c>
      <c r="EF56" s="27">
        <v>1112.8892820000001</v>
      </c>
      <c r="EG56" s="27">
        <v>1145.990356</v>
      </c>
      <c r="EH56" s="24">
        <v>1138.459717</v>
      </c>
      <c r="EI56" s="27">
        <v>1140.897461</v>
      </c>
      <c r="EJ56" s="27">
        <v>1139.045044</v>
      </c>
      <c r="EK56" s="27">
        <v>1117.8865969999999</v>
      </c>
      <c r="EL56" s="27">
        <v>1147.869385</v>
      </c>
      <c r="EM56" s="24">
        <v>1141.8927000000001</v>
      </c>
      <c r="EN56" s="27">
        <v>1144.4516599999999</v>
      </c>
      <c r="EO56" s="27">
        <v>1143.3854980000001</v>
      </c>
      <c r="EP56" s="27">
        <v>1120.136475</v>
      </c>
      <c r="EQ56" s="27">
        <v>1148.9213870000001</v>
      </c>
      <c r="ER56" s="24">
        <v>1144.1290280000001</v>
      </c>
      <c r="ES56" s="26">
        <v>6.0000000000000001E-3</v>
      </c>
      <c r="ET56" s="26">
        <v>5.0000000000000001E-3</v>
      </c>
      <c r="EU56" s="26">
        <v>5.0000000000000001E-3</v>
      </c>
      <c r="EV56" s="26">
        <v>6.0000000000000001E-3</v>
      </c>
      <c r="EW56" s="25">
        <v>6.0000000000000001E-3</v>
      </c>
    </row>
    <row r="57" spans="1:153" x14ac:dyDescent="0.25">
      <c r="A57" s="24" t="s">
        <v>173</v>
      </c>
      <c r="B57" s="24">
        <v>6.4054479999999998</v>
      </c>
      <c r="C57" s="24">
        <v>6.4864879999999996</v>
      </c>
      <c r="D57" s="27">
        <v>6.5869070000000001</v>
      </c>
      <c r="E57" s="27">
        <v>6.5869099999999996</v>
      </c>
      <c r="F57" s="27">
        <v>6.5869080000000002</v>
      </c>
      <c r="G57" s="27">
        <v>6.5869070000000001</v>
      </c>
      <c r="H57" s="24">
        <v>6.5868969999999996</v>
      </c>
      <c r="I57" s="27">
        <v>6.6683320000000004</v>
      </c>
      <c r="J57" s="27">
        <v>6.6683060000000003</v>
      </c>
      <c r="K57" s="27">
        <v>6.6684679999999998</v>
      </c>
      <c r="L57" s="27">
        <v>6.6683029999999999</v>
      </c>
      <c r="M57" s="24">
        <v>6.6684679999999998</v>
      </c>
      <c r="N57" s="27">
        <v>6.9175050000000002</v>
      </c>
      <c r="O57" s="27">
        <v>6.9174179999999996</v>
      </c>
      <c r="P57" s="27">
        <v>6.9177439999999999</v>
      </c>
      <c r="Q57" s="27">
        <v>6.9175500000000003</v>
      </c>
      <c r="R57" s="24">
        <v>6.9176120000000001</v>
      </c>
      <c r="S57" s="27">
        <v>7.203252</v>
      </c>
      <c r="T57" s="27">
        <v>7.2031970000000003</v>
      </c>
      <c r="U57" s="27">
        <v>7.2032860000000003</v>
      </c>
      <c r="V57" s="27">
        <v>7.2033560000000003</v>
      </c>
      <c r="W57" s="24">
        <v>7.2037089999999999</v>
      </c>
      <c r="X57" s="27">
        <v>7.533207</v>
      </c>
      <c r="Y57" s="27">
        <v>7.5339799999999997</v>
      </c>
      <c r="Z57" s="27">
        <v>7.5345380000000004</v>
      </c>
      <c r="AA57" s="27">
        <v>7.5349579999999996</v>
      </c>
      <c r="AB57" s="24">
        <v>7.5352829999999997</v>
      </c>
      <c r="AC57" s="27">
        <v>7.8582749999999999</v>
      </c>
      <c r="AD57" s="27">
        <v>7.8600019999999997</v>
      </c>
      <c r="AE57" s="27">
        <v>7.8606870000000004</v>
      </c>
      <c r="AF57" s="27">
        <v>7.8614319999999998</v>
      </c>
      <c r="AG57" s="24">
        <v>7.8615909999999998</v>
      </c>
      <c r="AH57" s="27">
        <v>8.2329690000000006</v>
      </c>
      <c r="AI57" s="27">
        <v>8.2362409999999997</v>
      </c>
      <c r="AJ57" s="27">
        <v>8.2370680000000007</v>
      </c>
      <c r="AK57" s="27">
        <v>8.2382139999999993</v>
      </c>
      <c r="AL57" s="24">
        <v>8.2384400000000007</v>
      </c>
      <c r="AM57" s="27">
        <v>8.5107560000000007</v>
      </c>
      <c r="AN57" s="27">
        <v>8.5151190000000003</v>
      </c>
      <c r="AO57" s="27">
        <v>8.5156189999999992</v>
      </c>
      <c r="AP57" s="27">
        <v>8.5172880000000006</v>
      </c>
      <c r="AQ57" s="24">
        <v>8.5173330000000007</v>
      </c>
      <c r="AR57" s="27">
        <v>8.8622940000000003</v>
      </c>
      <c r="AS57" s="27">
        <v>8.8675630000000005</v>
      </c>
      <c r="AT57" s="27">
        <v>8.8669460000000004</v>
      </c>
      <c r="AU57" s="27">
        <v>8.8691340000000007</v>
      </c>
      <c r="AV57" s="24">
        <v>8.8690809999999995</v>
      </c>
      <c r="AW57" s="27">
        <v>9.2520279999999993</v>
      </c>
      <c r="AX57" s="27">
        <v>9.2584420000000005</v>
      </c>
      <c r="AY57" s="27">
        <v>9.2568370000000009</v>
      </c>
      <c r="AZ57" s="27">
        <v>9.2596969999999992</v>
      </c>
      <c r="BA57" s="24">
        <v>9.259582</v>
      </c>
      <c r="BB57" s="27">
        <v>9.6327049999999996</v>
      </c>
      <c r="BC57" s="27">
        <v>9.6394219999999997</v>
      </c>
      <c r="BD57" s="27">
        <v>9.6368179999999999</v>
      </c>
      <c r="BE57" s="27">
        <v>9.6410630000000008</v>
      </c>
      <c r="BF57" s="24">
        <v>9.6399559999999997</v>
      </c>
      <c r="BG57" s="27">
        <v>10.000486</v>
      </c>
      <c r="BH57" s="27">
        <v>10.006614000000001</v>
      </c>
      <c r="BI57" s="27">
        <v>10.003890999999999</v>
      </c>
      <c r="BJ57" s="27">
        <v>10.009845</v>
      </c>
      <c r="BK57" s="24">
        <v>10.007811999999999</v>
      </c>
      <c r="BL57" s="27">
        <v>10.37299</v>
      </c>
      <c r="BM57" s="27">
        <v>10.378443000000001</v>
      </c>
      <c r="BN57" s="27">
        <v>10.374881999999999</v>
      </c>
      <c r="BO57" s="27">
        <v>10.382827000000001</v>
      </c>
      <c r="BP57" s="24">
        <v>10.379163</v>
      </c>
      <c r="BQ57" s="27">
        <v>10.855718</v>
      </c>
      <c r="BR57" s="27">
        <v>10.860844</v>
      </c>
      <c r="BS57" s="27">
        <v>10.807506</v>
      </c>
      <c r="BT57" s="27">
        <v>10.818239999999999</v>
      </c>
      <c r="BU57" s="24">
        <v>10.813278</v>
      </c>
      <c r="BV57" s="27">
        <v>11.513178999999999</v>
      </c>
      <c r="BW57" s="27">
        <v>11.321880999999999</v>
      </c>
      <c r="BX57" s="27">
        <v>11.277328000000001</v>
      </c>
      <c r="BY57" s="27">
        <v>11.29082</v>
      </c>
      <c r="BZ57" s="24">
        <v>11.284223000000001</v>
      </c>
      <c r="CA57" s="27">
        <v>12.373514999999999</v>
      </c>
      <c r="CB57" s="27">
        <v>11.738403</v>
      </c>
      <c r="CC57" s="27">
        <v>11.701644999999999</v>
      </c>
      <c r="CD57" s="27">
        <v>11.717935000000001</v>
      </c>
      <c r="CE57" s="24">
        <v>11.709538</v>
      </c>
      <c r="CF57" s="27">
        <v>13.322063999999999</v>
      </c>
      <c r="CG57" s="27">
        <v>12.189196000000001</v>
      </c>
      <c r="CH57" s="27">
        <v>12.161823999999999</v>
      </c>
      <c r="CI57" s="27">
        <v>12.17985</v>
      </c>
      <c r="CJ57" s="24">
        <v>12.170305000000001</v>
      </c>
      <c r="CK57" s="27">
        <v>14.374815</v>
      </c>
      <c r="CL57" s="27">
        <v>12.666206000000001</v>
      </c>
      <c r="CM57" s="27">
        <v>12.650957999999999</v>
      </c>
      <c r="CN57" s="27">
        <v>12.670049000000001</v>
      </c>
      <c r="CO57" s="24">
        <v>12.659553000000001</v>
      </c>
      <c r="CP57" s="27">
        <v>15.666732</v>
      </c>
      <c r="CQ57" s="27">
        <v>13.184711</v>
      </c>
      <c r="CR57" s="27">
        <v>13.182264</v>
      </c>
      <c r="CS57" s="27">
        <v>13.203643</v>
      </c>
      <c r="CT57" s="24">
        <v>13.191838000000001</v>
      </c>
      <c r="CU57" s="27">
        <v>17.093257999999999</v>
      </c>
      <c r="CV57" s="27">
        <v>13.760149999999999</v>
      </c>
      <c r="CW57" s="27">
        <v>13.773704</v>
      </c>
      <c r="CX57" s="27">
        <v>13.798400000000001</v>
      </c>
      <c r="CY57" s="24">
        <v>13.78354</v>
      </c>
      <c r="CZ57" s="27">
        <v>18.645422</v>
      </c>
      <c r="DA57" s="27">
        <v>14.336693</v>
      </c>
      <c r="DB57" s="27">
        <v>14.366614999999999</v>
      </c>
      <c r="DC57" s="27">
        <v>14.395762</v>
      </c>
      <c r="DD57" s="24">
        <v>14.376231000000001</v>
      </c>
      <c r="DE57" s="27">
        <v>20.330127999999998</v>
      </c>
      <c r="DF57" s="27">
        <v>14.948449</v>
      </c>
      <c r="DG57" s="27">
        <v>14.994344</v>
      </c>
      <c r="DH57" s="27">
        <v>15.028257999999999</v>
      </c>
      <c r="DI57" s="24">
        <v>15.004576</v>
      </c>
      <c r="DJ57" s="27">
        <v>22.114511</v>
      </c>
      <c r="DK57" s="27">
        <v>15.570558</v>
      </c>
      <c r="DL57" s="27">
        <v>15.630008999999999</v>
      </c>
      <c r="DM57" s="27">
        <v>15.671670000000001</v>
      </c>
      <c r="DN57" s="24">
        <v>15.644612</v>
      </c>
      <c r="DO57" s="27">
        <v>24.181726000000001</v>
      </c>
      <c r="DP57" s="27">
        <v>16.193563000000001</v>
      </c>
      <c r="DQ57" s="27">
        <v>16.260542000000001</v>
      </c>
      <c r="DR57" s="27">
        <v>16.316797000000001</v>
      </c>
      <c r="DS57" s="24">
        <v>16.285402000000001</v>
      </c>
      <c r="DT57" s="27">
        <v>26.345607999999999</v>
      </c>
      <c r="DU57" s="27">
        <v>16.814146000000001</v>
      </c>
      <c r="DV57" s="27">
        <v>16.887816999999998</v>
      </c>
      <c r="DW57" s="27">
        <v>16.960692999999999</v>
      </c>
      <c r="DX57" s="24">
        <v>16.923573999999999</v>
      </c>
      <c r="DY57" s="27">
        <v>28.494454999999999</v>
      </c>
      <c r="DZ57" s="27">
        <v>17.445930000000001</v>
      </c>
      <c r="EA57" s="27">
        <v>17.524597</v>
      </c>
      <c r="EB57" s="27">
        <v>17.615904</v>
      </c>
      <c r="EC57" s="24">
        <v>17.573561000000002</v>
      </c>
      <c r="ED57" s="27">
        <v>30.654568000000001</v>
      </c>
      <c r="EE57" s="27">
        <v>18.106544</v>
      </c>
      <c r="EF57" s="27">
        <v>18.187657999999999</v>
      </c>
      <c r="EG57" s="27">
        <v>18.299191</v>
      </c>
      <c r="EH57" s="24">
        <v>18.250914000000002</v>
      </c>
      <c r="EI57" s="27">
        <v>32.85033</v>
      </c>
      <c r="EJ57" s="27">
        <v>18.797630000000002</v>
      </c>
      <c r="EK57" s="27">
        <v>18.879061</v>
      </c>
      <c r="EL57" s="27">
        <v>19.011987999999999</v>
      </c>
      <c r="EM57" s="24">
        <v>18.958569000000001</v>
      </c>
      <c r="EN57" s="27">
        <v>34.923737000000003</v>
      </c>
      <c r="EO57" s="27">
        <v>19.524193</v>
      </c>
      <c r="EP57" s="27">
        <v>19.605324</v>
      </c>
      <c r="EQ57" s="27">
        <v>19.758814000000001</v>
      </c>
      <c r="ER57" s="24">
        <v>19.701440999999999</v>
      </c>
      <c r="ES57" s="26">
        <v>0.06</v>
      </c>
      <c r="ET57" s="26">
        <v>3.9E-2</v>
      </c>
      <c r="EU57" s="26">
        <v>3.9E-2</v>
      </c>
      <c r="EV57" s="26">
        <v>3.9E-2</v>
      </c>
      <c r="EW57" s="25">
        <v>3.9E-2</v>
      </c>
    </row>
    <row r="58" spans="1:153" x14ac:dyDescent="0.25">
      <c r="A58" s="28" t="s">
        <v>180</v>
      </c>
      <c r="B58" s="28">
        <v>3753.1875</v>
      </c>
      <c r="C58" s="28">
        <v>3725.03125</v>
      </c>
      <c r="D58" s="31">
        <v>3711.915039</v>
      </c>
      <c r="E58" s="31">
        <v>3711.915039</v>
      </c>
      <c r="F58" s="31">
        <v>3711.9416500000002</v>
      </c>
      <c r="G58" s="31">
        <v>3711.9414059999999</v>
      </c>
      <c r="H58" s="28">
        <v>3711.915039</v>
      </c>
      <c r="I58" s="31">
        <v>3664.2482909999999</v>
      </c>
      <c r="J58" s="31">
        <v>3664.7124020000001</v>
      </c>
      <c r="K58" s="31">
        <v>3665.3808589999999</v>
      </c>
      <c r="L58" s="31">
        <v>3664.8793949999999</v>
      </c>
      <c r="M58" s="28">
        <v>3665.5913089999999</v>
      </c>
      <c r="N58" s="31">
        <v>3700.3884280000002</v>
      </c>
      <c r="O58" s="31">
        <v>3701.7612300000001</v>
      </c>
      <c r="P58" s="31">
        <v>3704.484375</v>
      </c>
      <c r="Q58" s="31">
        <v>3703.3166500000002</v>
      </c>
      <c r="R58" s="28">
        <v>3704.0341800000001</v>
      </c>
      <c r="S58" s="31">
        <v>3749.3564449999999</v>
      </c>
      <c r="T58" s="31">
        <v>3753.1633299999999</v>
      </c>
      <c r="U58" s="31">
        <v>3755.4616700000001</v>
      </c>
      <c r="V58" s="31">
        <v>3755.3442380000001</v>
      </c>
      <c r="W58" s="28">
        <v>3756.1408689999998</v>
      </c>
      <c r="X58" s="31">
        <v>3783.599365</v>
      </c>
      <c r="Y58" s="31">
        <v>3793.4284670000002</v>
      </c>
      <c r="Z58" s="31">
        <v>3794.7216800000001</v>
      </c>
      <c r="AA58" s="31">
        <v>3796.2165530000002</v>
      </c>
      <c r="AB58" s="28">
        <v>3796.8171390000002</v>
      </c>
      <c r="AC58" s="31">
        <v>3818.8610840000001</v>
      </c>
      <c r="AD58" s="31">
        <v>3837.9724120000001</v>
      </c>
      <c r="AE58" s="31">
        <v>3842.1396479999999</v>
      </c>
      <c r="AF58" s="31">
        <v>3844.8222660000001</v>
      </c>
      <c r="AG58" s="28">
        <v>3844.6369629999999</v>
      </c>
      <c r="AH58" s="31">
        <v>3845.0090329999998</v>
      </c>
      <c r="AI58" s="31">
        <v>3877.4702149999998</v>
      </c>
      <c r="AJ58" s="31">
        <v>3884.3266600000002</v>
      </c>
      <c r="AK58" s="31">
        <v>3888.3432619999999</v>
      </c>
      <c r="AL58" s="28">
        <v>3887.4877929999998</v>
      </c>
      <c r="AM58" s="31">
        <v>3874.4946289999998</v>
      </c>
      <c r="AN58" s="31">
        <v>3925.3420409999999</v>
      </c>
      <c r="AO58" s="31">
        <v>3934.0402829999998</v>
      </c>
      <c r="AP58" s="31">
        <v>3939.2871089999999</v>
      </c>
      <c r="AQ58" s="28">
        <v>3938.0505370000001</v>
      </c>
      <c r="AR58" s="31">
        <v>3883.468018</v>
      </c>
      <c r="AS58" s="31">
        <v>3951.858154</v>
      </c>
      <c r="AT58" s="31">
        <v>3962.8842770000001</v>
      </c>
      <c r="AU58" s="31">
        <v>3968.8901369999999</v>
      </c>
      <c r="AV58" s="28">
        <v>3967.9304200000001</v>
      </c>
      <c r="AW58" s="31">
        <v>3897.161865</v>
      </c>
      <c r="AX58" s="31">
        <v>3982.898682</v>
      </c>
      <c r="AY58" s="31">
        <v>3995.5288089999999</v>
      </c>
      <c r="AZ58" s="31">
        <v>4002.7429200000001</v>
      </c>
      <c r="BA58" s="28">
        <v>4001.36499</v>
      </c>
      <c r="BB58" s="31">
        <v>3915.3339839999999</v>
      </c>
      <c r="BC58" s="31">
        <v>4017.7136230000001</v>
      </c>
      <c r="BD58" s="31">
        <v>4033.1301269999999</v>
      </c>
      <c r="BE58" s="31">
        <v>4043.1503910000001</v>
      </c>
      <c r="BF58" s="28">
        <v>4038.915039</v>
      </c>
      <c r="BG58" s="31">
        <v>3930.7851559999999</v>
      </c>
      <c r="BH58" s="31">
        <v>4042.546143</v>
      </c>
      <c r="BI58" s="31">
        <v>4064.318115</v>
      </c>
      <c r="BJ58" s="31">
        <v>4078.7346189999998</v>
      </c>
      <c r="BK58" s="28">
        <v>4071.733643</v>
      </c>
      <c r="BL58" s="31">
        <v>3946.7971189999998</v>
      </c>
      <c r="BM58" s="31">
        <v>4068.6752929999998</v>
      </c>
      <c r="BN58" s="31">
        <v>4094.5720209999999</v>
      </c>
      <c r="BO58" s="31">
        <v>4114.4760740000002</v>
      </c>
      <c r="BP58" s="28">
        <v>4103.283203</v>
      </c>
      <c r="BQ58" s="31">
        <v>3968.3903810000002</v>
      </c>
      <c r="BR58" s="31">
        <v>4094.483154</v>
      </c>
      <c r="BS58" s="31">
        <v>4124.5585940000001</v>
      </c>
      <c r="BT58" s="31">
        <v>4147.3168949999999</v>
      </c>
      <c r="BU58" s="28">
        <v>4135.9897460000002</v>
      </c>
      <c r="BV58" s="31">
        <v>3987.5119629999999</v>
      </c>
      <c r="BW58" s="31">
        <v>4119.0458980000003</v>
      </c>
      <c r="BX58" s="31">
        <v>4150.7070309999999</v>
      </c>
      <c r="BY58" s="31">
        <v>4180.6997069999998</v>
      </c>
      <c r="BZ58" s="28">
        <v>4163.9008789999998</v>
      </c>
      <c r="CA58" s="31">
        <v>4004.8315429999998</v>
      </c>
      <c r="CB58" s="31">
        <v>4143.4311520000001</v>
      </c>
      <c r="CC58" s="31">
        <v>4178.1455079999996</v>
      </c>
      <c r="CD58" s="31">
        <v>4205.330078</v>
      </c>
      <c r="CE58" s="28">
        <v>4191.216797</v>
      </c>
      <c r="CF58" s="31">
        <v>4022.2863769999999</v>
      </c>
      <c r="CG58" s="31">
        <v>4170.2270509999998</v>
      </c>
      <c r="CH58" s="31">
        <v>4206.625</v>
      </c>
      <c r="CI58" s="31">
        <v>4232.0048829999996</v>
      </c>
      <c r="CJ58" s="28">
        <v>4218.7753910000001</v>
      </c>
      <c r="CK58" s="31">
        <v>4040.3427729999999</v>
      </c>
      <c r="CL58" s="31">
        <v>4195.2846680000002</v>
      </c>
      <c r="CM58" s="31">
        <v>4234.4658200000003</v>
      </c>
      <c r="CN58" s="31">
        <v>4259.1474609999996</v>
      </c>
      <c r="CO58" s="28">
        <v>4247.4326170000004</v>
      </c>
      <c r="CP58" s="31">
        <v>4057.1320799999999</v>
      </c>
      <c r="CQ58" s="31">
        <v>4217.8920900000003</v>
      </c>
      <c r="CR58" s="31">
        <v>4260.4990230000003</v>
      </c>
      <c r="CS58" s="31">
        <v>4284.7890619999998</v>
      </c>
      <c r="CT58" s="28">
        <v>4273.4389650000003</v>
      </c>
      <c r="CU58" s="31">
        <v>4075.2124020000001</v>
      </c>
      <c r="CV58" s="31">
        <v>4241.359375</v>
      </c>
      <c r="CW58" s="31">
        <v>4286.6015619999998</v>
      </c>
      <c r="CX58" s="31">
        <v>4312.5844729999999</v>
      </c>
      <c r="CY58" s="28">
        <v>4300.5688479999999</v>
      </c>
      <c r="CZ58" s="31">
        <v>4095.4790039999998</v>
      </c>
      <c r="DA58" s="31">
        <v>4266.138672</v>
      </c>
      <c r="DB58" s="31">
        <v>4312.9423829999996</v>
      </c>
      <c r="DC58" s="31">
        <v>4342.4570309999999</v>
      </c>
      <c r="DD58" s="28">
        <v>4328.095703</v>
      </c>
      <c r="DE58" s="31">
        <v>4117.9746089999999</v>
      </c>
      <c r="DF58" s="31">
        <v>4292.5722660000001</v>
      </c>
      <c r="DG58" s="31">
        <v>4339.1455079999996</v>
      </c>
      <c r="DH58" s="31">
        <v>4372.2353519999997</v>
      </c>
      <c r="DI58" s="28">
        <v>4357.6508789999998</v>
      </c>
      <c r="DJ58" s="31">
        <v>4142.3872069999998</v>
      </c>
      <c r="DK58" s="31">
        <v>4321.0571289999998</v>
      </c>
      <c r="DL58" s="31">
        <v>4363.404297</v>
      </c>
      <c r="DM58" s="31">
        <v>4405.3217770000001</v>
      </c>
      <c r="DN58" s="28">
        <v>4389.1787109999996</v>
      </c>
      <c r="DO58" s="31">
        <v>4166.2504879999997</v>
      </c>
      <c r="DP58" s="31">
        <v>4348.8857420000004</v>
      </c>
      <c r="DQ58" s="31">
        <v>4378.6665039999998</v>
      </c>
      <c r="DR58" s="31">
        <v>4438.2446289999998</v>
      </c>
      <c r="DS58" s="28">
        <v>4420.0737300000001</v>
      </c>
      <c r="DT58" s="31">
        <v>4194.09375</v>
      </c>
      <c r="DU58" s="31">
        <v>4379.4965819999998</v>
      </c>
      <c r="DV58" s="31">
        <v>4401.607422</v>
      </c>
      <c r="DW58" s="31">
        <v>4473.8125</v>
      </c>
      <c r="DX58" s="28">
        <v>4452.5654299999997</v>
      </c>
      <c r="DY58" s="31">
        <v>4225.8500979999999</v>
      </c>
      <c r="DZ58" s="31">
        <v>4415.4853519999997</v>
      </c>
      <c r="EA58" s="31">
        <v>4431.3173829999996</v>
      </c>
      <c r="EB58" s="31">
        <v>4512.3154299999997</v>
      </c>
      <c r="EC58" s="28">
        <v>4488.7690430000002</v>
      </c>
      <c r="ED58" s="31">
        <v>4255.9589839999999</v>
      </c>
      <c r="EE58" s="31">
        <v>4453.0566410000001</v>
      </c>
      <c r="EF58" s="31">
        <v>4464.9829099999997</v>
      </c>
      <c r="EG58" s="31">
        <v>4550.935547</v>
      </c>
      <c r="EH58" s="28">
        <v>4526.0722660000001</v>
      </c>
      <c r="EI58" s="31">
        <v>4288.3276370000003</v>
      </c>
      <c r="EJ58" s="31">
        <v>4492.7490230000003</v>
      </c>
      <c r="EK58" s="31">
        <v>4503.5537109999996</v>
      </c>
      <c r="EL58" s="31">
        <v>4590.5566410000001</v>
      </c>
      <c r="EM58" s="28">
        <v>4567.892578</v>
      </c>
      <c r="EN58" s="31">
        <v>4325.1943359999996</v>
      </c>
      <c r="EO58" s="31">
        <v>4534.6347660000001</v>
      </c>
      <c r="EP58" s="31">
        <v>4539.9414059999999</v>
      </c>
      <c r="EQ58" s="31">
        <v>4627.390625</v>
      </c>
      <c r="ER58" s="28">
        <v>4606.5507809999999</v>
      </c>
      <c r="ES58" s="30">
        <v>5.0000000000000001E-3</v>
      </c>
      <c r="ET58" s="30">
        <v>7.0000000000000001E-3</v>
      </c>
      <c r="EU58" s="30">
        <v>7.0000000000000001E-3</v>
      </c>
      <c r="EV58" s="30">
        <v>8.0000000000000002E-3</v>
      </c>
      <c r="EW58" s="29">
        <v>7.0000000000000001E-3</v>
      </c>
    </row>
    <row r="59" spans="1:153" x14ac:dyDescent="0.25">
      <c r="A59" s="24" t="s">
        <v>179</v>
      </c>
      <c r="B59" s="24">
        <v>115.951851</v>
      </c>
      <c r="C59" s="24">
        <v>114.24739099999999</v>
      </c>
      <c r="D59" s="27">
        <v>125.658936</v>
      </c>
      <c r="E59" s="27">
        <v>125.50134300000001</v>
      </c>
      <c r="F59" s="27">
        <v>125.381668</v>
      </c>
      <c r="G59" s="27">
        <v>125.393219</v>
      </c>
      <c r="H59" s="24">
        <v>125.373886</v>
      </c>
      <c r="I59" s="27">
        <v>133.634308</v>
      </c>
      <c r="J59" s="27">
        <v>133.31723</v>
      </c>
      <c r="K59" s="27">
        <v>133.05860899999999</v>
      </c>
      <c r="L59" s="27">
        <v>133.06410199999999</v>
      </c>
      <c r="M59" s="24">
        <v>133.01672400000001</v>
      </c>
      <c r="N59" s="27">
        <v>158.15188599999999</v>
      </c>
      <c r="O59" s="27">
        <v>157.68049600000001</v>
      </c>
      <c r="P59" s="27">
        <v>157.26376300000001</v>
      </c>
      <c r="Q59" s="27">
        <v>157.24447599999999</v>
      </c>
      <c r="R59" s="24">
        <v>157.194275</v>
      </c>
      <c r="S59" s="27">
        <v>165.872513</v>
      </c>
      <c r="T59" s="27">
        <v>165.288025</v>
      </c>
      <c r="U59" s="27">
        <v>164.69148300000001</v>
      </c>
      <c r="V59" s="27">
        <v>164.65806599999999</v>
      </c>
      <c r="W59" s="24">
        <v>164.602081</v>
      </c>
      <c r="X59" s="27">
        <v>171.903412</v>
      </c>
      <c r="Y59" s="27">
        <v>171.16868600000001</v>
      </c>
      <c r="Z59" s="27">
        <v>170.477554</v>
      </c>
      <c r="AA59" s="27">
        <v>170.434448</v>
      </c>
      <c r="AB59" s="24">
        <v>170.30200199999999</v>
      </c>
      <c r="AC59" s="27">
        <v>178.60185200000001</v>
      </c>
      <c r="AD59" s="27">
        <v>177.715317</v>
      </c>
      <c r="AE59" s="27">
        <v>173.27401699999999</v>
      </c>
      <c r="AF59" s="27">
        <v>173.780304</v>
      </c>
      <c r="AG59" s="24">
        <v>173.662903</v>
      </c>
      <c r="AH59" s="27">
        <v>185.51870700000001</v>
      </c>
      <c r="AI59" s="27">
        <v>184.51083399999999</v>
      </c>
      <c r="AJ59" s="27">
        <v>176.104523</v>
      </c>
      <c r="AK59" s="27">
        <v>176.56823700000001</v>
      </c>
      <c r="AL59" s="24">
        <v>176.486389</v>
      </c>
      <c r="AM59" s="27">
        <v>192.61103800000001</v>
      </c>
      <c r="AN59" s="27">
        <v>191.30656400000001</v>
      </c>
      <c r="AO59" s="27">
        <v>178.99617000000001</v>
      </c>
      <c r="AP59" s="27">
        <v>179.36889600000001</v>
      </c>
      <c r="AQ59" s="24">
        <v>179.33282500000001</v>
      </c>
      <c r="AR59" s="27">
        <v>200.340576</v>
      </c>
      <c r="AS59" s="27">
        <v>199.00404399999999</v>
      </c>
      <c r="AT59" s="27">
        <v>182.13124099999999</v>
      </c>
      <c r="AU59" s="27">
        <v>182.37896699999999</v>
      </c>
      <c r="AV59" s="24">
        <v>182.38656599999999</v>
      </c>
      <c r="AW59" s="27">
        <v>208.46612500000001</v>
      </c>
      <c r="AX59" s="27">
        <v>207.08532700000001</v>
      </c>
      <c r="AY59" s="27">
        <v>185.45057700000001</v>
      </c>
      <c r="AZ59" s="27">
        <v>185.53213500000001</v>
      </c>
      <c r="BA59" s="24">
        <v>185.62991299999999</v>
      </c>
      <c r="BB59" s="27">
        <v>217.13575700000001</v>
      </c>
      <c r="BC59" s="27">
        <v>215.73762500000001</v>
      </c>
      <c r="BD59" s="27">
        <v>189.49897799999999</v>
      </c>
      <c r="BE59" s="27">
        <v>189.44809000000001</v>
      </c>
      <c r="BF59" s="24">
        <v>189.56085200000001</v>
      </c>
      <c r="BG59" s="27">
        <v>226.16467299999999</v>
      </c>
      <c r="BH59" s="27">
        <v>226.71354700000001</v>
      </c>
      <c r="BI59" s="27">
        <v>196.270554</v>
      </c>
      <c r="BJ59" s="27">
        <v>195.63473500000001</v>
      </c>
      <c r="BK59" s="24">
        <v>195.75448600000001</v>
      </c>
      <c r="BL59" s="27">
        <v>235.519409</v>
      </c>
      <c r="BM59" s="27">
        <v>236.31784099999999</v>
      </c>
      <c r="BN59" s="27">
        <v>201.03637699999999</v>
      </c>
      <c r="BO59" s="27">
        <v>200.10479699999999</v>
      </c>
      <c r="BP59" s="24">
        <v>200.42614699999999</v>
      </c>
      <c r="BQ59" s="27">
        <v>245.19738799999999</v>
      </c>
      <c r="BR59" s="27">
        <v>246.34777800000001</v>
      </c>
      <c r="BS59" s="27">
        <v>206.24411000000001</v>
      </c>
      <c r="BT59" s="27">
        <v>205.02461199999999</v>
      </c>
      <c r="BU59" s="24">
        <v>205.27316300000001</v>
      </c>
      <c r="BV59" s="27">
        <v>255.36615</v>
      </c>
      <c r="BW59" s="27">
        <v>256.82766700000002</v>
      </c>
      <c r="BX59" s="27">
        <v>211.93147300000001</v>
      </c>
      <c r="BY59" s="27">
        <v>206.180283</v>
      </c>
      <c r="BZ59" s="24">
        <v>210.70103499999999</v>
      </c>
      <c r="CA59" s="27">
        <v>265.738068</v>
      </c>
      <c r="CB59" s="27">
        <v>267.58386200000001</v>
      </c>
      <c r="CC59" s="27">
        <v>217.92797899999999</v>
      </c>
      <c r="CD59" s="27">
        <v>215.975021</v>
      </c>
      <c r="CE59" s="24">
        <v>216.41888399999999</v>
      </c>
      <c r="CF59" s="27">
        <v>276.989105</v>
      </c>
      <c r="CG59" s="27">
        <v>279.11233499999997</v>
      </c>
      <c r="CH59" s="27">
        <v>224.925873</v>
      </c>
      <c r="CI59" s="27">
        <v>222.785889</v>
      </c>
      <c r="CJ59" s="24">
        <v>223.22726399999999</v>
      </c>
      <c r="CK59" s="27">
        <v>288.84435999999999</v>
      </c>
      <c r="CL59" s="27">
        <v>291.236603</v>
      </c>
      <c r="CM59" s="27">
        <v>232.36436499999999</v>
      </c>
      <c r="CN59" s="27">
        <v>229.93064899999999</v>
      </c>
      <c r="CO59" s="24">
        <v>230.363113</v>
      </c>
      <c r="CP59" s="27">
        <v>301.41451999999998</v>
      </c>
      <c r="CQ59" s="27">
        <v>304.12454200000002</v>
      </c>
      <c r="CR59" s="27">
        <v>240.486771</v>
      </c>
      <c r="CS59" s="27">
        <v>237.81970200000001</v>
      </c>
      <c r="CT59" s="24">
        <v>238.214325</v>
      </c>
      <c r="CU59" s="27">
        <v>314.31558200000001</v>
      </c>
      <c r="CV59" s="27">
        <v>317.50692700000002</v>
      </c>
      <c r="CW59" s="27">
        <v>249.12797499999999</v>
      </c>
      <c r="CX59" s="27">
        <v>246.050659</v>
      </c>
      <c r="CY59" s="24">
        <v>246.41725199999999</v>
      </c>
      <c r="CZ59" s="27">
        <v>327.406677</v>
      </c>
      <c r="DA59" s="27">
        <v>331.14798000000002</v>
      </c>
      <c r="DB59" s="27">
        <v>258.12677000000002</v>
      </c>
      <c r="DC59" s="27">
        <v>254.426682</v>
      </c>
      <c r="DD59" s="24">
        <v>254.88931299999999</v>
      </c>
      <c r="DE59" s="27">
        <v>340.92923000000002</v>
      </c>
      <c r="DF59" s="27">
        <v>345.03512599999999</v>
      </c>
      <c r="DG59" s="27">
        <v>267.47592200000003</v>
      </c>
      <c r="DH59" s="27">
        <v>263.06219499999997</v>
      </c>
      <c r="DI59" s="24">
        <v>263.671448</v>
      </c>
      <c r="DJ59" s="27">
        <v>354.63394199999999</v>
      </c>
      <c r="DK59" s="27">
        <v>359.288116</v>
      </c>
      <c r="DL59" s="27">
        <v>277.10168499999997</v>
      </c>
      <c r="DM59" s="27">
        <v>271.97582999999997</v>
      </c>
      <c r="DN59" s="24">
        <v>272.80206299999998</v>
      </c>
      <c r="DO59" s="27">
        <v>368.668091</v>
      </c>
      <c r="DP59" s="27">
        <v>373.87292500000001</v>
      </c>
      <c r="DQ59" s="27">
        <v>287.51455700000002</v>
      </c>
      <c r="DR59" s="27">
        <v>281.332336</v>
      </c>
      <c r="DS59" s="24">
        <v>282.35372899999999</v>
      </c>
      <c r="DT59" s="27">
        <v>382.06048600000003</v>
      </c>
      <c r="DU59" s="27">
        <v>387.86413599999997</v>
      </c>
      <c r="DV59" s="27">
        <v>297.49789399999997</v>
      </c>
      <c r="DW59" s="27">
        <v>290.11569200000002</v>
      </c>
      <c r="DX59" s="24">
        <v>291.34918199999998</v>
      </c>
      <c r="DY59" s="27">
        <v>394.82919299999998</v>
      </c>
      <c r="DZ59" s="27">
        <v>401.30590799999999</v>
      </c>
      <c r="EA59" s="27">
        <v>307.07336400000003</v>
      </c>
      <c r="EB59" s="27">
        <v>298.36828600000001</v>
      </c>
      <c r="EC59" s="24">
        <v>300.12564099999997</v>
      </c>
      <c r="ED59" s="27">
        <v>406.79260299999999</v>
      </c>
      <c r="EE59" s="27">
        <v>413.98925800000001</v>
      </c>
      <c r="EF59" s="27">
        <v>315.79058800000001</v>
      </c>
      <c r="EG59" s="27">
        <v>306.21258499999999</v>
      </c>
      <c r="EH59" s="24">
        <v>308.088257</v>
      </c>
      <c r="EI59" s="27">
        <v>418.71749899999998</v>
      </c>
      <c r="EJ59" s="27">
        <v>426.51275600000002</v>
      </c>
      <c r="EK59" s="27">
        <v>319.83197000000001</v>
      </c>
      <c r="EL59" s="27">
        <v>313.79513500000002</v>
      </c>
      <c r="EM59" s="24">
        <v>315.834473</v>
      </c>
      <c r="EN59" s="27">
        <v>430.18649299999998</v>
      </c>
      <c r="EO59" s="27">
        <v>438.48861699999998</v>
      </c>
      <c r="EP59" s="27">
        <v>327.22256499999997</v>
      </c>
      <c r="EQ59" s="27">
        <v>321.02392600000002</v>
      </c>
      <c r="ER59" s="24">
        <v>323.21072400000003</v>
      </c>
      <c r="ES59" s="26">
        <v>4.7E-2</v>
      </c>
      <c r="ET59" s="26">
        <v>4.7E-2</v>
      </c>
      <c r="EU59" s="26">
        <v>3.6999999999999998E-2</v>
      </c>
      <c r="EV59" s="26">
        <v>3.5999999999999997E-2</v>
      </c>
      <c r="EW59" s="25">
        <v>3.6999999999999998E-2</v>
      </c>
    </row>
    <row r="60" spans="1:153" x14ac:dyDescent="0.25">
      <c r="A60" s="28" t="s">
        <v>178</v>
      </c>
      <c r="B60" s="28">
        <v>3869.139404</v>
      </c>
      <c r="C60" s="28">
        <v>3839.2785640000002</v>
      </c>
      <c r="D60" s="31">
        <v>3837.5739749999998</v>
      </c>
      <c r="E60" s="31">
        <v>3837.4165039999998</v>
      </c>
      <c r="F60" s="31">
        <v>3837.3232419999999</v>
      </c>
      <c r="G60" s="31">
        <v>3837.3347170000002</v>
      </c>
      <c r="H60" s="28">
        <v>3837.288818</v>
      </c>
      <c r="I60" s="31">
        <v>3797.882568</v>
      </c>
      <c r="J60" s="31">
        <v>3798.0295409999999</v>
      </c>
      <c r="K60" s="31">
        <v>3798.439453</v>
      </c>
      <c r="L60" s="31">
        <v>3797.9436040000001</v>
      </c>
      <c r="M60" s="28">
        <v>3798.6079100000002</v>
      </c>
      <c r="N60" s="31">
        <v>3858.5402829999998</v>
      </c>
      <c r="O60" s="31">
        <v>3859.4416500000002</v>
      </c>
      <c r="P60" s="31">
        <v>3861.748047</v>
      </c>
      <c r="Q60" s="31">
        <v>3860.5610350000002</v>
      </c>
      <c r="R60" s="28">
        <v>3861.2285160000001</v>
      </c>
      <c r="S60" s="31">
        <v>3915.2290039999998</v>
      </c>
      <c r="T60" s="31">
        <v>3918.4514159999999</v>
      </c>
      <c r="U60" s="31">
        <v>3920.1530760000001</v>
      </c>
      <c r="V60" s="31">
        <v>3920.0021969999998</v>
      </c>
      <c r="W60" s="28">
        <v>3920.7429200000001</v>
      </c>
      <c r="X60" s="31">
        <v>3955.5026859999998</v>
      </c>
      <c r="Y60" s="31">
        <v>3964.5971679999998</v>
      </c>
      <c r="Z60" s="31">
        <v>3965.1992190000001</v>
      </c>
      <c r="AA60" s="31">
        <v>3966.6508789999998</v>
      </c>
      <c r="AB60" s="28">
        <v>3967.1191410000001</v>
      </c>
      <c r="AC60" s="31">
        <v>3997.4628910000001</v>
      </c>
      <c r="AD60" s="31">
        <v>4015.6877439999998</v>
      </c>
      <c r="AE60" s="31">
        <v>4015.4135740000002</v>
      </c>
      <c r="AF60" s="31">
        <v>4018.602539</v>
      </c>
      <c r="AG60" s="28">
        <v>4018.2998050000001</v>
      </c>
      <c r="AH60" s="31">
        <v>4030.5278320000002</v>
      </c>
      <c r="AI60" s="31">
        <v>4061.9809570000002</v>
      </c>
      <c r="AJ60" s="31">
        <v>4060.4311520000001</v>
      </c>
      <c r="AK60" s="31">
        <v>4064.9116210000002</v>
      </c>
      <c r="AL60" s="28">
        <v>4063.9741210000002</v>
      </c>
      <c r="AM60" s="31">
        <v>4067.1057129999999</v>
      </c>
      <c r="AN60" s="31">
        <v>4116.6484380000002</v>
      </c>
      <c r="AO60" s="31">
        <v>4113.0366210000002</v>
      </c>
      <c r="AP60" s="31">
        <v>4118.65625</v>
      </c>
      <c r="AQ60" s="28">
        <v>4117.3833009999998</v>
      </c>
      <c r="AR60" s="31">
        <v>4083.8085940000001</v>
      </c>
      <c r="AS60" s="31">
        <v>4150.8623049999997</v>
      </c>
      <c r="AT60" s="31">
        <v>4145.015625</v>
      </c>
      <c r="AU60" s="31">
        <v>4151.2690430000002</v>
      </c>
      <c r="AV60" s="28">
        <v>4150.3168949999999</v>
      </c>
      <c r="AW60" s="31">
        <v>4105.6279299999997</v>
      </c>
      <c r="AX60" s="31">
        <v>4189.9838870000003</v>
      </c>
      <c r="AY60" s="31">
        <v>4180.9794920000004</v>
      </c>
      <c r="AZ60" s="31">
        <v>4188.2749020000001</v>
      </c>
      <c r="BA60" s="28">
        <v>4186.9951170000004</v>
      </c>
      <c r="BB60" s="31">
        <v>4132.4697269999997</v>
      </c>
      <c r="BC60" s="31">
        <v>4233.451172</v>
      </c>
      <c r="BD60" s="31">
        <v>4222.6289059999999</v>
      </c>
      <c r="BE60" s="31">
        <v>4232.5986329999996</v>
      </c>
      <c r="BF60" s="28">
        <v>4228.4760740000002</v>
      </c>
      <c r="BG60" s="31">
        <v>4156.9497069999998</v>
      </c>
      <c r="BH60" s="31">
        <v>4269.2597660000001</v>
      </c>
      <c r="BI60" s="31">
        <v>4260.5888670000004</v>
      </c>
      <c r="BJ60" s="31">
        <v>4274.3691410000001</v>
      </c>
      <c r="BK60" s="28">
        <v>4267.4882809999999</v>
      </c>
      <c r="BL60" s="31">
        <v>4182.3164059999999</v>
      </c>
      <c r="BM60" s="31">
        <v>4304.9931640000004</v>
      </c>
      <c r="BN60" s="31">
        <v>4295.6083980000003</v>
      </c>
      <c r="BO60" s="31">
        <v>4314.5810549999997</v>
      </c>
      <c r="BP60" s="28">
        <v>4303.7094729999999</v>
      </c>
      <c r="BQ60" s="31">
        <v>4213.5878910000001</v>
      </c>
      <c r="BR60" s="31">
        <v>4340.8310549999997</v>
      </c>
      <c r="BS60" s="31">
        <v>4330.8027339999999</v>
      </c>
      <c r="BT60" s="31">
        <v>4352.3413090000004</v>
      </c>
      <c r="BU60" s="28">
        <v>4341.2626950000003</v>
      </c>
      <c r="BV60" s="31">
        <v>4242.8779299999997</v>
      </c>
      <c r="BW60" s="31">
        <v>4375.8735349999997</v>
      </c>
      <c r="BX60" s="31">
        <v>4362.638672</v>
      </c>
      <c r="BY60" s="31">
        <v>4386.8798829999996</v>
      </c>
      <c r="BZ60" s="28">
        <v>4374.6020509999998</v>
      </c>
      <c r="CA60" s="31">
        <v>4270.5698240000002</v>
      </c>
      <c r="CB60" s="31">
        <v>4411.0151370000003</v>
      </c>
      <c r="CC60" s="31">
        <v>4396.0732420000004</v>
      </c>
      <c r="CD60" s="31">
        <v>4421.3051759999998</v>
      </c>
      <c r="CE60" s="28">
        <v>4407.6357420000004</v>
      </c>
      <c r="CF60" s="31">
        <v>4299.2753910000001</v>
      </c>
      <c r="CG60" s="31">
        <v>4449.3393550000001</v>
      </c>
      <c r="CH60" s="31">
        <v>4431.5507809999999</v>
      </c>
      <c r="CI60" s="31">
        <v>4454.7910160000001</v>
      </c>
      <c r="CJ60" s="28">
        <v>4442.0024409999996</v>
      </c>
      <c r="CK60" s="31">
        <v>4329.1870120000003</v>
      </c>
      <c r="CL60" s="31">
        <v>4486.5214839999999</v>
      </c>
      <c r="CM60" s="31">
        <v>4466.830078</v>
      </c>
      <c r="CN60" s="31">
        <v>4489.078125</v>
      </c>
      <c r="CO60" s="28">
        <v>4477.7958980000003</v>
      </c>
      <c r="CP60" s="31">
        <v>4358.5463870000003</v>
      </c>
      <c r="CQ60" s="31">
        <v>4522.0166019999997</v>
      </c>
      <c r="CR60" s="31">
        <v>4500.9858400000003</v>
      </c>
      <c r="CS60" s="31">
        <v>4522.6088870000003</v>
      </c>
      <c r="CT60" s="28">
        <v>4511.6533200000003</v>
      </c>
      <c r="CU60" s="31">
        <v>4389.5278319999998</v>
      </c>
      <c r="CV60" s="31">
        <v>4558.8662109999996</v>
      </c>
      <c r="CW60" s="31">
        <v>4535.7294920000004</v>
      </c>
      <c r="CX60" s="31">
        <v>4558.6352539999998</v>
      </c>
      <c r="CY60" s="28">
        <v>4546.986328</v>
      </c>
      <c r="CZ60" s="31">
        <v>4422.8857420000004</v>
      </c>
      <c r="DA60" s="31">
        <v>4597.2866210000002</v>
      </c>
      <c r="DB60" s="31">
        <v>4571.0693359999996</v>
      </c>
      <c r="DC60" s="31">
        <v>4596.8837890000004</v>
      </c>
      <c r="DD60" s="28">
        <v>4582.9848629999997</v>
      </c>
      <c r="DE60" s="31">
        <v>4458.9038090000004</v>
      </c>
      <c r="DF60" s="31">
        <v>4637.607422</v>
      </c>
      <c r="DG60" s="31">
        <v>4606.6215819999998</v>
      </c>
      <c r="DH60" s="31">
        <v>4635.2973629999997</v>
      </c>
      <c r="DI60" s="28">
        <v>4621.3222660000001</v>
      </c>
      <c r="DJ60" s="31">
        <v>4497.0209960000002</v>
      </c>
      <c r="DK60" s="31">
        <v>4680.3452150000003</v>
      </c>
      <c r="DL60" s="31">
        <v>4640.5058589999999</v>
      </c>
      <c r="DM60" s="31">
        <v>4677.2978519999997</v>
      </c>
      <c r="DN60" s="28">
        <v>4661.9809569999998</v>
      </c>
      <c r="DO60" s="31">
        <v>4534.9184569999998</v>
      </c>
      <c r="DP60" s="31">
        <v>4722.7587890000004</v>
      </c>
      <c r="DQ60" s="31">
        <v>4666.1811520000001</v>
      </c>
      <c r="DR60" s="31">
        <v>4719.5771480000003</v>
      </c>
      <c r="DS60" s="28">
        <v>4702.4272460000002</v>
      </c>
      <c r="DT60" s="31">
        <v>4576.154297</v>
      </c>
      <c r="DU60" s="31">
        <v>4767.3608400000003</v>
      </c>
      <c r="DV60" s="31">
        <v>4699.1054690000001</v>
      </c>
      <c r="DW60" s="31">
        <v>4763.9282229999999</v>
      </c>
      <c r="DX60" s="28">
        <v>4743.9145509999998</v>
      </c>
      <c r="DY60" s="31">
        <v>4620.6791990000002</v>
      </c>
      <c r="DZ60" s="31">
        <v>4816.7910160000001</v>
      </c>
      <c r="EA60" s="31">
        <v>4738.390625</v>
      </c>
      <c r="EB60" s="31">
        <v>4810.6835940000001</v>
      </c>
      <c r="EC60" s="28">
        <v>4788.8945309999999</v>
      </c>
      <c r="ED60" s="31">
        <v>4662.7514650000003</v>
      </c>
      <c r="EE60" s="31">
        <v>4867.0458980000003</v>
      </c>
      <c r="EF60" s="31">
        <v>4780.7734380000002</v>
      </c>
      <c r="EG60" s="31">
        <v>4857.1479490000002</v>
      </c>
      <c r="EH60" s="28">
        <v>4834.1606449999999</v>
      </c>
      <c r="EI60" s="31">
        <v>4707.044922</v>
      </c>
      <c r="EJ60" s="31">
        <v>4919.2617190000001</v>
      </c>
      <c r="EK60" s="31">
        <v>4823.3857420000004</v>
      </c>
      <c r="EL60" s="31">
        <v>4904.3515619999998</v>
      </c>
      <c r="EM60" s="28">
        <v>4883.7270509999998</v>
      </c>
      <c r="EN60" s="31">
        <v>4755.3808589999999</v>
      </c>
      <c r="EO60" s="31">
        <v>4973.1235349999997</v>
      </c>
      <c r="EP60" s="31">
        <v>4867.1640619999998</v>
      </c>
      <c r="EQ60" s="31">
        <v>4948.4145509999998</v>
      </c>
      <c r="ER60" s="28">
        <v>4929.7617190000001</v>
      </c>
      <c r="ES60" s="30">
        <v>7.0000000000000001E-3</v>
      </c>
      <c r="ET60" s="30">
        <v>8.9999999999999993E-3</v>
      </c>
      <c r="EU60" s="30">
        <v>8.0000000000000002E-3</v>
      </c>
      <c r="EV60" s="30">
        <v>8.9999999999999993E-3</v>
      </c>
      <c r="EW60" s="29">
        <v>8.9999999999999993E-3</v>
      </c>
    </row>
    <row r="61" spans="1:153" x14ac:dyDescent="0.25">
      <c r="A61" s="24"/>
      <c r="B61" s="24"/>
      <c r="C61" s="24"/>
      <c r="D61" s="194"/>
      <c r="E61" s="189"/>
      <c r="F61" s="189"/>
      <c r="G61" s="189"/>
      <c r="H61" s="195"/>
      <c r="I61" s="194"/>
      <c r="J61" s="189"/>
      <c r="K61" s="189"/>
      <c r="L61" s="189"/>
      <c r="M61" s="195"/>
      <c r="N61" s="194"/>
      <c r="O61" s="189"/>
      <c r="P61" s="189"/>
      <c r="Q61" s="189"/>
      <c r="R61" s="195"/>
      <c r="S61" s="194"/>
      <c r="T61" s="189"/>
      <c r="U61" s="189"/>
      <c r="V61" s="189"/>
      <c r="W61" s="195"/>
      <c r="X61" s="194"/>
      <c r="Y61" s="189"/>
      <c r="Z61" s="189"/>
      <c r="AA61" s="189"/>
      <c r="AB61" s="195"/>
      <c r="AC61" s="194"/>
      <c r="AD61" s="189"/>
      <c r="AE61" s="189"/>
      <c r="AF61" s="189"/>
      <c r="AG61" s="195"/>
      <c r="AH61" s="194"/>
      <c r="AI61" s="189"/>
      <c r="AJ61" s="189"/>
      <c r="AK61" s="189"/>
      <c r="AL61" s="195"/>
      <c r="AM61" s="194"/>
      <c r="AN61" s="189"/>
      <c r="AO61" s="189"/>
      <c r="AP61" s="189"/>
      <c r="AQ61" s="195"/>
      <c r="AR61" s="194"/>
      <c r="AS61" s="189"/>
      <c r="AT61" s="189"/>
      <c r="AU61" s="189"/>
      <c r="AV61" s="195"/>
      <c r="AW61" s="194"/>
      <c r="AX61" s="189"/>
      <c r="AY61" s="189"/>
      <c r="AZ61" s="189"/>
      <c r="BA61" s="195"/>
      <c r="BB61" s="194"/>
      <c r="BC61" s="189"/>
      <c r="BD61" s="189"/>
      <c r="BE61" s="189"/>
      <c r="BF61" s="195"/>
      <c r="BG61" s="194"/>
      <c r="BH61" s="189"/>
      <c r="BI61" s="189"/>
      <c r="BJ61" s="189"/>
      <c r="BK61" s="195"/>
      <c r="BL61" s="194"/>
      <c r="BM61" s="189"/>
      <c r="BN61" s="189"/>
      <c r="BO61" s="189"/>
      <c r="BP61" s="195"/>
      <c r="BQ61" s="194"/>
      <c r="BR61" s="189"/>
      <c r="BS61" s="189"/>
      <c r="BT61" s="189"/>
      <c r="BU61" s="195"/>
      <c r="BV61" s="194"/>
      <c r="BW61" s="189"/>
      <c r="BX61" s="189"/>
      <c r="BY61" s="189"/>
      <c r="BZ61" s="195"/>
      <c r="CA61" s="194"/>
      <c r="CB61" s="189"/>
      <c r="CC61" s="189"/>
      <c r="CD61" s="189"/>
      <c r="CE61" s="195"/>
      <c r="CF61" s="194"/>
      <c r="CG61" s="189"/>
      <c r="CH61" s="189"/>
      <c r="CI61" s="189"/>
      <c r="CJ61" s="195"/>
      <c r="CK61" s="194"/>
      <c r="CL61" s="189"/>
      <c r="CM61" s="189"/>
      <c r="CN61" s="189"/>
      <c r="CO61" s="195"/>
      <c r="CP61" s="194"/>
      <c r="CQ61" s="189"/>
      <c r="CR61" s="189"/>
      <c r="CS61" s="189"/>
      <c r="CT61" s="195"/>
      <c r="CU61" s="194"/>
      <c r="CV61" s="189"/>
      <c r="CW61" s="189"/>
      <c r="CX61" s="189"/>
      <c r="CY61" s="195"/>
      <c r="CZ61" s="194"/>
      <c r="DA61" s="189"/>
      <c r="DB61" s="189"/>
      <c r="DC61" s="189"/>
      <c r="DD61" s="195"/>
      <c r="DE61" s="194"/>
      <c r="DF61" s="189"/>
      <c r="DG61" s="189"/>
      <c r="DH61" s="189"/>
      <c r="DI61" s="195"/>
      <c r="DJ61" s="194"/>
      <c r="DK61" s="189"/>
      <c r="DL61" s="189"/>
      <c r="DM61" s="189"/>
      <c r="DN61" s="195"/>
      <c r="DO61" s="194"/>
      <c r="DP61" s="189"/>
      <c r="DQ61" s="189"/>
      <c r="DR61" s="189"/>
      <c r="DS61" s="195"/>
      <c r="DT61" s="194"/>
      <c r="DU61" s="189"/>
      <c r="DV61" s="189"/>
      <c r="DW61" s="189"/>
      <c r="DX61" s="195"/>
      <c r="DY61" s="194"/>
      <c r="DZ61" s="189"/>
      <c r="EA61" s="189"/>
      <c r="EB61" s="189"/>
      <c r="EC61" s="195"/>
      <c r="ED61" s="194"/>
      <c r="EE61" s="189"/>
      <c r="EF61" s="189"/>
      <c r="EG61" s="189"/>
      <c r="EH61" s="195"/>
      <c r="EI61" s="194"/>
      <c r="EJ61" s="189"/>
      <c r="EK61" s="189"/>
      <c r="EL61" s="189"/>
      <c r="EM61" s="195"/>
      <c r="EN61" s="194"/>
      <c r="EO61" s="189"/>
      <c r="EP61" s="189"/>
      <c r="EQ61" s="189"/>
      <c r="ER61" s="195"/>
      <c r="ES61" s="194"/>
      <c r="ET61" s="189"/>
      <c r="EU61" s="189"/>
      <c r="EV61" s="189"/>
      <c r="EW61" s="195"/>
    </row>
    <row r="62" spans="1:153" x14ac:dyDescent="0.25">
      <c r="A62" s="28" t="s">
        <v>177</v>
      </c>
      <c r="B62" s="24"/>
      <c r="C62" s="24"/>
      <c r="D62" s="194"/>
      <c r="E62" s="189"/>
      <c r="F62" s="189"/>
      <c r="G62" s="189"/>
      <c r="H62" s="195"/>
      <c r="I62" s="194"/>
      <c r="J62" s="189"/>
      <c r="K62" s="189"/>
      <c r="L62" s="189"/>
      <c r="M62" s="195"/>
      <c r="N62" s="194"/>
      <c r="O62" s="189"/>
      <c r="P62" s="189"/>
      <c r="Q62" s="189"/>
      <c r="R62" s="195"/>
      <c r="S62" s="194"/>
      <c r="T62" s="189"/>
      <c r="U62" s="189"/>
      <c r="V62" s="189"/>
      <c r="W62" s="195"/>
      <c r="X62" s="194"/>
      <c r="Y62" s="189"/>
      <c r="Z62" s="189"/>
      <c r="AA62" s="189"/>
      <c r="AB62" s="195"/>
      <c r="AC62" s="194"/>
      <c r="AD62" s="189"/>
      <c r="AE62" s="189"/>
      <c r="AF62" s="189"/>
      <c r="AG62" s="195"/>
      <c r="AH62" s="194"/>
      <c r="AI62" s="189"/>
      <c r="AJ62" s="189"/>
      <c r="AK62" s="189"/>
      <c r="AL62" s="195"/>
      <c r="AM62" s="194"/>
      <c r="AN62" s="189"/>
      <c r="AO62" s="189"/>
      <c r="AP62" s="189"/>
      <c r="AQ62" s="195"/>
      <c r="AR62" s="194"/>
      <c r="AS62" s="189"/>
      <c r="AT62" s="189"/>
      <c r="AU62" s="189"/>
      <c r="AV62" s="195"/>
      <c r="AW62" s="194"/>
      <c r="AX62" s="189"/>
      <c r="AY62" s="189"/>
      <c r="AZ62" s="189"/>
      <c r="BA62" s="195"/>
      <c r="BB62" s="194"/>
      <c r="BC62" s="189"/>
      <c r="BD62" s="189"/>
      <c r="BE62" s="189"/>
      <c r="BF62" s="195"/>
      <c r="BG62" s="194"/>
      <c r="BH62" s="189"/>
      <c r="BI62" s="189"/>
      <c r="BJ62" s="189"/>
      <c r="BK62" s="195"/>
      <c r="BL62" s="194"/>
      <c r="BM62" s="189"/>
      <c r="BN62" s="189"/>
      <c r="BO62" s="189"/>
      <c r="BP62" s="195"/>
      <c r="BQ62" s="194"/>
      <c r="BR62" s="189"/>
      <c r="BS62" s="189"/>
      <c r="BT62" s="189"/>
      <c r="BU62" s="195"/>
      <c r="BV62" s="194"/>
      <c r="BW62" s="189"/>
      <c r="BX62" s="189"/>
      <c r="BY62" s="189"/>
      <c r="BZ62" s="195"/>
      <c r="CA62" s="194"/>
      <c r="CB62" s="189"/>
      <c r="CC62" s="189"/>
      <c r="CD62" s="189"/>
      <c r="CE62" s="195"/>
      <c r="CF62" s="194"/>
      <c r="CG62" s="189"/>
      <c r="CH62" s="189"/>
      <c r="CI62" s="189"/>
      <c r="CJ62" s="195"/>
      <c r="CK62" s="194"/>
      <c r="CL62" s="189"/>
      <c r="CM62" s="189"/>
      <c r="CN62" s="189"/>
      <c r="CO62" s="195"/>
      <c r="CP62" s="194"/>
      <c r="CQ62" s="189"/>
      <c r="CR62" s="189"/>
      <c r="CS62" s="189"/>
      <c r="CT62" s="195"/>
      <c r="CU62" s="194"/>
      <c r="CV62" s="189"/>
      <c r="CW62" s="189"/>
      <c r="CX62" s="189"/>
      <c r="CY62" s="195"/>
      <c r="CZ62" s="194"/>
      <c r="DA62" s="189"/>
      <c r="DB62" s="189"/>
      <c r="DC62" s="189"/>
      <c r="DD62" s="195"/>
      <c r="DE62" s="194"/>
      <c r="DF62" s="189"/>
      <c r="DG62" s="189"/>
      <c r="DH62" s="189"/>
      <c r="DI62" s="195"/>
      <c r="DJ62" s="194"/>
      <c r="DK62" s="189"/>
      <c r="DL62" s="189"/>
      <c r="DM62" s="189"/>
      <c r="DN62" s="195"/>
      <c r="DO62" s="194"/>
      <c r="DP62" s="189"/>
      <c r="DQ62" s="189"/>
      <c r="DR62" s="189"/>
      <c r="DS62" s="195"/>
      <c r="DT62" s="194"/>
      <c r="DU62" s="189"/>
      <c r="DV62" s="189"/>
      <c r="DW62" s="189"/>
      <c r="DX62" s="195"/>
      <c r="DY62" s="194"/>
      <c r="DZ62" s="189"/>
      <c r="EA62" s="189"/>
      <c r="EB62" s="189"/>
      <c r="EC62" s="195"/>
      <c r="ED62" s="194"/>
      <c r="EE62" s="189"/>
      <c r="EF62" s="189"/>
      <c r="EG62" s="189"/>
      <c r="EH62" s="195"/>
      <c r="EI62" s="194"/>
      <c r="EJ62" s="189"/>
      <c r="EK62" s="189"/>
      <c r="EL62" s="189"/>
      <c r="EM62" s="195"/>
      <c r="EN62" s="194"/>
      <c r="EO62" s="189"/>
      <c r="EP62" s="189"/>
      <c r="EQ62" s="189"/>
      <c r="ER62" s="195"/>
      <c r="ES62" s="194"/>
      <c r="ET62" s="189"/>
      <c r="EU62" s="189"/>
      <c r="EV62" s="189"/>
      <c r="EW62" s="195"/>
    </row>
    <row r="63" spans="1:153" x14ac:dyDescent="0.25">
      <c r="A63" s="28" t="s">
        <v>170</v>
      </c>
      <c r="B63" s="24"/>
      <c r="C63" s="24"/>
      <c r="D63" s="194"/>
      <c r="E63" s="189"/>
      <c r="F63" s="189"/>
      <c r="G63" s="189"/>
      <c r="H63" s="195"/>
      <c r="I63" s="194"/>
      <c r="J63" s="189"/>
      <c r="K63" s="189"/>
      <c r="L63" s="189"/>
      <c r="M63" s="195"/>
      <c r="N63" s="194"/>
      <c r="O63" s="189"/>
      <c r="P63" s="189"/>
      <c r="Q63" s="189"/>
      <c r="R63" s="195"/>
      <c r="S63" s="194"/>
      <c r="T63" s="189"/>
      <c r="U63" s="189"/>
      <c r="V63" s="189"/>
      <c r="W63" s="195"/>
      <c r="X63" s="194"/>
      <c r="Y63" s="189"/>
      <c r="Z63" s="189"/>
      <c r="AA63" s="189"/>
      <c r="AB63" s="195"/>
      <c r="AC63" s="194"/>
      <c r="AD63" s="189"/>
      <c r="AE63" s="189"/>
      <c r="AF63" s="189"/>
      <c r="AG63" s="195"/>
      <c r="AH63" s="194"/>
      <c r="AI63" s="189"/>
      <c r="AJ63" s="189"/>
      <c r="AK63" s="189"/>
      <c r="AL63" s="195"/>
      <c r="AM63" s="194"/>
      <c r="AN63" s="189"/>
      <c r="AO63" s="189"/>
      <c r="AP63" s="189"/>
      <c r="AQ63" s="195"/>
      <c r="AR63" s="194"/>
      <c r="AS63" s="189"/>
      <c r="AT63" s="189"/>
      <c r="AU63" s="189"/>
      <c r="AV63" s="195"/>
      <c r="AW63" s="194"/>
      <c r="AX63" s="189"/>
      <c r="AY63" s="189"/>
      <c r="AZ63" s="189"/>
      <c r="BA63" s="195"/>
      <c r="BB63" s="194"/>
      <c r="BC63" s="189"/>
      <c r="BD63" s="189"/>
      <c r="BE63" s="189"/>
      <c r="BF63" s="195"/>
      <c r="BG63" s="194"/>
      <c r="BH63" s="189"/>
      <c r="BI63" s="189"/>
      <c r="BJ63" s="189"/>
      <c r="BK63" s="195"/>
      <c r="BL63" s="194"/>
      <c r="BM63" s="189"/>
      <c r="BN63" s="189"/>
      <c r="BO63" s="189"/>
      <c r="BP63" s="195"/>
      <c r="BQ63" s="194"/>
      <c r="BR63" s="189"/>
      <c r="BS63" s="189"/>
      <c r="BT63" s="189"/>
      <c r="BU63" s="195"/>
      <c r="BV63" s="194"/>
      <c r="BW63" s="189"/>
      <c r="BX63" s="189"/>
      <c r="BY63" s="189"/>
      <c r="BZ63" s="195"/>
      <c r="CA63" s="194"/>
      <c r="CB63" s="189"/>
      <c r="CC63" s="189"/>
      <c r="CD63" s="189"/>
      <c r="CE63" s="195"/>
      <c r="CF63" s="194"/>
      <c r="CG63" s="189"/>
      <c r="CH63" s="189"/>
      <c r="CI63" s="189"/>
      <c r="CJ63" s="195"/>
      <c r="CK63" s="194"/>
      <c r="CL63" s="189"/>
      <c r="CM63" s="189"/>
      <c r="CN63" s="189"/>
      <c r="CO63" s="195"/>
      <c r="CP63" s="194"/>
      <c r="CQ63" s="189"/>
      <c r="CR63" s="189"/>
      <c r="CS63" s="189"/>
      <c r="CT63" s="195"/>
      <c r="CU63" s="194"/>
      <c r="CV63" s="189"/>
      <c r="CW63" s="189"/>
      <c r="CX63" s="189"/>
      <c r="CY63" s="195"/>
      <c r="CZ63" s="194"/>
      <c r="DA63" s="189"/>
      <c r="DB63" s="189"/>
      <c r="DC63" s="189"/>
      <c r="DD63" s="195"/>
      <c r="DE63" s="194"/>
      <c r="DF63" s="189"/>
      <c r="DG63" s="189"/>
      <c r="DH63" s="189"/>
      <c r="DI63" s="195"/>
      <c r="DJ63" s="194"/>
      <c r="DK63" s="189"/>
      <c r="DL63" s="189"/>
      <c r="DM63" s="189"/>
      <c r="DN63" s="195"/>
      <c r="DO63" s="194"/>
      <c r="DP63" s="189"/>
      <c r="DQ63" s="189"/>
      <c r="DR63" s="189"/>
      <c r="DS63" s="195"/>
      <c r="DT63" s="194"/>
      <c r="DU63" s="189"/>
      <c r="DV63" s="189"/>
      <c r="DW63" s="189"/>
      <c r="DX63" s="195"/>
      <c r="DY63" s="194"/>
      <c r="DZ63" s="189"/>
      <c r="EA63" s="189"/>
      <c r="EB63" s="189"/>
      <c r="EC63" s="195"/>
      <c r="ED63" s="194"/>
      <c r="EE63" s="189"/>
      <c r="EF63" s="189"/>
      <c r="EG63" s="189"/>
      <c r="EH63" s="195"/>
      <c r="EI63" s="194"/>
      <c r="EJ63" s="189"/>
      <c r="EK63" s="189"/>
      <c r="EL63" s="189"/>
      <c r="EM63" s="195"/>
      <c r="EN63" s="194"/>
      <c r="EO63" s="189"/>
      <c r="EP63" s="189"/>
      <c r="EQ63" s="189"/>
      <c r="ER63" s="195"/>
      <c r="ES63" s="194"/>
      <c r="ET63" s="189"/>
      <c r="EU63" s="189"/>
      <c r="EV63" s="189"/>
      <c r="EW63" s="195"/>
    </row>
    <row r="64" spans="1:153" x14ac:dyDescent="0.25">
      <c r="A64" s="24" t="s">
        <v>176</v>
      </c>
      <c r="B64" s="24">
        <v>11.779187</v>
      </c>
      <c r="C64" s="24">
        <v>11.715401</v>
      </c>
      <c r="D64" s="27">
        <v>11.349996000000001</v>
      </c>
      <c r="E64" s="27">
        <v>11.350845</v>
      </c>
      <c r="F64" s="27">
        <v>11.349275</v>
      </c>
      <c r="G64" s="27">
        <v>11.350189</v>
      </c>
      <c r="H64" s="24">
        <v>11.360703000000001</v>
      </c>
      <c r="I64" s="27">
        <v>11.108776000000001</v>
      </c>
      <c r="J64" s="27">
        <v>11.102669000000001</v>
      </c>
      <c r="K64" s="27">
        <v>11.096562</v>
      </c>
      <c r="L64" s="27">
        <v>11.103745</v>
      </c>
      <c r="M64" s="24">
        <v>11.091418000000001</v>
      </c>
      <c r="N64" s="27">
        <v>11.28196</v>
      </c>
      <c r="O64" s="27">
        <v>11.288824</v>
      </c>
      <c r="P64" s="27">
        <v>11.253705999999999</v>
      </c>
      <c r="Q64" s="27">
        <v>11.265261000000001</v>
      </c>
      <c r="R64" s="24">
        <v>11.269389</v>
      </c>
      <c r="S64" s="27">
        <v>11.312151</v>
      </c>
      <c r="T64" s="27">
        <v>11.313675999999999</v>
      </c>
      <c r="U64" s="27">
        <v>11.285919</v>
      </c>
      <c r="V64" s="27">
        <v>11.287454</v>
      </c>
      <c r="W64" s="24">
        <v>11.281459</v>
      </c>
      <c r="X64" s="27">
        <v>11.527931000000001</v>
      </c>
      <c r="Y64" s="27">
        <v>11.497064999999999</v>
      </c>
      <c r="Z64" s="27">
        <v>11.478215000000001</v>
      </c>
      <c r="AA64" s="27">
        <v>11.459389</v>
      </c>
      <c r="AB64" s="24">
        <v>11.461137000000001</v>
      </c>
      <c r="AC64" s="27">
        <v>11.604658000000001</v>
      </c>
      <c r="AD64" s="27">
        <v>11.566119</v>
      </c>
      <c r="AE64" s="27">
        <v>11.572699</v>
      </c>
      <c r="AF64" s="27">
        <v>11.547919</v>
      </c>
      <c r="AG64" s="24">
        <v>11.556317</v>
      </c>
      <c r="AH64" s="27">
        <v>11.625734</v>
      </c>
      <c r="AI64" s="27">
        <v>11.566557</v>
      </c>
      <c r="AJ64" s="27">
        <v>11.575379999999999</v>
      </c>
      <c r="AK64" s="27">
        <v>11.542099</v>
      </c>
      <c r="AL64" s="24">
        <v>11.555313999999999</v>
      </c>
      <c r="AM64" s="27">
        <v>11.570651</v>
      </c>
      <c r="AN64" s="27">
        <v>11.470504999999999</v>
      </c>
      <c r="AO64" s="27">
        <v>11.522107999999999</v>
      </c>
      <c r="AP64" s="27">
        <v>11.482480000000001</v>
      </c>
      <c r="AQ64" s="24">
        <v>11.495295</v>
      </c>
      <c r="AR64" s="27">
        <v>11.536155000000001</v>
      </c>
      <c r="AS64" s="27">
        <v>11.441689</v>
      </c>
      <c r="AT64" s="27">
        <v>11.515468</v>
      </c>
      <c r="AU64" s="27">
        <v>11.477792000000001</v>
      </c>
      <c r="AV64" s="24">
        <v>11.477705</v>
      </c>
      <c r="AW64" s="27">
        <v>11.525959</v>
      </c>
      <c r="AX64" s="27">
        <v>11.421218</v>
      </c>
      <c r="AY64" s="27">
        <v>11.526880999999999</v>
      </c>
      <c r="AZ64" s="27">
        <v>11.481608</v>
      </c>
      <c r="BA64" s="24">
        <v>11.488785</v>
      </c>
      <c r="BB64" s="27">
        <v>11.556932</v>
      </c>
      <c r="BC64" s="27">
        <v>11.445975000000001</v>
      </c>
      <c r="BD64" s="27">
        <v>11.54664</v>
      </c>
      <c r="BE64" s="27">
        <v>11.477693</v>
      </c>
      <c r="BF64" s="24">
        <v>11.523664999999999</v>
      </c>
      <c r="BG64" s="27">
        <v>11.595469</v>
      </c>
      <c r="BH64" s="27">
        <v>11.516403</v>
      </c>
      <c r="BI64" s="27">
        <v>11.572623</v>
      </c>
      <c r="BJ64" s="27">
        <v>11.477318</v>
      </c>
      <c r="BK64" s="24">
        <v>11.523809999999999</v>
      </c>
      <c r="BL64" s="27">
        <v>11.641961999999999</v>
      </c>
      <c r="BM64" s="27">
        <v>11.544086</v>
      </c>
      <c r="BN64" s="27">
        <v>11.632668000000001</v>
      </c>
      <c r="BO64" s="27">
        <v>11.485391999999999</v>
      </c>
      <c r="BP64" s="24">
        <v>11.587922000000001</v>
      </c>
      <c r="BQ64" s="27">
        <v>11.662864000000001</v>
      </c>
      <c r="BR64" s="27">
        <v>11.595689</v>
      </c>
      <c r="BS64" s="27">
        <v>11.681400999999999</v>
      </c>
      <c r="BT64" s="27">
        <v>11.548318</v>
      </c>
      <c r="BU64" s="24">
        <v>11.616006</v>
      </c>
      <c r="BV64" s="27">
        <v>11.703051</v>
      </c>
      <c r="BW64" s="27">
        <v>11.64066</v>
      </c>
      <c r="BX64" s="27">
        <v>11.773562999999999</v>
      </c>
      <c r="BY64" s="27">
        <v>11.595874999999999</v>
      </c>
      <c r="BZ64" s="24">
        <v>11.687739000000001</v>
      </c>
      <c r="CA64" s="27">
        <v>11.728152</v>
      </c>
      <c r="CB64" s="27">
        <v>11.647290999999999</v>
      </c>
      <c r="CC64" s="27">
        <v>11.798829</v>
      </c>
      <c r="CD64" s="27">
        <v>11.616210000000001</v>
      </c>
      <c r="CE64" s="24">
        <v>11.716023</v>
      </c>
      <c r="CF64" s="27">
        <v>11.735563000000001</v>
      </c>
      <c r="CG64" s="27">
        <v>11.638384</v>
      </c>
      <c r="CH64" s="27">
        <v>11.808744000000001</v>
      </c>
      <c r="CI64" s="27">
        <v>11.685859000000001</v>
      </c>
      <c r="CJ64" s="24">
        <v>11.750387999999999</v>
      </c>
      <c r="CK64" s="27">
        <v>11.734303000000001</v>
      </c>
      <c r="CL64" s="27">
        <v>11.670488000000001</v>
      </c>
      <c r="CM64" s="27">
        <v>11.843223999999999</v>
      </c>
      <c r="CN64" s="27">
        <v>11.707174999999999</v>
      </c>
      <c r="CO64" s="24">
        <v>11.773766999999999</v>
      </c>
      <c r="CP64" s="27">
        <v>11.729806999999999</v>
      </c>
      <c r="CQ64" s="27">
        <v>11.696317000000001</v>
      </c>
      <c r="CR64" s="27">
        <v>11.879663000000001</v>
      </c>
      <c r="CS64" s="27">
        <v>11.742825</v>
      </c>
      <c r="CT64" s="24">
        <v>11.822659</v>
      </c>
      <c r="CU64" s="27">
        <v>11.720822999999999</v>
      </c>
      <c r="CV64" s="27">
        <v>11.740525</v>
      </c>
      <c r="CW64" s="27">
        <v>11.923849000000001</v>
      </c>
      <c r="CX64" s="27">
        <v>11.772228999999999</v>
      </c>
      <c r="CY64" s="24">
        <v>11.856997</v>
      </c>
      <c r="CZ64" s="27">
        <v>11.717999000000001</v>
      </c>
      <c r="DA64" s="27">
        <v>11.734856000000001</v>
      </c>
      <c r="DB64" s="27">
        <v>11.970235000000001</v>
      </c>
      <c r="DC64" s="27">
        <v>11.783168999999999</v>
      </c>
      <c r="DD64" s="24">
        <v>11.893530999999999</v>
      </c>
      <c r="DE64" s="27">
        <v>11.715044000000001</v>
      </c>
      <c r="DF64" s="27">
        <v>11.747519</v>
      </c>
      <c r="DG64" s="27">
        <v>12.028696</v>
      </c>
      <c r="DH64" s="27">
        <v>11.822426999999999</v>
      </c>
      <c r="DI64" s="24">
        <v>11.922008</v>
      </c>
      <c r="DJ64" s="27">
        <v>11.731652</v>
      </c>
      <c r="DK64" s="27">
        <v>11.790499000000001</v>
      </c>
      <c r="DL64" s="27">
        <v>12.172768</v>
      </c>
      <c r="DM64" s="27">
        <v>11.860789</v>
      </c>
      <c r="DN64" s="24">
        <v>11.987544</v>
      </c>
      <c r="DO64" s="27">
        <v>11.79767</v>
      </c>
      <c r="DP64" s="27">
        <v>11.888916</v>
      </c>
      <c r="DQ64" s="27">
        <v>12.445173</v>
      </c>
      <c r="DR64" s="27">
        <v>11.956084000000001</v>
      </c>
      <c r="DS64" s="24">
        <v>12.099304</v>
      </c>
      <c r="DT64" s="27">
        <v>11.853649000000001</v>
      </c>
      <c r="DU64" s="27">
        <v>11.972695999999999</v>
      </c>
      <c r="DV64" s="27">
        <v>12.611013</v>
      </c>
      <c r="DW64" s="27">
        <v>12.049937</v>
      </c>
      <c r="DX64" s="24">
        <v>12.22034</v>
      </c>
      <c r="DY64" s="27">
        <v>11.907826999999999</v>
      </c>
      <c r="DZ64" s="27">
        <v>12.027469</v>
      </c>
      <c r="EA64" s="27">
        <v>12.754937</v>
      </c>
      <c r="EB64" s="27">
        <v>12.155806</v>
      </c>
      <c r="EC64" s="24">
        <v>12.345532</v>
      </c>
      <c r="ED64" s="27">
        <v>11.989077</v>
      </c>
      <c r="EE64" s="27">
        <v>12.110776</v>
      </c>
      <c r="EF64" s="27">
        <v>12.920494</v>
      </c>
      <c r="EG64" s="27">
        <v>12.28336</v>
      </c>
      <c r="EH64" s="24">
        <v>12.471491</v>
      </c>
      <c r="EI64" s="27">
        <v>12.060513</v>
      </c>
      <c r="EJ64" s="27">
        <v>12.17001</v>
      </c>
      <c r="EK64" s="27">
        <v>13.05396</v>
      </c>
      <c r="EL64" s="27">
        <v>12.390204000000001</v>
      </c>
      <c r="EM64" s="24">
        <v>12.570404</v>
      </c>
      <c r="EN64" s="27">
        <v>12.045574999999999</v>
      </c>
      <c r="EO64" s="27">
        <v>12.225820000000001</v>
      </c>
      <c r="EP64" s="27">
        <v>13.198938</v>
      </c>
      <c r="EQ64" s="27">
        <v>12.527668</v>
      </c>
      <c r="ER64" s="24">
        <v>12.688426</v>
      </c>
      <c r="ES64" s="26">
        <v>1E-3</v>
      </c>
      <c r="ET64" s="26">
        <v>1E-3</v>
      </c>
      <c r="EU64" s="26">
        <v>4.0000000000000001E-3</v>
      </c>
      <c r="EV64" s="26">
        <v>2E-3</v>
      </c>
      <c r="EW64" s="25">
        <v>3.0000000000000001E-3</v>
      </c>
    </row>
    <row r="65" spans="1:153" x14ac:dyDescent="0.25">
      <c r="A65" s="24" t="s">
        <v>175</v>
      </c>
      <c r="B65" s="24">
        <v>10.404068000000001</v>
      </c>
      <c r="C65" s="24">
        <v>10.229398</v>
      </c>
      <c r="D65" s="27">
        <v>9.7088420000000006</v>
      </c>
      <c r="E65" s="27">
        <v>9.7091630000000002</v>
      </c>
      <c r="F65" s="27">
        <v>9.707929</v>
      </c>
      <c r="G65" s="27">
        <v>9.7104409999999994</v>
      </c>
      <c r="H65" s="24">
        <v>9.7244130000000002</v>
      </c>
      <c r="I65" s="27">
        <v>9.4794330000000002</v>
      </c>
      <c r="J65" s="27">
        <v>9.4734210000000001</v>
      </c>
      <c r="K65" s="27">
        <v>9.4670079999999999</v>
      </c>
      <c r="L65" s="27">
        <v>9.4759150000000005</v>
      </c>
      <c r="M65" s="24">
        <v>9.4525579999999998</v>
      </c>
      <c r="N65" s="27">
        <v>9.5236219999999996</v>
      </c>
      <c r="O65" s="27">
        <v>9.5413110000000003</v>
      </c>
      <c r="P65" s="27">
        <v>9.4973969999999994</v>
      </c>
      <c r="Q65" s="27">
        <v>9.5071619999999992</v>
      </c>
      <c r="R65" s="24">
        <v>9.5180889999999998</v>
      </c>
      <c r="S65" s="27">
        <v>9.502205</v>
      </c>
      <c r="T65" s="27">
        <v>9.5213260000000002</v>
      </c>
      <c r="U65" s="27">
        <v>9.4719940000000005</v>
      </c>
      <c r="V65" s="27">
        <v>9.4717009999999995</v>
      </c>
      <c r="W65" s="24">
        <v>9.4701280000000008</v>
      </c>
      <c r="X65" s="27">
        <v>9.7217169999999999</v>
      </c>
      <c r="Y65" s="27">
        <v>9.6991770000000006</v>
      </c>
      <c r="Z65" s="27">
        <v>9.6595449999999996</v>
      </c>
      <c r="AA65" s="27">
        <v>9.6328329999999998</v>
      </c>
      <c r="AB65" s="24">
        <v>9.6396280000000001</v>
      </c>
      <c r="AC65" s="27">
        <v>9.8093920000000008</v>
      </c>
      <c r="AD65" s="27">
        <v>9.7912250000000007</v>
      </c>
      <c r="AE65" s="27">
        <v>9.7707650000000008</v>
      </c>
      <c r="AF65" s="27">
        <v>9.7347389999999994</v>
      </c>
      <c r="AG65" s="24">
        <v>9.7551260000000006</v>
      </c>
      <c r="AH65" s="27">
        <v>9.865005</v>
      </c>
      <c r="AI65" s="27">
        <v>9.8426559999999998</v>
      </c>
      <c r="AJ65" s="27">
        <v>9.8137779999999992</v>
      </c>
      <c r="AK65" s="27">
        <v>9.7629389999999994</v>
      </c>
      <c r="AL65" s="24">
        <v>9.7905940000000005</v>
      </c>
      <c r="AM65" s="27">
        <v>9.8299959999999995</v>
      </c>
      <c r="AN65" s="27">
        <v>9.7722800000000003</v>
      </c>
      <c r="AO65" s="27">
        <v>9.8084910000000001</v>
      </c>
      <c r="AP65" s="27">
        <v>9.7417289999999994</v>
      </c>
      <c r="AQ65" s="24">
        <v>9.7776689999999995</v>
      </c>
      <c r="AR65" s="27">
        <v>9.7585049999999995</v>
      </c>
      <c r="AS65" s="27">
        <v>9.7516090000000002</v>
      </c>
      <c r="AT65" s="27">
        <v>9.8177020000000006</v>
      </c>
      <c r="AU65" s="27">
        <v>9.7569890000000008</v>
      </c>
      <c r="AV65" s="24">
        <v>9.7687500000000007</v>
      </c>
      <c r="AW65" s="27">
        <v>9.7202389999999994</v>
      </c>
      <c r="AX65" s="27">
        <v>9.7292629999999996</v>
      </c>
      <c r="AY65" s="27">
        <v>9.8481339999999999</v>
      </c>
      <c r="AZ65" s="27">
        <v>9.7669779999999999</v>
      </c>
      <c r="BA65" s="24">
        <v>9.7952429999999993</v>
      </c>
      <c r="BB65" s="27">
        <v>9.7156540000000007</v>
      </c>
      <c r="BC65" s="27">
        <v>9.7563510000000004</v>
      </c>
      <c r="BD65" s="27">
        <v>9.8518229999999996</v>
      </c>
      <c r="BE65" s="27">
        <v>9.7576129999999992</v>
      </c>
      <c r="BF65" s="24">
        <v>9.819801</v>
      </c>
      <c r="BG65" s="27">
        <v>9.7122480000000007</v>
      </c>
      <c r="BH65" s="27">
        <v>9.8187180000000005</v>
      </c>
      <c r="BI65" s="27">
        <v>9.8520819999999993</v>
      </c>
      <c r="BJ65" s="27">
        <v>9.7257569999999998</v>
      </c>
      <c r="BK65" s="24">
        <v>9.7901699999999998</v>
      </c>
      <c r="BL65" s="27">
        <v>9.6910869999999996</v>
      </c>
      <c r="BM65" s="27">
        <v>9.7903800000000007</v>
      </c>
      <c r="BN65" s="27">
        <v>9.8755469999999992</v>
      </c>
      <c r="BO65" s="27">
        <v>9.694331</v>
      </c>
      <c r="BP65" s="24">
        <v>9.7838670000000008</v>
      </c>
      <c r="BQ65" s="27">
        <v>9.6167020000000001</v>
      </c>
      <c r="BR65" s="27">
        <v>9.7588740000000005</v>
      </c>
      <c r="BS65" s="27">
        <v>9.8488469999999992</v>
      </c>
      <c r="BT65" s="27">
        <v>9.6732420000000001</v>
      </c>
      <c r="BU65" s="24">
        <v>9.7344639999999991</v>
      </c>
      <c r="BV65" s="27">
        <v>9.5759740000000004</v>
      </c>
      <c r="BW65" s="27">
        <v>9.721781</v>
      </c>
      <c r="BX65" s="27">
        <v>9.849399</v>
      </c>
      <c r="BY65" s="27">
        <v>9.6205739999999995</v>
      </c>
      <c r="BZ65" s="24">
        <v>9.7426879999999993</v>
      </c>
      <c r="CA65" s="27">
        <v>9.5436829999999997</v>
      </c>
      <c r="CB65" s="27">
        <v>9.6960440000000006</v>
      </c>
      <c r="CC65" s="27">
        <v>9.8114950000000007</v>
      </c>
      <c r="CD65" s="27">
        <v>9.5708230000000007</v>
      </c>
      <c r="CE65" s="24">
        <v>9.7272130000000008</v>
      </c>
      <c r="CF65" s="27">
        <v>9.5314460000000008</v>
      </c>
      <c r="CG65" s="27">
        <v>9.6429919999999996</v>
      </c>
      <c r="CH65" s="27">
        <v>9.8016909999999999</v>
      </c>
      <c r="CI65" s="27">
        <v>9.6397370000000002</v>
      </c>
      <c r="CJ65" s="24">
        <v>9.7289849999999998</v>
      </c>
      <c r="CK65" s="27">
        <v>9.5293200000000002</v>
      </c>
      <c r="CL65" s="27">
        <v>9.6500970000000006</v>
      </c>
      <c r="CM65" s="27">
        <v>9.838374</v>
      </c>
      <c r="CN65" s="27">
        <v>9.6468399999999992</v>
      </c>
      <c r="CO65" s="24">
        <v>9.7326879999999996</v>
      </c>
      <c r="CP65" s="27">
        <v>9.5640289999999997</v>
      </c>
      <c r="CQ65" s="27">
        <v>9.6849629999999998</v>
      </c>
      <c r="CR65" s="27">
        <v>9.8822659999999996</v>
      </c>
      <c r="CS65" s="27">
        <v>9.7060169999999992</v>
      </c>
      <c r="CT65" s="24">
        <v>9.7924570000000006</v>
      </c>
      <c r="CU65" s="27">
        <v>9.5668849999999992</v>
      </c>
      <c r="CV65" s="27">
        <v>9.7574729999999992</v>
      </c>
      <c r="CW65" s="27">
        <v>9.9371880000000008</v>
      </c>
      <c r="CX65" s="27">
        <v>9.7443080000000002</v>
      </c>
      <c r="CY65" s="24">
        <v>9.8355449999999998</v>
      </c>
      <c r="CZ65" s="27">
        <v>9.5440620000000003</v>
      </c>
      <c r="DA65" s="27">
        <v>9.7699390000000008</v>
      </c>
      <c r="DB65" s="27">
        <v>9.9857169999999993</v>
      </c>
      <c r="DC65" s="27">
        <v>9.7544489999999993</v>
      </c>
      <c r="DD65" s="24">
        <v>9.8848369999999992</v>
      </c>
      <c r="DE65" s="27">
        <v>9.5667460000000002</v>
      </c>
      <c r="DF65" s="27">
        <v>9.7934359999999998</v>
      </c>
      <c r="DG65" s="27">
        <v>10.049518000000001</v>
      </c>
      <c r="DH65" s="27">
        <v>9.8029390000000003</v>
      </c>
      <c r="DI65" s="24">
        <v>9.9182269999999999</v>
      </c>
      <c r="DJ65" s="27">
        <v>9.592428</v>
      </c>
      <c r="DK65" s="27">
        <v>9.8539580000000004</v>
      </c>
      <c r="DL65" s="27">
        <v>10.206822000000001</v>
      </c>
      <c r="DM65" s="27">
        <v>9.8587530000000001</v>
      </c>
      <c r="DN65" s="24">
        <v>9.9884690000000003</v>
      </c>
      <c r="DO65" s="27">
        <v>9.6784560000000006</v>
      </c>
      <c r="DP65" s="27">
        <v>9.9586349999999992</v>
      </c>
      <c r="DQ65" s="27">
        <v>10.517027000000001</v>
      </c>
      <c r="DR65" s="27">
        <v>9.9648789999999998</v>
      </c>
      <c r="DS65" s="24">
        <v>10.117362</v>
      </c>
      <c r="DT65" s="27">
        <v>9.7842559999999992</v>
      </c>
      <c r="DU65" s="27">
        <v>10.073831999999999</v>
      </c>
      <c r="DV65" s="27">
        <v>10.70603</v>
      </c>
      <c r="DW65" s="27">
        <v>10.072956</v>
      </c>
      <c r="DX65" s="24">
        <v>10.262529000000001</v>
      </c>
      <c r="DY65" s="27">
        <v>9.8714069999999996</v>
      </c>
      <c r="DZ65" s="27">
        <v>10.155429</v>
      </c>
      <c r="EA65" s="27">
        <v>10.894384000000001</v>
      </c>
      <c r="EB65" s="27">
        <v>10.210216000000001</v>
      </c>
      <c r="EC65" s="24">
        <v>10.419264999999999</v>
      </c>
      <c r="ED65" s="27">
        <v>10.009387</v>
      </c>
      <c r="EE65" s="27">
        <v>10.268812</v>
      </c>
      <c r="EF65" s="27">
        <v>11.105305</v>
      </c>
      <c r="EG65" s="27">
        <v>10.376848000000001</v>
      </c>
      <c r="EH65" s="24">
        <v>10.575084</v>
      </c>
      <c r="EI65" s="27">
        <v>10.147339000000001</v>
      </c>
      <c r="EJ65" s="27">
        <v>10.358605000000001</v>
      </c>
      <c r="EK65" s="27">
        <v>11.265662000000001</v>
      </c>
      <c r="EL65" s="27">
        <v>10.517787999999999</v>
      </c>
      <c r="EM65" s="24">
        <v>10.703341</v>
      </c>
      <c r="EN65" s="27">
        <v>10.163214</v>
      </c>
      <c r="EO65" s="27">
        <v>10.421946999999999</v>
      </c>
      <c r="EP65" s="27">
        <v>11.438098999999999</v>
      </c>
      <c r="EQ65" s="27">
        <v>10.690023</v>
      </c>
      <c r="ER65" s="24">
        <v>10.855807</v>
      </c>
      <c r="ES65" s="26">
        <v>0</v>
      </c>
      <c r="ET65" s="26">
        <v>1E-3</v>
      </c>
      <c r="EU65" s="26">
        <v>4.0000000000000001E-3</v>
      </c>
      <c r="EV65" s="26">
        <v>2E-3</v>
      </c>
      <c r="EW65" s="25">
        <v>2E-3</v>
      </c>
    </row>
    <row r="66" spans="1:153" x14ac:dyDescent="0.25">
      <c r="A66" s="24" t="s">
        <v>174</v>
      </c>
      <c r="B66" s="24">
        <v>6.9128629999999998</v>
      </c>
      <c r="C66" s="24">
        <v>6.8157220000000001</v>
      </c>
      <c r="D66" s="27">
        <v>6.2911060000000001</v>
      </c>
      <c r="E66" s="27">
        <v>6.2890959999999998</v>
      </c>
      <c r="F66" s="27">
        <v>6.2886129999999998</v>
      </c>
      <c r="G66" s="27">
        <v>6.2890930000000003</v>
      </c>
      <c r="H66" s="24">
        <v>6.2920720000000001</v>
      </c>
      <c r="I66" s="27">
        <v>6.1924619999999999</v>
      </c>
      <c r="J66" s="27">
        <v>6.1884790000000001</v>
      </c>
      <c r="K66" s="27">
        <v>6.1867760000000001</v>
      </c>
      <c r="L66" s="27">
        <v>6.1896750000000003</v>
      </c>
      <c r="M66" s="24">
        <v>6.1829710000000002</v>
      </c>
      <c r="N66" s="27">
        <v>6.1740310000000003</v>
      </c>
      <c r="O66" s="27">
        <v>6.1836869999999999</v>
      </c>
      <c r="P66" s="27">
        <v>6.1574470000000003</v>
      </c>
      <c r="Q66" s="27">
        <v>6.166385</v>
      </c>
      <c r="R66" s="24">
        <v>6.1619109999999999</v>
      </c>
      <c r="S66" s="27">
        <v>6.1159929999999996</v>
      </c>
      <c r="T66" s="27">
        <v>6.1250489999999997</v>
      </c>
      <c r="U66" s="27">
        <v>6.1126370000000003</v>
      </c>
      <c r="V66" s="27">
        <v>6.1106780000000001</v>
      </c>
      <c r="W66" s="24">
        <v>6.1028180000000001</v>
      </c>
      <c r="X66" s="27">
        <v>6.3277700000000001</v>
      </c>
      <c r="Y66" s="27">
        <v>6.3033089999999996</v>
      </c>
      <c r="Z66" s="27">
        <v>6.2904489999999997</v>
      </c>
      <c r="AA66" s="27">
        <v>6.2728929999999998</v>
      </c>
      <c r="AB66" s="24">
        <v>6.2711040000000002</v>
      </c>
      <c r="AC66" s="27">
        <v>6.419664</v>
      </c>
      <c r="AD66" s="27">
        <v>6.3933590000000002</v>
      </c>
      <c r="AE66" s="27">
        <v>6.3920009999999996</v>
      </c>
      <c r="AF66" s="27">
        <v>6.3685130000000001</v>
      </c>
      <c r="AG66" s="24">
        <v>6.3743809999999996</v>
      </c>
      <c r="AH66" s="27">
        <v>6.4550109999999998</v>
      </c>
      <c r="AI66" s="27">
        <v>6.4369579999999997</v>
      </c>
      <c r="AJ66" s="27">
        <v>6.4384290000000002</v>
      </c>
      <c r="AK66" s="27">
        <v>6.407648</v>
      </c>
      <c r="AL66" s="24">
        <v>6.4166850000000002</v>
      </c>
      <c r="AM66" s="27">
        <v>6.4253070000000001</v>
      </c>
      <c r="AN66" s="27">
        <v>6.4050130000000003</v>
      </c>
      <c r="AO66" s="27">
        <v>6.4272070000000001</v>
      </c>
      <c r="AP66" s="27">
        <v>6.3947329999999996</v>
      </c>
      <c r="AQ66" s="24">
        <v>6.4025610000000004</v>
      </c>
      <c r="AR66" s="27">
        <v>6.3827499999999997</v>
      </c>
      <c r="AS66" s="27">
        <v>6.3903470000000002</v>
      </c>
      <c r="AT66" s="27">
        <v>6.4293189999999996</v>
      </c>
      <c r="AU66" s="27">
        <v>6.3957319999999998</v>
      </c>
      <c r="AV66" s="24">
        <v>6.4001130000000002</v>
      </c>
      <c r="AW66" s="27">
        <v>6.3833539999999998</v>
      </c>
      <c r="AX66" s="27">
        <v>6.4127660000000004</v>
      </c>
      <c r="AY66" s="27">
        <v>6.4737749999999998</v>
      </c>
      <c r="AZ66" s="27">
        <v>6.4276049999999998</v>
      </c>
      <c r="BA66" s="24">
        <v>6.4409380000000001</v>
      </c>
      <c r="BB66" s="27">
        <v>6.4142749999999999</v>
      </c>
      <c r="BC66" s="27">
        <v>6.4596260000000001</v>
      </c>
      <c r="BD66" s="27">
        <v>6.5241319999999998</v>
      </c>
      <c r="BE66" s="27">
        <v>6.4537950000000004</v>
      </c>
      <c r="BF66" s="24">
        <v>6.4933719999999999</v>
      </c>
      <c r="BG66" s="27">
        <v>6.4589410000000003</v>
      </c>
      <c r="BH66" s="27">
        <v>6.5423989999999996</v>
      </c>
      <c r="BI66" s="27">
        <v>6.5828410000000002</v>
      </c>
      <c r="BJ66" s="27">
        <v>6.4851130000000001</v>
      </c>
      <c r="BK66" s="24">
        <v>6.5352870000000003</v>
      </c>
      <c r="BL66" s="27">
        <v>6.4759890000000002</v>
      </c>
      <c r="BM66" s="27">
        <v>6.5549489999999997</v>
      </c>
      <c r="BN66" s="27">
        <v>6.6174090000000003</v>
      </c>
      <c r="BO66" s="27">
        <v>6.4751640000000004</v>
      </c>
      <c r="BP66" s="24">
        <v>6.5682429999999998</v>
      </c>
      <c r="BQ66" s="27">
        <v>6.4659490000000002</v>
      </c>
      <c r="BR66" s="27">
        <v>6.5815849999999996</v>
      </c>
      <c r="BS66" s="27">
        <v>6.6320499999999996</v>
      </c>
      <c r="BT66" s="27">
        <v>6.4976250000000002</v>
      </c>
      <c r="BU66" s="24">
        <v>6.570443</v>
      </c>
      <c r="BV66" s="27">
        <v>6.4767440000000001</v>
      </c>
      <c r="BW66" s="27">
        <v>6.6023100000000001</v>
      </c>
      <c r="BX66" s="27">
        <v>6.6893840000000004</v>
      </c>
      <c r="BY66" s="27">
        <v>6.5360079999999998</v>
      </c>
      <c r="BZ66" s="24">
        <v>6.606096</v>
      </c>
      <c r="CA66" s="27">
        <v>6.4985189999999999</v>
      </c>
      <c r="CB66" s="27">
        <v>6.6008040000000001</v>
      </c>
      <c r="CC66" s="27">
        <v>6.7071870000000002</v>
      </c>
      <c r="CD66" s="27">
        <v>6.5434650000000003</v>
      </c>
      <c r="CE66" s="24">
        <v>6.6238380000000001</v>
      </c>
      <c r="CF66" s="27">
        <v>6.5226319999999998</v>
      </c>
      <c r="CG66" s="27">
        <v>6.5967960000000003</v>
      </c>
      <c r="CH66" s="27">
        <v>6.7206720000000004</v>
      </c>
      <c r="CI66" s="27">
        <v>6.6018150000000002</v>
      </c>
      <c r="CJ66" s="24">
        <v>6.651179</v>
      </c>
      <c r="CK66" s="27">
        <v>6.5433839999999996</v>
      </c>
      <c r="CL66" s="27">
        <v>6.6333719999999996</v>
      </c>
      <c r="CM66" s="27">
        <v>6.7649549999999996</v>
      </c>
      <c r="CN66" s="27">
        <v>6.6355979999999999</v>
      </c>
      <c r="CO66" s="24">
        <v>6.6899649999999999</v>
      </c>
      <c r="CP66" s="27">
        <v>6.5637530000000002</v>
      </c>
      <c r="CQ66" s="27">
        <v>6.6744490000000001</v>
      </c>
      <c r="CR66" s="27">
        <v>6.8009510000000004</v>
      </c>
      <c r="CS66" s="27">
        <v>6.6828390000000004</v>
      </c>
      <c r="CT66" s="24">
        <v>6.7454369999999999</v>
      </c>
      <c r="CU66" s="27">
        <v>6.5888159999999996</v>
      </c>
      <c r="CV66" s="27">
        <v>6.7185139999999999</v>
      </c>
      <c r="CW66" s="27">
        <v>6.8686239999999996</v>
      </c>
      <c r="CX66" s="27">
        <v>6.7265480000000002</v>
      </c>
      <c r="CY66" s="24">
        <v>6.7916069999999999</v>
      </c>
      <c r="CZ66" s="27">
        <v>6.6210930000000001</v>
      </c>
      <c r="DA66" s="27">
        <v>6.7488029999999997</v>
      </c>
      <c r="DB66" s="27">
        <v>6.9330499999999997</v>
      </c>
      <c r="DC66" s="27">
        <v>6.7559040000000001</v>
      </c>
      <c r="DD66" s="24">
        <v>6.8431800000000003</v>
      </c>
      <c r="DE66" s="27">
        <v>6.6630820000000002</v>
      </c>
      <c r="DF66" s="27">
        <v>6.7928290000000002</v>
      </c>
      <c r="DG66" s="27">
        <v>7.0126540000000004</v>
      </c>
      <c r="DH66" s="27">
        <v>6.8119940000000003</v>
      </c>
      <c r="DI66" s="24">
        <v>6.8901760000000003</v>
      </c>
      <c r="DJ66" s="27">
        <v>6.7158769999999999</v>
      </c>
      <c r="DK66" s="27">
        <v>6.8659420000000004</v>
      </c>
      <c r="DL66" s="27">
        <v>7.1873870000000002</v>
      </c>
      <c r="DM66" s="27">
        <v>6.8713959999999998</v>
      </c>
      <c r="DN66" s="24">
        <v>6.9736599999999997</v>
      </c>
      <c r="DO66" s="27">
        <v>6.8022330000000002</v>
      </c>
      <c r="DP66" s="27">
        <v>6.9651360000000002</v>
      </c>
      <c r="DQ66" s="27">
        <v>7.4746329999999999</v>
      </c>
      <c r="DR66" s="27">
        <v>6.9758459999999998</v>
      </c>
      <c r="DS66" s="24">
        <v>7.0958019999999999</v>
      </c>
      <c r="DT66" s="27">
        <v>6.9076969999999998</v>
      </c>
      <c r="DU66" s="27">
        <v>7.0729340000000001</v>
      </c>
      <c r="DV66" s="27">
        <v>7.6380569999999999</v>
      </c>
      <c r="DW66" s="27">
        <v>7.0904959999999999</v>
      </c>
      <c r="DX66" s="24">
        <v>7.2326329999999999</v>
      </c>
      <c r="DY66" s="27">
        <v>7.0012460000000001</v>
      </c>
      <c r="DZ66" s="27">
        <v>7.1713810000000002</v>
      </c>
      <c r="EA66" s="27">
        <v>7.817958</v>
      </c>
      <c r="EB66" s="27">
        <v>7.2252830000000001</v>
      </c>
      <c r="EC66" s="24">
        <v>7.3806830000000003</v>
      </c>
      <c r="ED66" s="27">
        <v>7.1292790000000004</v>
      </c>
      <c r="EE66" s="27">
        <v>7.274305</v>
      </c>
      <c r="EF66" s="27">
        <v>7.9911899999999996</v>
      </c>
      <c r="EG66" s="27">
        <v>7.3652769999999999</v>
      </c>
      <c r="EH66" s="24">
        <v>7.5322050000000003</v>
      </c>
      <c r="EI66" s="27">
        <v>7.2342459999999997</v>
      </c>
      <c r="EJ66" s="27">
        <v>7.3559200000000002</v>
      </c>
      <c r="EK66" s="27">
        <v>8.1544279999999993</v>
      </c>
      <c r="EL66" s="27">
        <v>7.4894639999999999</v>
      </c>
      <c r="EM66" s="24">
        <v>7.642271</v>
      </c>
      <c r="EN66" s="27">
        <v>7.2889520000000001</v>
      </c>
      <c r="EO66" s="27">
        <v>7.4421980000000003</v>
      </c>
      <c r="EP66" s="27">
        <v>8.3132269999999995</v>
      </c>
      <c r="EQ66" s="27">
        <v>7.6555679999999997</v>
      </c>
      <c r="ER66" s="24">
        <v>7.7822449999999996</v>
      </c>
      <c r="ES66" s="26">
        <v>2E-3</v>
      </c>
      <c r="ET66" s="26">
        <v>3.0000000000000001E-3</v>
      </c>
      <c r="EU66" s="26">
        <v>7.0000000000000001E-3</v>
      </c>
      <c r="EV66" s="26">
        <v>4.0000000000000001E-3</v>
      </c>
      <c r="EW66" s="25">
        <v>5.0000000000000001E-3</v>
      </c>
    </row>
    <row r="67" spans="1:153" x14ac:dyDescent="0.25">
      <c r="A67" s="24" t="s">
        <v>173</v>
      </c>
      <c r="B67" s="24">
        <v>11.570691999999999</v>
      </c>
      <c r="C67" s="24">
        <v>11.184164000000001</v>
      </c>
      <c r="D67" s="27">
        <v>10.614841</v>
      </c>
      <c r="E67" s="27">
        <v>10.618211000000001</v>
      </c>
      <c r="F67" s="27">
        <v>10.613085</v>
      </c>
      <c r="G67" s="27">
        <v>10.618233999999999</v>
      </c>
      <c r="H67" s="24">
        <v>10.649141999999999</v>
      </c>
      <c r="I67" s="27">
        <v>10.44293</v>
      </c>
      <c r="J67" s="27">
        <v>10.443835999999999</v>
      </c>
      <c r="K67" s="27">
        <v>10.437075</v>
      </c>
      <c r="L67" s="27">
        <v>10.447995000000001</v>
      </c>
      <c r="M67" s="24">
        <v>10.396110999999999</v>
      </c>
      <c r="N67" s="27">
        <v>10.2898</v>
      </c>
      <c r="O67" s="27">
        <v>10.322212</v>
      </c>
      <c r="P67" s="27">
        <v>10.285792000000001</v>
      </c>
      <c r="Q67" s="27">
        <v>10.283023999999999</v>
      </c>
      <c r="R67" s="24">
        <v>10.308085</v>
      </c>
      <c r="S67" s="27">
        <v>10.201262</v>
      </c>
      <c r="T67" s="27">
        <v>10.219231000000001</v>
      </c>
      <c r="U67" s="27">
        <v>10.190714</v>
      </c>
      <c r="V67" s="27">
        <v>10.179911000000001</v>
      </c>
      <c r="W67" s="24">
        <v>10.186638</v>
      </c>
      <c r="X67" s="27">
        <v>10.306824000000001</v>
      </c>
      <c r="Y67" s="27">
        <v>10.299849999999999</v>
      </c>
      <c r="Z67" s="27">
        <v>10.271822</v>
      </c>
      <c r="AA67" s="27">
        <v>10.235229</v>
      </c>
      <c r="AB67" s="24">
        <v>10.253216</v>
      </c>
      <c r="AC67" s="27">
        <v>10.271266000000001</v>
      </c>
      <c r="AD67" s="27">
        <v>10.272962</v>
      </c>
      <c r="AE67" s="27">
        <v>10.262881999999999</v>
      </c>
      <c r="AF67" s="27">
        <v>10.222763</v>
      </c>
      <c r="AG67" s="24">
        <v>10.247384</v>
      </c>
      <c r="AH67" s="27">
        <v>10.265853</v>
      </c>
      <c r="AI67" s="27">
        <v>10.276551</v>
      </c>
      <c r="AJ67" s="27">
        <v>10.274478</v>
      </c>
      <c r="AK67" s="27">
        <v>10.220319999999999</v>
      </c>
      <c r="AL67" s="24">
        <v>10.249741999999999</v>
      </c>
      <c r="AM67" s="27">
        <v>10.15152</v>
      </c>
      <c r="AN67" s="27">
        <v>10.149559</v>
      </c>
      <c r="AO67" s="27">
        <v>10.20557</v>
      </c>
      <c r="AP67" s="27">
        <v>10.154892</v>
      </c>
      <c r="AQ67" s="24">
        <v>10.177187999999999</v>
      </c>
      <c r="AR67" s="27">
        <v>10.008725</v>
      </c>
      <c r="AS67" s="27">
        <v>10.077949</v>
      </c>
      <c r="AT67" s="27">
        <v>10.156936999999999</v>
      </c>
      <c r="AU67" s="27">
        <v>10.10515</v>
      </c>
      <c r="AV67" s="24">
        <v>10.10948</v>
      </c>
      <c r="AW67" s="27">
        <v>9.9219220000000004</v>
      </c>
      <c r="AX67" s="27">
        <v>10.023531999999999</v>
      </c>
      <c r="AY67" s="27">
        <v>10.128690000000001</v>
      </c>
      <c r="AZ67" s="27">
        <v>10.043203</v>
      </c>
      <c r="BA67" s="24">
        <v>10.063639</v>
      </c>
      <c r="BB67" s="27">
        <v>9.9113100000000003</v>
      </c>
      <c r="BC67" s="27">
        <v>10.056156</v>
      </c>
      <c r="BD67" s="27">
        <v>10.134352</v>
      </c>
      <c r="BE67" s="27">
        <v>10.033374999999999</v>
      </c>
      <c r="BF67" s="24">
        <v>10.063147000000001</v>
      </c>
      <c r="BG67" s="27">
        <v>9.9799620000000004</v>
      </c>
      <c r="BH67" s="27">
        <v>10.128508999999999</v>
      </c>
      <c r="BI67" s="27">
        <v>10.212484</v>
      </c>
      <c r="BJ67" s="27">
        <v>10.06925</v>
      </c>
      <c r="BK67" s="24">
        <v>10.128000999999999</v>
      </c>
      <c r="BL67" s="27">
        <v>10.069462</v>
      </c>
      <c r="BM67" s="27">
        <v>10.241534</v>
      </c>
      <c r="BN67" s="27">
        <v>10.367276</v>
      </c>
      <c r="BO67" s="27">
        <v>10.19115</v>
      </c>
      <c r="BP67" s="24">
        <v>10.266354</v>
      </c>
      <c r="BQ67" s="27">
        <v>10.187488</v>
      </c>
      <c r="BR67" s="27">
        <v>10.349615999999999</v>
      </c>
      <c r="BS67" s="27">
        <v>10.500577</v>
      </c>
      <c r="BT67" s="27">
        <v>10.313886999999999</v>
      </c>
      <c r="BU67" s="24">
        <v>10.383005000000001</v>
      </c>
      <c r="BV67" s="27">
        <v>10.332746</v>
      </c>
      <c r="BW67" s="27">
        <v>10.464501</v>
      </c>
      <c r="BX67" s="27">
        <v>10.642109</v>
      </c>
      <c r="BY67" s="27">
        <v>10.405146</v>
      </c>
      <c r="BZ67" s="24">
        <v>10.517835</v>
      </c>
      <c r="CA67" s="27">
        <v>10.458468</v>
      </c>
      <c r="CB67" s="27">
        <v>10.526489</v>
      </c>
      <c r="CC67" s="27">
        <v>10.699196000000001</v>
      </c>
      <c r="CD67" s="27">
        <v>10.47</v>
      </c>
      <c r="CE67" s="24">
        <v>10.580932000000001</v>
      </c>
      <c r="CF67" s="27">
        <v>10.565035</v>
      </c>
      <c r="CG67" s="27">
        <v>10.527094</v>
      </c>
      <c r="CH67" s="27">
        <v>10.727496</v>
      </c>
      <c r="CI67" s="27">
        <v>10.588069000000001</v>
      </c>
      <c r="CJ67" s="24">
        <v>10.628418999999999</v>
      </c>
      <c r="CK67" s="27">
        <v>10.663912</v>
      </c>
      <c r="CL67" s="27">
        <v>10.594863</v>
      </c>
      <c r="CM67" s="27">
        <v>10.804292</v>
      </c>
      <c r="CN67" s="27">
        <v>10.650359</v>
      </c>
      <c r="CO67" s="24">
        <v>10.688162999999999</v>
      </c>
      <c r="CP67" s="27">
        <v>10.777471999999999</v>
      </c>
      <c r="CQ67" s="27">
        <v>10.689984000000001</v>
      </c>
      <c r="CR67" s="27">
        <v>10.920693</v>
      </c>
      <c r="CS67" s="27">
        <v>10.744287999999999</v>
      </c>
      <c r="CT67" s="24">
        <v>10.787672000000001</v>
      </c>
      <c r="CU67" s="27">
        <v>10.858777</v>
      </c>
      <c r="CV67" s="27">
        <v>10.808783999999999</v>
      </c>
      <c r="CW67" s="27">
        <v>10.972671</v>
      </c>
      <c r="CX67" s="27">
        <v>10.784307</v>
      </c>
      <c r="CY67" s="24">
        <v>10.852167</v>
      </c>
      <c r="CZ67" s="27">
        <v>10.912137</v>
      </c>
      <c r="DA67" s="27">
        <v>10.843366</v>
      </c>
      <c r="DB67" s="27">
        <v>11.03289</v>
      </c>
      <c r="DC67" s="27">
        <v>10.811605999999999</v>
      </c>
      <c r="DD67" s="24">
        <v>10.925915</v>
      </c>
      <c r="DE67" s="27">
        <v>10.979540999999999</v>
      </c>
      <c r="DF67" s="27">
        <v>10.874067</v>
      </c>
      <c r="DG67" s="27">
        <v>11.119292</v>
      </c>
      <c r="DH67" s="27">
        <v>10.873008</v>
      </c>
      <c r="DI67" s="24">
        <v>10.982043000000001</v>
      </c>
      <c r="DJ67" s="27">
        <v>11.061494</v>
      </c>
      <c r="DK67" s="27">
        <v>10.932392</v>
      </c>
      <c r="DL67" s="27">
        <v>11.29252</v>
      </c>
      <c r="DM67" s="27">
        <v>10.957455</v>
      </c>
      <c r="DN67" s="24">
        <v>11.064399999999999</v>
      </c>
      <c r="DO67" s="27">
        <v>11.191988</v>
      </c>
      <c r="DP67" s="27">
        <v>11.057062999999999</v>
      </c>
      <c r="DQ67" s="27">
        <v>11.636495</v>
      </c>
      <c r="DR67" s="27">
        <v>11.070999</v>
      </c>
      <c r="DS67" s="24">
        <v>11.202603999999999</v>
      </c>
      <c r="DT67" s="27">
        <v>11.325647</v>
      </c>
      <c r="DU67" s="27">
        <v>11.222886000000001</v>
      </c>
      <c r="DV67" s="27">
        <v>11.845025</v>
      </c>
      <c r="DW67" s="27">
        <v>11.204604</v>
      </c>
      <c r="DX67" s="24">
        <v>11.359908000000001</v>
      </c>
      <c r="DY67" s="27">
        <v>11.456834000000001</v>
      </c>
      <c r="DZ67" s="27">
        <v>11.317088</v>
      </c>
      <c r="EA67" s="27">
        <v>12.045242999999999</v>
      </c>
      <c r="EB67" s="27">
        <v>11.342556</v>
      </c>
      <c r="EC67" s="24">
        <v>11.515750000000001</v>
      </c>
      <c r="ED67" s="27">
        <v>11.593802999999999</v>
      </c>
      <c r="EE67" s="27">
        <v>11.445342</v>
      </c>
      <c r="EF67" s="27">
        <v>12.252992000000001</v>
      </c>
      <c r="EG67" s="27">
        <v>11.514481999999999</v>
      </c>
      <c r="EH67" s="24">
        <v>11.677944999999999</v>
      </c>
      <c r="EI67" s="27">
        <v>11.72517</v>
      </c>
      <c r="EJ67" s="27">
        <v>11.544559</v>
      </c>
      <c r="EK67" s="27">
        <v>12.403318000000001</v>
      </c>
      <c r="EL67" s="27">
        <v>11.664331000000001</v>
      </c>
      <c r="EM67" s="24">
        <v>11.82536</v>
      </c>
      <c r="EN67" s="27">
        <v>11.791638000000001</v>
      </c>
      <c r="EO67" s="27">
        <v>11.621572</v>
      </c>
      <c r="EP67" s="27">
        <v>12.55979</v>
      </c>
      <c r="EQ67" s="27">
        <v>11.837066</v>
      </c>
      <c r="ER67" s="24">
        <v>11.977764000000001</v>
      </c>
      <c r="ES67" s="26">
        <v>2E-3</v>
      </c>
      <c r="ET67" s="26">
        <v>1E-3</v>
      </c>
      <c r="EU67" s="26">
        <v>4.0000000000000001E-3</v>
      </c>
      <c r="EV67" s="26">
        <v>2E-3</v>
      </c>
      <c r="EW67" s="25">
        <v>2E-3</v>
      </c>
    </row>
    <row r="68" spans="1:153" x14ac:dyDescent="0.25">
      <c r="A68" s="28" t="s">
        <v>172</v>
      </c>
      <c r="B68" s="28">
        <v>10.032652000000001</v>
      </c>
      <c r="C68" s="28">
        <v>9.9049940000000003</v>
      </c>
      <c r="D68" s="31">
        <v>9.4089759999999991</v>
      </c>
      <c r="E68" s="31">
        <v>9.4088750000000001</v>
      </c>
      <c r="F68" s="31">
        <v>9.4076869999999992</v>
      </c>
      <c r="G68" s="31">
        <v>9.4090670000000003</v>
      </c>
      <c r="H68" s="28">
        <v>9.4188620000000007</v>
      </c>
      <c r="I68" s="31">
        <v>9.1978670000000005</v>
      </c>
      <c r="J68" s="31">
        <v>9.1921909999999993</v>
      </c>
      <c r="K68" s="31">
        <v>9.1868549999999995</v>
      </c>
      <c r="L68" s="31">
        <v>9.1936339999999994</v>
      </c>
      <c r="M68" s="28">
        <v>9.178801</v>
      </c>
      <c r="N68" s="31">
        <v>9.2576529999999995</v>
      </c>
      <c r="O68" s="31">
        <v>9.2701790000000006</v>
      </c>
      <c r="P68" s="31">
        <v>9.2333999999999996</v>
      </c>
      <c r="Q68" s="31">
        <v>9.2439250000000008</v>
      </c>
      <c r="R68" s="28">
        <v>9.2478820000000006</v>
      </c>
      <c r="S68" s="31">
        <v>9.2073440000000009</v>
      </c>
      <c r="T68" s="31">
        <v>9.2192480000000003</v>
      </c>
      <c r="U68" s="31">
        <v>9.1881260000000005</v>
      </c>
      <c r="V68" s="31">
        <v>9.1876800000000003</v>
      </c>
      <c r="W68" s="28">
        <v>9.1825080000000003</v>
      </c>
      <c r="X68" s="31">
        <v>9.4052880000000005</v>
      </c>
      <c r="Y68" s="31">
        <v>9.3818780000000004</v>
      </c>
      <c r="Z68" s="31">
        <v>9.3579819999999998</v>
      </c>
      <c r="AA68" s="31">
        <v>9.3359319999999997</v>
      </c>
      <c r="AB68" s="28">
        <v>9.3383240000000001</v>
      </c>
      <c r="AC68" s="31">
        <v>9.4691930000000006</v>
      </c>
      <c r="AD68" s="31">
        <v>9.4481760000000001</v>
      </c>
      <c r="AE68" s="31">
        <v>9.4445809999999994</v>
      </c>
      <c r="AF68" s="31">
        <v>9.4154230000000005</v>
      </c>
      <c r="AG68" s="28">
        <v>9.4273389999999999</v>
      </c>
      <c r="AH68" s="31">
        <v>9.4934429999999992</v>
      </c>
      <c r="AI68" s="31">
        <v>9.4724360000000001</v>
      </c>
      <c r="AJ68" s="31">
        <v>9.4693690000000004</v>
      </c>
      <c r="AK68" s="31">
        <v>9.4295299999999997</v>
      </c>
      <c r="AL68" s="28">
        <v>9.4466509999999992</v>
      </c>
      <c r="AM68" s="31">
        <v>9.4418880000000005</v>
      </c>
      <c r="AN68" s="31">
        <v>9.3993099999999998</v>
      </c>
      <c r="AO68" s="31">
        <v>9.4417729999999995</v>
      </c>
      <c r="AP68" s="31">
        <v>9.3933929999999997</v>
      </c>
      <c r="AQ68" s="28">
        <v>9.412903</v>
      </c>
      <c r="AR68" s="31">
        <v>9.3782169999999994</v>
      </c>
      <c r="AS68" s="31">
        <v>9.3710550000000001</v>
      </c>
      <c r="AT68" s="31">
        <v>9.4383479999999995</v>
      </c>
      <c r="AU68" s="31">
        <v>9.3922360000000005</v>
      </c>
      <c r="AV68" s="28">
        <v>9.3978289999999998</v>
      </c>
      <c r="AW68" s="31">
        <v>9.3515630000000005</v>
      </c>
      <c r="AX68" s="31">
        <v>9.3603819999999995</v>
      </c>
      <c r="AY68" s="31">
        <v>9.4655919999999991</v>
      </c>
      <c r="AZ68" s="31">
        <v>9.4055009999999992</v>
      </c>
      <c r="BA68" s="28">
        <v>9.4223750000000006</v>
      </c>
      <c r="BB68" s="31">
        <v>9.3590970000000002</v>
      </c>
      <c r="BC68" s="31">
        <v>9.3893489999999993</v>
      </c>
      <c r="BD68" s="31">
        <v>9.4872630000000004</v>
      </c>
      <c r="BE68" s="31">
        <v>9.4062579999999993</v>
      </c>
      <c r="BF68" s="28">
        <v>9.4570699999999999</v>
      </c>
      <c r="BG68" s="31">
        <v>9.3833230000000007</v>
      </c>
      <c r="BH68" s="31">
        <v>9.4647640000000006</v>
      </c>
      <c r="BI68" s="31">
        <v>9.5198780000000003</v>
      </c>
      <c r="BJ68" s="31">
        <v>9.4087610000000002</v>
      </c>
      <c r="BK68" s="28">
        <v>9.4645279999999996</v>
      </c>
      <c r="BL68" s="31">
        <v>9.3988350000000001</v>
      </c>
      <c r="BM68" s="31">
        <v>9.4744810000000008</v>
      </c>
      <c r="BN68" s="31">
        <v>9.5677710000000005</v>
      </c>
      <c r="BO68" s="31">
        <v>9.4047509999999992</v>
      </c>
      <c r="BP68" s="28">
        <v>9.5027670000000004</v>
      </c>
      <c r="BQ68" s="31">
        <v>9.3831480000000003</v>
      </c>
      <c r="BR68" s="31">
        <v>9.4986610000000002</v>
      </c>
      <c r="BS68" s="31">
        <v>9.5909969999999998</v>
      </c>
      <c r="BT68" s="31">
        <v>9.4367780000000003</v>
      </c>
      <c r="BU68" s="28">
        <v>9.5064740000000008</v>
      </c>
      <c r="BV68" s="31">
        <v>9.3945360000000004</v>
      </c>
      <c r="BW68" s="31">
        <v>9.5182380000000002</v>
      </c>
      <c r="BX68" s="31">
        <v>9.6536399999999993</v>
      </c>
      <c r="BY68" s="31">
        <v>9.4559359999999995</v>
      </c>
      <c r="BZ68" s="28">
        <v>9.5578230000000008</v>
      </c>
      <c r="CA68" s="31">
        <v>9.4098009999999999</v>
      </c>
      <c r="CB68" s="31">
        <v>9.5232609999999998</v>
      </c>
      <c r="CC68" s="31">
        <v>9.6680810000000008</v>
      </c>
      <c r="CD68" s="31">
        <v>9.4645969999999995</v>
      </c>
      <c r="CE68" s="28">
        <v>9.5816160000000004</v>
      </c>
      <c r="CF68" s="31">
        <v>9.4255580000000005</v>
      </c>
      <c r="CG68" s="31">
        <v>9.5112290000000002</v>
      </c>
      <c r="CH68" s="31">
        <v>9.6850900000000006</v>
      </c>
      <c r="CI68" s="31">
        <v>9.5443990000000003</v>
      </c>
      <c r="CJ68" s="28">
        <v>9.6155059999999999</v>
      </c>
      <c r="CK68" s="31">
        <v>9.4409259999999993</v>
      </c>
      <c r="CL68" s="31">
        <v>9.5470439999999996</v>
      </c>
      <c r="CM68" s="31">
        <v>9.7359919999999995</v>
      </c>
      <c r="CN68" s="31">
        <v>9.5769199999999994</v>
      </c>
      <c r="CO68" s="28">
        <v>9.6487409999999993</v>
      </c>
      <c r="CP68" s="31">
        <v>9.4677509999999998</v>
      </c>
      <c r="CQ68" s="31">
        <v>9.5912729999999993</v>
      </c>
      <c r="CR68" s="31">
        <v>9.7872210000000006</v>
      </c>
      <c r="CS68" s="31">
        <v>9.6364359999999998</v>
      </c>
      <c r="CT68" s="28">
        <v>9.7153519999999993</v>
      </c>
      <c r="CU68" s="31">
        <v>9.4831500000000002</v>
      </c>
      <c r="CV68" s="31">
        <v>9.6557949999999995</v>
      </c>
      <c r="CW68" s="31">
        <v>9.8536549999999998</v>
      </c>
      <c r="CX68" s="31">
        <v>9.6843710000000005</v>
      </c>
      <c r="CY68" s="28">
        <v>9.7677779999999998</v>
      </c>
      <c r="CZ68" s="31">
        <v>9.4932259999999999</v>
      </c>
      <c r="DA68" s="31">
        <v>9.6770639999999997</v>
      </c>
      <c r="DB68" s="31">
        <v>9.9177959999999992</v>
      </c>
      <c r="DC68" s="31">
        <v>9.7113969999999998</v>
      </c>
      <c r="DD68" s="28">
        <v>9.8248990000000003</v>
      </c>
      <c r="DE68" s="31">
        <v>9.5220739999999999</v>
      </c>
      <c r="DF68" s="31">
        <v>9.7128750000000004</v>
      </c>
      <c r="DG68" s="31">
        <v>9.9962459999999993</v>
      </c>
      <c r="DH68" s="31">
        <v>9.7703500000000005</v>
      </c>
      <c r="DI68" s="28">
        <v>9.8718120000000003</v>
      </c>
      <c r="DJ68" s="31">
        <v>9.5617169999999998</v>
      </c>
      <c r="DK68" s="31">
        <v>9.7801489999999998</v>
      </c>
      <c r="DL68" s="31">
        <v>10.165302000000001</v>
      </c>
      <c r="DM68" s="31">
        <v>9.8313369999999995</v>
      </c>
      <c r="DN68" s="28">
        <v>9.9545980000000007</v>
      </c>
      <c r="DO68" s="31">
        <v>9.6506120000000006</v>
      </c>
      <c r="DP68" s="31">
        <v>9.8906530000000004</v>
      </c>
      <c r="DQ68" s="31">
        <v>10.469142</v>
      </c>
      <c r="DR68" s="31">
        <v>9.9435179999999992</v>
      </c>
      <c r="DS68" s="28">
        <v>10.08609</v>
      </c>
      <c r="DT68" s="31">
        <v>9.7484769999999994</v>
      </c>
      <c r="DU68" s="31">
        <v>10.00226</v>
      </c>
      <c r="DV68" s="31">
        <v>10.654344999999999</v>
      </c>
      <c r="DW68" s="31">
        <v>10.05893</v>
      </c>
      <c r="DX68" s="28">
        <v>10.231261</v>
      </c>
      <c r="DY68" s="31">
        <v>9.8350749999999998</v>
      </c>
      <c r="DZ68" s="31">
        <v>10.086948</v>
      </c>
      <c r="EA68" s="31">
        <v>10.834091000000001</v>
      </c>
      <c r="EB68" s="31">
        <v>10.193497000000001</v>
      </c>
      <c r="EC68" s="28">
        <v>10.383696</v>
      </c>
      <c r="ED68" s="31">
        <v>9.9596309999999999</v>
      </c>
      <c r="EE68" s="31">
        <v>10.194492</v>
      </c>
      <c r="EF68" s="31">
        <v>11.027184999999999</v>
      </c>
      <c r="EG68" s="31">
        <v>10.347695</v>
      </c>
      <c r="EH68" s="28">
        <v>10.535686</v>
      </c>
      <c r="EI68" s="31">
        <v>10.072603000000001</v>
      </c>
      <c r="EJ68" s="31">
        <v>10.277616</v>
      </c>
      <c r="EK68" s="31">
        <v>11.183332</v>
      </c>
      <c r="EL68" s="31">
        <v>10.479774000000001</v>
      </c>
      <c r="EM68" s="28">
        <v>10.655741000000001</v>
      </c>
      <c r="EN68" s="31">
        <v>10.095147000000001</v>
      </c>
      <c r="EO68" s="31">
        <v>10.350345000000001</v>
      </c>
      <c r="EP68" s="31">
        <v>11.349247999999999</v>
      </c>
      <c r="EQ68" s="31">
        <v>10.645668000000001</v>
      </c>
      <c r="ER68" s="28">
        <v>10.799868</v>
      </c>
      <c r="ES68" s="30">
        <v>1E-3</v>
      </c>
      <c r="ET68" s="30">
        <v>2E-3</v>
      </c>
      <c r="EU68" s="30">
        <v>5.0000000000000001E-3</v>
      </c>
      <c r="EV68" s="30">
        <v>2E-3</v>
      </c>
      <c r="EW68" s="29">
        <v>3.0000000000000001E-3</v>
      </c>
    </row>
    <row r="69" spans="1:153" x14ac:dyDescent="0.25">
      <c r="A69" s="28" t="s">
        <v>169</v>
      </c>
      <c r="B69" s="24"/>
      <c r="C69" s="24"/>
      <c r="D69" s="194"/>
      <c r="E69" s="189"/>
      <c r="F69" s="189"/>
      <c r="G69" s="189"/>
      <c r="H69" s="195"/>
      <c r="I69" s="194"/>
      <c r="J69" s="189"/>
      <c r="K69" s="189"/>
      <c r="L69" s="189"/>
      <c r="M69" s="195"/>
      <c r="N69" s="194"/>
      <c r="O69" s="189"/>
      <c r="P69" s="189"/>
      <c r="Q69" s="189"/>
      <c r="R69" s="195"/>
      <c r="S69" s="194"/>
      <c r="T69" s="189"/>
      <c r="U69" s="189"/>
      <c r="V69" s="189"/>
      <c r="W69" s="195"/>
      <c r="X69" s="194"/>
      <c r="Y69" s="189"/>
      <c r="Z69" s="189"/>
      <c r="AA69" s="189"/>
      <c r="AB69" s="195"/>
      <c r="AC69" s="194"/>
      <c r="AD69" s="189"/>
      <c r="AE69" s="189"/>
      <c r="AF69" s="189"/>
      <c r="AG69" s="195"/>
      <c r="AH69" s="194"/>
      <c r="AI69" s="189"/>
      <c r="AJ69" s="189"/>
      <c r="AK69" s="189"/>
      <c r="AL69" s="195"/>
      <c r="AM69" s="194"/>
      <c r="AN69" s="189"/>
      <c r="AO69" s="189"/>
      <c r="AP69" s="189"/>
      <c r="AQ69" s="195"/>
      <c r="AR69" s="194"/>
      <c r="AS69" s="189"/>
      <c r="AT69" s="189"/>
      <c r="AU69" s="189"/>
      <c r="AV69" s="195"/>
      <c r="AW69" s="194"/>
      <c r="AX69" s="189"/>
      <c r="AY69" s="189"/>
      <c r="AZ69" s="189"/>
      <c r="BA69" s="195"/>
      <c r="BB69" s="194"/>
      <c r="BC69" s="189"/>
      <c r="BD69" s="189"/>
      <c r="BE69" s="189"/>
      <c r="BF69" s="195"/>
      <c r="BG69" s="194"/>
      <c r="BH69" s="189"/>
      <c r="BI69" s="189"/>
      <c r="BJ69" s="189"/>
      <c r="BK69" s="195"/>
      <c r="BL69" s="194"/>
      <c r="BM69" s="189"/>
      <c r="BN69" s="189"/>
      <c r="BO69" s="189"/>
      <c r="BP69" s="195"/>
      <c r="BQ69" s="194"/>
      <c r="BR69" s="189"/>
      <c r="BS69" s="189"/>
      <c r="BT69" s="189"/>
      <c r="BU69" s="195"/>
      <c r="BV69" s="194"/>
      <c r="BW69" s="189"/>
      <c r="BX69" s="189"/>
      <c r="BY69" s="189"/>
      <c r="BZ69" s="195"/>
      <c r="CA69" s="194"/>
      <c r="CB69" s="189"/>
      <c r="CC69" s="189"/>
      <c r="CD69" s="189"/>
      <c r="CE69" s="195"/>
      <c r="CF69" s="194"/>
      <c r="CG69" s="189"/>
      <c r="CH69" s="189"/>
      <c r="CI69" s="189"/>
      <c r="CJ69" s="195"/>
      <c r="CK69" s="194"/>
      <c r="CL69" s="189"/>
      <c r="CM69" s="189"/>
      <c r="CN69" s="189"/>
      <c r="CO69" s="195"/>
      <c r="CP69" s="194"/>
      <c r="CQ69" s="189"/>
      <c r="CR69" s="189"/>
      <c r="CS69" s="189"/>
      <c r="CT69" s="195"/>
      <c r="CU69" s="194"/>
      <c r="CV69" s="189"/>
      <c r="CW69" s="189"/>
      <c r="CX69" s="189"/>
      <c r="CY69" s="195"/>
      <c r="CZ69" s="194"/>
      <c r="DA69" s="189"/>
      <c r="DB69" s="189"/>
      <c r="DC69" s="189"/>
      <c r="DD69" s="195"/>
      <c r="DE69" s="194"/>
      <c r="DF69" s="189"/>
      <c r="DG69" s="189"/>
      <c r="DH69" s="189"/>
      <c r="DI69" s="195"/>
      <c r="DJ69" s="194"/>
      <c r="DK69" s="189"/>
      <c r="DL69" s="189"/>
      <c r="DM69" s="189"/>
      <c r="DN69" s="195"/>
      <c r="DO69" s="194"/>
      <c r="DP69" s="189"/>
      <c r="DQ69" s="189"/>
      <c r="DR69" s="189"/>
      <c r="DS69" s="195"/>
      <c r="DT69" s="194"/>
      <c r="DU69" s="189"/>
      <c r="DV69" s="189"/>
      <c r="DW69" s="189"/>
      <c r="DX69" s="195"/>
      <c r="DY69" s="194"/>
      <c r="DZ69" s="189"/>
      <c r="EA69" s="189"/>
      <c r="EB69" s="189"/>
      <c r="EC69" s="195"/>
      <c r="ED69" s="194"/>
      <c r="EE69" s="189"/>
      <c r="EF69" s="189"/>
      <c r="EG69" s="189"/>
      <c r="EH69" s="195"/>
      <c r="EI69" s="194"/>
      <c r="EJ69" s="189"/>
      <c r="EK69" s="189"/>
      <c r="EL69" s="189"/>
      <c r="EM69" s="195"/>
      <c r="EN69" s="194"/>
      <c r="EO69" s="189"/>
      <c r="EP69" s="189"/>
      <c r="EQ69" s="189"/>
      <c r="ER69" s="195"/>
      <c r="ES69" s="194"/>
      <c r="ET69" s="189"/>
      <c r="EU69" s="189"/>
      <c r="EV69" s="189"/>
      <c r="EW69" s="195"/>
    </row>
    <row r="70" spans="1:153" x14ac:dyDescent="0.25">
      <c r="A70" s="24" t="s">
        <v>176</v>
      </c>
      <c r="B70" s="24">
        <v>11.533201</v>
      </c>
      <c r="C70" s="24">
        <v>11.715401</v>
      </c>
      <c r="D70" s="27">
        <v>11.551496</v>
      </c>
      <c r="E70" s="27">
        <v>11.552360999999999</v>
      </c>
      <c r="F70" s="27">
        <v>11.550761</v>
      </c>
      <c r="G70" s="27">
        <v>11.551691999999999</v>
      </c>
      <c r="H70" s="24">
        <v>11.562391999999999</v>
      </c>
      <c r="I70" s="27">
        <v>11.498481999999999</v>
      </c>
      <c r="J70" s="27">
        <v>11.492289</v>
      </c>
      <c r="K70" s="27">
        <v>11.485352000000001</v>
      </c>
      <c r="L70" s="27">
        <v>11.493466</v>
      </c>
      <c r="M70" s="24">
        <v>11.480035000000001</v>
      </c>
      <c r="N70" s="27">
        <v>11.842807000000001</v>
      </c>
      <c r="O70" s="27">
        <v>11.850524</v>
      </c>
      <c r="P70" s="27">
        <v>11.812264000000001</v>
      </c>
      <c r="Q70" s="27">
        <v>11.825108999999999</v>
      </c>
      <c r="R70" s="24">
        <v>11.828889999999999</v>
      </c>
      <c r="S70" s="27">
        <v>12.056315</v>
      </c>
      <c r="T70" s="27">
        <v>12.058479999999999</v>
      </c>
      <c r="U70" s="27">
        <v>12.027808</v>
      </c>
      <c r="V70" s="27">
        <v>12.029365</v>
      </c>
      <c r="W70" s="24">
        <v>12.022387999999999</v>
      </c>
      <c r="X70" s="27">
        <v>12.479383</v>
      </c>
      <c r="Y70" s="27">
        <v>12.446014</v>
      </c>
      <c r="Z70" s="27">
        <v>12.424206999999999</v>
      </c>
      <c r="AA70" s="27">
        <v>12.403231</v>
      </c>
      <c r="AB70" s="24">
        <v>12.404363999999999</v>
      </c>
      <c r="AC70" s="27">
        <v>12.752428999999999</v>
      </c>
      <c r="AD70" s="27">
        <v>12.709949</v>
      </c>
      <c r="AE70" s="27">
        <v>12.716668</v>
      </c>
      <c r="AF70" s="27">
        <v>12.687887999999999</v>
      </c>
      <c r="AG70" s="24">
        <v>12.696725000000001</v>
      </c>
      <c r="AH70" s="27">
        <v>12.982011</v>
      </c>
      <c r="AI70" s="27">
        <v>12.914937999999999</v>
      </c>
      <c r="AJ70" s="27">
        <v>12.925409</v>
      </c>
      <c r="AK70" s="27">
        <v>12.885598999999999</v>
      </c>
      <c r="AL70" s="24">
        <v>12.900214999999999</v>
      </c>
      <c r="AM70" s="27">
        <v>13.124832</v>
      </c>
      <c r="AN70" s="27">
        <v>13.009531000000001</v>
      </c>
      <c r="AO70" s="27">
        <v>13.069913</v>
      </c>
      <c r="AP70" s="27">
        <v>13.021666</v>
      </c>
      <c r="AQ70" s="24">
        <v>13.036519</v>
      </c>
      <c r="AR70" s="27">
        <v>13.301791</v>
      </c>
      <c r="AS70" s="27">
        <v>13.191744999999999</v>
      </c>
      <c r="AT70" s="27">
        <v>13.280098000000001</v>
      </c>
      <c r="AU70" s="27">
        <v>13.233245999999999</v>
      </c>
      <c r="AV70" s="24">
        <v>13.233233999999999</v>
      </c>
      <c r="AW70" s="27">
        <v>13.518208</v>
      </c>
      <c r="AX70" s="27">
        <v>13.394562000000001</v>
      </c>
      <c r="AY70" s="27">
        <v>13.524343</v>
      </c>
      <c r="AZ70" s="27">
        <v>13.467772</v>
      </c>
      <c r="BA70" s="24">
        <v>13.476685</v>
      </c>
      <c r="BB70" s="27">
        <v>13.796730999999999</v>
      </c>
      <c r="BC70" s="27">
        <v>13.665507</v>
      </c>
      <c r="BD70" s="27">
        <v>13.793777</v>
      </c>
      <c r="BE70" s="27">
        <v>13.705975</v>
      </c>
      <c r="BF70" s="24">
        <v>13.763544</v>
      </c>
      <c r="BG70" s="27">
        <v>14.090783</v>
      </c>
      <c r="BH70" s="27">
        <v>13.999328999999999</v>
      </c>
      <c r="BI70" s="27">
        <v>14.076247</v>
      </c>
      <c r="BJ70" s="27">
        <v>13.953457999999999</v>
      </c>
      <c r="BK70" s="24">
        <v>14.013882000000001</v>
      </c>
      <c r="BL70" s="27">
        <v>14.39941</v>
      </c>
      <c r="BM70" s="27">
        <v>14.285104</v>
      </c>
      <c r="BN70" s="27">
        <v>14.403905</v>
      </c>
      <c r="BO70" s="27">
        <v>14.212956999999999</v>
      </c>
      <c r="BP70" s="24">
        <v>14.346273</v>
      </c>
      <c r="BQ70" s="27">
        <v>14.681848</v>
      </c>
      <c r="BR70" s="27">
        <v>14.607013</v>
      </c>
      <c r="BS70" s="27">
        <v>14.725434</v>
      </c>
      <c r="BT70" s="27">
        <v>14.548227000000001</v>
      </c>
      <c r="BU70" s="24">
        <v>14.639896999999999</v>
      </c>
      <c r="BV70" s="27">
        <v>14.998068</v>
      </c>
      <c r="BW70" s="27">
        <v>14.93079</v>
      </c>
      <c r="BX70" s="27">
        <v>15.112546</v>
      </c>
      <c r="BY70" s="27">
        <v>14.875038999999999</v>
      </c>
      <c r="BZ70" s="24">
        <v>14.999452</v>
      </c>
      <c r="CA70" s="27">
        <v>15.300848</v>
      </c>
      <c r="CB70" s="27">
        <v>15.209345000000001</v>
      </c>
      <c r="CC70" s="27">
        <v>15.419294000000001</v>
      </c>
      <c r="CD70" s="27">
        <v>15.172143999999999</v>
      </c>
      <c r="CE70" s="24">
        <v>15.308484999999999</v>
      </c>
      <c r="CF70" s="27">
        <v>15.586978</v>
      </c>
      <c r="CG70" s="27">
        <v>15.472638999999999</v>
      </c>
      <c r="CH70" s="27">
        <v>15.711995</v>
      </c>
      <c r="CI70" s="27">
        <v>15.5425</v>
      </c>
      <c r="CJ70" s="24">
        <v>15.632247</v>
      </c>
      <c r="CK70" s="27">
        <v>15.874043</v>
      </c>
      <c r="CL70" s="27">
        <v>15.802387</v>
      </c>
      <c r="CM70" s="27">
        <v>16.048601000000001</v>
      </c>
      <c r="CN70" s="27">
        <v>15.862614000000001</v>
      </c>
      <c r="CO70" s="24">
        <v>15.954288</v>
      </c>
      <c r="CP70" s="27">
        <v>16.162711999999999</v>
      </c>
      <c r="CQ70" s="27">
        <v>16.129583</v>
      </c>
      <c r="CR70" s="27">
        <v>16.393941999999999</v>
      </c>
      <c r="CS70" s="27">
        <v>16.207488999999999</v>
      </c>
      <c r="CT70" s="24">
        <v>16.316879</v>
      </c>
      <c r="CU70" s="27">
        <v>16.455611999999999</v>
      </c>
      <c r="CV70" s="27">
        <v>16.492847000000001</v>
      </c>
      <c r="CW70" s="27">
        <v>16.760624</v>
      </c>
      <c r="CX70" s="27">
        <v>16.552992</v>
      </c>
      <c r="CY70" s="24">
        <v>16.670237</v>
      </c>
      <c r="CZ70" s="27">
        <v>16.757536000000002</v>
      </c>
      <c r="DA70" s="27">
        <v>16.789657999999999</v>
      </c>
      <c r="DB70" s="27">
        <v>17.134172</v>
      </c>
      <c r="DC70" s="27">
        <v>16.875537999999999</v>
      </c>
      <c r="DD70" s="24">
        <v>17.029627000000001</v>
      </c>
      <c r="DE70" s="27">
        <v>17.062469</v>
      </c>
      <c r="DF70" s="27">
        <v>17.116710999999999</v>
      </c>
      <c r="DG70" s="27">
        <v>17.531517000000001</v>
      </c>
      <c r="DH70" s="27">
        <v>17.241434000000002</v>
      </c>
      <c r="DI70" s="24">
        <v>17.381796000000001</v>
      </c>
      <c r="DJ70" s="27">
        <v>17.401471999999998</v>
      </c>
      <c r="DK70" s="27">
        <v>17.493870000000001</v>
      </c>
      <c r="DL70" s="27">
        <v>18.067564000000001</v>
      </c>
      <c r="DM70" s="27">
        <v>17.612639999999999</v>
      </c>
      <c r="DN70" s="24">
        <v>17.794647000000001</v>
      </c>
      <c r="DO70" s="27">
        <v>17.819351000000001</v>
      </c>
      <c r="DP70" s="27">
        <v>17.960830999999999</v>
      </c>
      <c r="DQ70" s="27">
        <v>18.811198999999998</v>
      </c>
      <c r="DR70" s="27">
        <v>18.074663000000001</v>
      </c>
      <c r="DS70" s="24">
        <v>18.283118999999999</v>
      </c>
      <c r="DT70" s="27">
        <v>18.230723999999999</v>
      </c>
      <c r="DU70" s="27">
        <v>18.415737</v>
      </c>
      <c r="DV70" s="27">
        <v>19.408215999999999</v>
      </c>
      <c r="DW70" s="27">
        <v>18.544411</v>
      </c>
      <c r="DX70" s="24">
        <v>18.798926999999999</v>
      </c>
      <c r="DY70" s="27">
        <v>18.652168</v>
      </c>
      <c r="DZ70" s="27">
        <v>18.836020000000001</v>
      </c>
      <c r="EA70" s="27">
        <v>19.986567000000001</v>
      </c>
      <c r="EB70" s="27">
        <v>19.044094000000001</v>
      </c>
      <c r="EC70" s="24">
        <v>19.332546000000001</v>
      </c>
      <c r="ED70" s="27">
        <v>19.127796</v>
      </c>
      <c r="EE70" s="27">
        <v>19.309683</v>
      </c>
      <c r="EF70" s="27">
        <v>20.609354</v>
      </c>
      <c r="EG70" s="27">
        <v>19.588293</v>
      </c>
      <c r="EH70" s="24">
        <v>19.87921</v>
      </c>
      <c r="EI70" s="27">
        <v>19.595054999999999</v>
      </c>
      <c r="EJ70" s="27">
        <v>19.751228000000001</v>
      </c>
      <c r="EK70" s="27">
        <v>21.191358999999999</v>
      </c>
      <c r="EL70" s="27">
        <v>20.1099</v>
      </c>
      <c r="EM70" s="24">
        <v>20.390336999999999</v>
      </c>
      <c r="EN70" s="27">
        <v>19.925692000000002</v>
      </c>
      <c r="EO70" s="27">
        <v>20.195319999999999</v>
      </c>
      <c r="EP70" s="27">
        <v>21.802792</v>
      </c>
      <c r="EQ70" s="27">
        <v>20.694614000000001</v>
      </c>
      <c r="ER70" s="24">
        <v>20.944375999999998</v>
      </c>
      <c r="ES70" s="26">
        <v>1.7999999999999999E-2</v>
      </c>
      <c r="ET70" s="26">
        <v>1.9E-2</v>
      </c>
      <c r="EU70" s="26">
        <v>2.1999999999999999E-2</v>
      </c>
      <c r="EV70" s="26">
        <v>0.02</v>
      </c>
      <c r="EW70" s="25">
        <v>0.02</v>
      </c>
    </row>
    <row r="71" spans="1:153" x14ac:dyDescent="0.25">
      <c r="A71" s="24" t="s">
        <v>175</v>
      </c>
      <c r="B71" s="24">
        <v>10.186799000000001</v>
      </c>
      <c r="C71" s="24">
        <v>10.229398</v>
      </c>
      <c r="D71" s="27">
        <v>9.8812069999999999</v>
      </c>
      <c r="E71" s="27">
        <v>9.881532</v>
      </c>
      <c r="F71" s="27">
        <v>9.8802769999999995</v>
      </c>
      <c r="G71" s="27">
        <v>9.8828329999999998</v>
      </c>
      <c r="H71" s="24">
        <v>9.8970529999999997</v>
      </c>
      <c r="I71" s="27">
        <v>9.8119789999999991</v>
      </c>
      <c r="J71" s="27">
        <v>9.805866</v>
      </c>
      <c r="K71" s="27">
        <v>9.7987029999999997</v>
      </c>
      <c r="L71" s="27">
        <v>9.808503</v>
      </c>
      <c r="M71" s="24">
        <v>9.7837519999999998</v>
      </c>
      <c r="N71" s="27">
        <v>9.9970580000000009</v>
      </c>
      <c r="O71" s="27">
        <v>10.01606</v>
      </c>
      <c r="P71" s="27">
        <v>9.9687839999999994</v>
      </c>
      <c r="Q71" s="27">
        <v>9.9796390000000006</v>
      </c>
      <c r="R71" s="24">
        <v>9.9906419999999994</v>
      </c>
      <c r="S71" s="27">
        <v>10.127302999999999</v>
      </c>
      <c r="T71" s="27">
        <v>10.148135999999999</v>
      </c>
      <c r="U71" s="27">
        <v>10.094644000000001</v>
      </c>
      <c r="V71" s="27">
        <v>10.094264000000001</v>
      </c>
      <c r="W71" s="24">
        <v>10.092093999999999</v>
      </c>
      <c r="X71" s="27">
        <v>10.524094</v>
      </c>
      <c r="Y71" s="27">
        <v>10.499732</v>
      </c>
      <c r="Z71" s="27">
        <v>10.455648</v>
      </c>
      <c r="AA71" s="27">
        <v>10.426232000000001</v>
      </c>
      <c r="AB71" s="24">
        <v>10.432949000000001</v>
      </c>
      <c r="AC71" s="27">
        <v>10.7796</v>
      </c>
      <c r="AD71" s="27">
        <v>10.759525999999999</v>
      </c>
      <c r="AE71" s="27">
        <v>10.736611999999999</v>
      </c>
      <c r="AF71" s="27">
        <v>10.695717</v>
      </c>
      <c r="AG71" s="24">
        <v>10.717788000000001</v>
      </c>
      <c r="AH71" s="27">
        <v>11.015872999999999</v>
      </c>
      <c r="AI71" s="27">
        <v>10.990071</v>
      </c>
      <c r="AJ71" s="27">
        <v>10.958352</v>
      </c>
      <c r="AK71" s="27">
        <v>10.899345</v>
      </c>
      <c r="AL71" s="24">
        <v>10.930103000000001</v>
      </c>
      <c r="AM71" s="27">
        <v>11.150372000000001</v>
      </c>
      <c r="AN71" s="27">
        <v>11.083449999999999</v>
      </c>
      <c r="AO71" s="27">
        <v>11.126099</v>
      </c>
      <c r="AP71" s="27">
        <v>11.047573</v>
      </c>
      <c r="AQ71" s="24">
        <v>11.088604</v>
      </c>
      <c r="AR71" s="27">
        <v>11.252069000000001</v>
      </c>
      <c r="AS71" s="27">
        <v>11.24316</v>
      </c>
      <c r="AT71" s="27">
        <v>11.322167</v>
      </c>
      <c r="AU71" s="27">
        <v>11.249257</v>
      </c>
      <c r="AV71" s="24">
        <v>11.262893</v>
      </c>
      <c r="AW71" s="27">
        <v>11.400372000000001</v>
      </c>
      <c r="AX71" s="27">
        <v>11.410273999999999</v>
      </c>
      <c r="AY71" s="27">
        <v>11.554690000000001</v>
      </c>
      <c r="AZ71" s="27">
        <v>11.456533</v>
      </c>
      <c r="BA71" s="24">
        <v>11.49011</v>
      </c>
      <c r="BB71" s="27">
        <v>11.598602</v>
      </c>
      <c r="BC71" s="27">
        <v>11.648241000000001</v>
      </c>
      <c r="BD71" s="27">
        <v>11.769123</v>
      </c>
      <c r="BE71" s="27">
        <v>11.651958</v>
      </c>
      <c r="BF71" s="24">
        <v>11.728497000000001</v>
      </c>
      <c r="BG71" s="27">
        <v>11.802298</v>
      </c>
      <c r="BH71" s="27">
        <v>11.935623</v>
      </c>
      <c r="BI71" s="27">
        <v>11.983483</v>
      </c>
      <c r="BJ71" s="27">
        <v>11.824011</v>
      </c>
      <c r="BK71" s="24">
        <v>11.905635</v>
      </c>
      <c r="BL71" s="27">
        <v>11.986462</v>
      </c>
      <c r="BM71" s="27">
        <v>12.115</v>
      </c>
      <c r="BN71" s="27">
        <v>12.228187999999999</v>
      </c>
      <c r="BO71" s="27">
        <v>11.996553</v>
      </c>
      <c r="BP71" s="24">
        <v>12.112787000000001</v>
      </c>
      <c r="BQ71" s="27">
        <v>12.106028</v>
      </c>
      <c r="BR71" s="27">
        <v>12.293189</v>
      </c>
      <c r="BS71" s="27">
        <v>12.415338999999999</v>
      </c>
      <c r="BT71" s="27">
        <v>12.186062</v>
      </c>
      <c r="BU71" s="24">
        <v>12.268549999999999</v>
      </c>
      <c r="BV71" s="27">
        <v>12.272107999999999</v>
      </c>
      <c r="BW71" s="27">
        <v>12.469557</v>
      </c>
      <c r="BX71" s="27">
        <v>12.642688</v>
      </c>
      <c r="BY71" s="27">
        <v>12.341149</v>
      </c>
      <c r="BZ71" s="24">
        <v>12.503272000000001</v>
      </c>
      <c r="CA71" s="27">
        <v>12.450934</v>
      </c>
      <c r="CB71" s="27">
        <v>12.661353999999999</v>
      </c>
      <c r="CC71" s="27">
        <v>12.822146999999999</v>
      </c>
      <c r="CD71" s="27">
        <v>12.500626</v>
      </c>
      <c r="CE71" s="24">
        <v>12.709849</v>
      </c>
      <c r="CF71" s="27">
        <v>12.659506</v>
      </c>
      <c r="CG71" s="27">
        <v>12.819867</v>
      </c>
      <c r="CH71" s="27">
        <v>13.041532999999999</v>
      </c>
      <c r="CI71" s="27">
        <v>12.821104</v>
      </c>
      <c r="CJ71" s="24">
        <v>12.943052</v>
      </c>
      <c r="CK71" s="27">
        <v>12.891166</v>
      </c>
      <c r="CL71" s="27">
        <v>13.066682</v>
      </c>
      <c r="CM71" s="27">
        <v>13.331856</v>
      </c>
      <c r="CN71" s="27">
        <v>13.070967</v>
      </c>
      <c r="CO71" s="24">
        <v>13.18848</v>
      </c>
      <c r="CP71" s="27">
        <v>13.178447</v>
      </c>
      <c r="CQ71" s="27">
        <v>13.355865</v>
      </c>
      <c r="CR71" s="27">
        <v>13.637532</v>
      </c>
      <c r="CS71" s="27">
        <v>13.396279</v>
      </c>
      <c r="CT71" s="24">
        <v>13.514925</v>
      </c>
      <c r="CU71" s="27">
        <v>13.431561</v>
      </c>
      <c r="CV71" s="27">
        <v>13.707096</v>
      </c>
      <c r="CW71" s="27">
        <v>13.968097</v>
      </c>
      <c r="CX71" s="27">
        <v>13.701521</v>
      </c>
      <c r="CY71" s="24">
        <v>13.828194999999999</v>
      </c>
      <c r="CZ71" s="27">
        <v>13.648657999999999</v>
      </c>
      <c r="DA71" s="27">
        <v>13.978351999999999</v>
      </c>
      <c r="DB71" s="27">
        <v>14.293536</v>
      </c>
      <c r="DC71" s="27">
        <v>13.97006</v>
      </c>
      <c r="DD71" s="24">
        <v>14.153501</v>
      </c>
      <c r="DE71" s="27">
        <v>13.933562</v>
      </c>
      <c r="DF71" s="27">
        <v>14.269517</v>
      </c>
      <c r="DG71" s="27">
        <v>14.646915</v>
      </c>
      <c r="DH71" s="27">
        <v>14.296281</v>
      </c>
      <c r="DI71" s="24">
        <v>14.460366</v>
      </c>
      <c r="DJ71" s="27">
        <v>14.228377</v>
      </c>
      <c r="DK71" s="27">
        <v>14.620574</v>
      </c>
      <c r="DL71" s="27">
        <v>15.149589000000001</v>
      </c>
      <c r="DM71" s="27">
        <v>14.639723999999999</v>
      </c>
      <c r="DN71" s="24">
        <v>14.827164</v>
      </c>
      <c r="DO71" s="27">
        <v>14.618463999999999</v>
      </c>
      <c r="DP71" s="27">
        <v>15.044715999999999</v>
      </c>
      <c r="DQ71" s="27">
        <v>15.896756</v>
      </c>
      <c r="DR71" s="27">
        <v>15.064449</v>
      </c>
      <c r="DS71" s="24">
        <v>15.28823</v>
      </c>
      <c r="DT71" s="27">
        <v>15.048031</v>
      </c>
      <c r="DU71" s="27">
        <v>15.495008</v>
      </c>
      <c r="DV71" s="27">
        <v>16.476467</v>
      </c>
      <c r="DW71" s="27">
        <v>15.501908999999999</v>
      </c>
      <c r="DX71" s="24">
        <v>15.787167</v>
      </c>
      <c r="DY71" s="27">
        <v>15.462362000000001</v>
      </c>
      <c r="DZ71" s="27">
        <v>15.904249</v>
      </c>
      <c r="EA71" s="27">
        <v>17.071141999999998</v>
      </c>
      <c r="EB71" s="27">
        <v>15.996003</v>
      </c>
      <c r="EC71" s="24">
        <v>16.316096999999999</v>
      </c>
      <c r="ED71" s="27">
        <v>15.969329</v>
      </c>
      <c r="EE71" s="27">
        <v>16.372816</v>
      </c>
      <c r="EF71" s="27">
        <v>17.713963</v>
      </c>
      <c r="EG71" s="27">
        <v>16.547975999999998</v>
      </c>
      <c r="EH71" s="24">
        <v>16.856390000000001</v>
      </c>
      <c r="EI71" s="27">
        <v>16.486666</v>
      </c>
      <c r="EJ71" s="27">
        <v>16.811422</v>
      </c>
      <c r="EK71" s="27">
        <v>18.288295999999999</v>
      </c>
      <c r="EL71" s="27">
        <v>17.070876999999999</v>
      </c>
      <c r="EM71" s="24">
        <v>17.361792000000001</v>
      </c>
      <c r="EN71" s="27">
        <v>16.811904999999999</v>
      </c>
      <c r="EO71" s="27">
        <v>17.215575999999999</v>
      </c>
      <c r="EP71" s="27">
        <v>18.894131000000002</v>
      </c>
      <c r="EQ71" s="27">
        <v>17.658985000000001</v>
      </c>
      <c r="ER71" s="24">
        <v>17.919331</v>
      </c>
      <c r="ES71" s="26">
        <v>1.7000000000000001E-2</v>
      </c>
      <c r="ET71" s="26">
        <v>1.7999999999999999E-2</v>
      </c>
      <c r="EU71" s="26">
        <v>2.1000000000000001E-2</v>
      </c>
      <c r="EV71" s="26">
        <v>1.9E-2</v>
      </c>
      <c r="EW71" s="25">
        <v>0.02</v>
      </c>
    </row>
    <row r="72" spans="1:153" x14ac:dyDescent="0.25">
      <c r="A72" s="24" t="s">
        <v>174</v>
      </c>
      <c r="B72" s="24">
        <v>6.7685009999999997</v>
      </c>
      <c r="C72" s="24">
        <v>6.8157220000000001</v>
      </c>
      <c r="D72" s="27">
        <v>6.402793</v>
      </c>
      <c r="E72" s="27">
        <v>6.4007480000000001</v>
      </c>
      <c r="F72" s="27">
        <v>6.4002569999999999</v>
      </c>
      <c r="G72" s="27">
        <v>6.4007459999999998</v>
      </c>
      <c r="H72" s="24">
        <v>6.4037769999999998</v>
      </c>
      <c r="I72" s="27">
        <v>6.4096979999999997</v>
      </c>
      <c r="J72" s="27">
        <v>6.4056480000000002</v>
      </c>
      <c r="K72" s="27">
        <v>6.4035419999999998</v>
      </c>
      <c r="L72" s="27">
        <v>6.4069209999999996</v>
      </c>
      <c r="M72" s="24">
        <v>6.3996069999999996</v>
      </c>
      <c r="N72" s="27">
        <v>6.4809530000000004</v>
      </c>
      <c r="O72" s="27">
        <v>6.4913699999999999</v>
      </c>
      <c r="P72" s="27">
        <v>6.4630619999999999</v>
      </c>
      <c r="Q72" s="27">
        <v>6.472836</v>
      </c>
      <c r="R72" s="24">
        <v>6.4678360000000001</v>
      </c>
      <c r="S72" s="27">
        <v>6.518332</v>
      </c>
      <c r="T72" s="27">
        <v>6.5282749999999998</v>
      </c>
      <c r="U72" s="27">
        <v>6.5144570000000002</v>
      </c>
      <c r="V72" s="27">
        <v>6.5123249999999997</v>
      </c>
      <c r="W72" s="24">
        <v>6.5036310000000004</v>
      </c>
      <c r="X72" s="27">
        <v>6.8500290000000001</v>
      </c>
      <c r="Y72" s="27">
        <v>6.8235749999999999</v>
      </c>
      <c r="Z72" s="27">
        <v>6.8088839999999999</v>
      </c>
      <c r="AA72" s="27">
        <v>6.7895539999999999</v>
      </c>
      <c r="AB72" s="24">
        <v>6.7872019999999997</v>
      </c>
      <c r="AC72" s="27">
        <v>7.054608</v>
      </c>
      <c r="AD72" s="27">
        <v>7.0256280000000002</v>
      </c>
      <c r="AE72" s="27">
        <v>7.0238550000000002</v>
      </c>
      <c r="AF72" s="27">
        <v>6.9971889999999997</v>
      </c>
      <c r="AG72" s="24">
        <v>7.0034210000000003</v>
      </c>
      <c r="AH72" s="27">
        <v>7.2080640000000002</v>
      </c>
      <c r="AI72" s="27">
        <v>7.1873509999999996</v>
      </c>
      <c r="AJ72" s="27">
        <v>7.1893390000000004</v>
      </c>
      <c r="AK72" s="27">
        <v>7.1534979999999999</v>
      </c>
      <c r="AL72" s="24">
        <v>7.1635109999999997</v>
      </c>
      <c r="AM72" s="27">
        <v>7.2883610000000001</v>
      </c>
      <c r="AN72" s="27">
        <v>7.2643890000000004</v>
      </c>
      <c r="AO72" s="27">
        <v>7.2905959999999999</v>
      </c>
      <c r="AP72" s="27">
        <v>7.251925</v>
      </c>
      <c r="AQ72" s="24">
        <v>7.2609810000000001</v>
      </c>
      <c r="AR72" s="27">
        <v>7.3596450000000004</v>
      </c>
      <c r="AS72" s="27">
        <v>7.3677780000000004</v>
      </c>
      <c r="AT72" s="27">
        <v>7.4145479999999999</v>
      </c>
      <c r="AU72" s="27">
        <v>7.3739179999999998</v>
      </c>
      <c r="AV72" s="24">
        <v>7.3790180000000003</v>
      </c>
      <c r="AW72" s="27">
        <v>7.4867090000000003</v>
      </c>
      <c r="AX72" s="27">
        <v>7.5207550000000003</v>
      </c>
      <c r="AY72" s="27">
        <v>7.5955979999999998</v>
      </c>
      <c r="AZ72" s="27">
        <v>7.5394940000000004</v>
      </c>
      <c r="BA72" s="24">
        <v>7.5554110000000003</v>
      </c>
      <c r="BB72" s="27">
        <v>7.6573969999999996</v>
      </c>
      <c r="BC72" s="27">
        <v>7.7122359999999999</v>
      </c>
      <c r="BD72" s="27">
        <v>7.7938190000000001</v>
      </c>
      <c r="BE72" s="27">
        <v>7.7067370000000004</v>
      </c>
      <c r="BF72" s="24">
        <v>7.7555019999999999</v>
      </c>
      <c r="BG72" s="27">
        <v>7.8488870000000004</v>
      </c>
      <c r="BH72" s="27">
        <v>7.9529339999999999</v>
      </c>
      <c r="BI72" s="27">
        <v>8.0069739999999996</v>
      </c>
      <c r="BJ72" s="27">
        <v>7.8842239999999997</v>
      </c>
      <c r="BK72" s="24">
        <v>7.9474359999999997</v>
      </c>
      <c r="BL72" s="27">
        <v>8.0098549999999999</v>
      </c>
      <c r="BM72" s="27">
        <v>8.1113499999999998</v>
      </c>
      <c r="BN72" s="27">
        <v>8.1938669999999991</v>
      </c>
      <c r="BO72" s="27">
        <v>8.0128950000000003</v>
      </c>
      <c r="BP72" s="24">
        <v>8.1317249999999994</v>
      </c>
      <c r="BQ72" s="27">
        <v>8.1396879999999996</v>
      </c>
      <c r="BR72" s="27">
        <v>8.2907790000000006</v>
      </c>
      <c r="BS72" s="27">
        <v>8.3602830000000008</v>
      </c>
      <c r="BT72" s="27">
        <v>8.1855150000000005</v>
      </c>
      <c r="BU72" s="24">
        <v>8.2808679999999999</v>
      </c>
      <c r="BV72" s="27">
        <v>8.3002839999999996</v>
      </c>
      <c r="BW72" s="27">
        <v>8.468394</v>
      </c>
      <c r="BX72" s="27">
        <v>8.5864930000000008</v>
      </c>
      <c r="BY72" s="27">
        <v>8.3843080000000008</v>
      </c>
      <c r="BZ72" s="24">
        <v>8.4779280000000004</v>
      </c>
      <c r="CA72" s="27">
        <v>8.478135</v>
      </c>
      <c r="CB72" s="27">
        <v>8.6195070000000005</v>
      </c>
      <c r="CC72" s="27">
        <v>8.7652839999999994</v>
      </c>
      <c r="CD72" s="27">
        <v>8.5465389999999992</v>
      </c>
      <c r="CE72" s="24">
        <v>8.6548929999999995</v>
      </c>
      <c r="CF72" s="27">
        <v>8.6632499999999997</v>
      </c>
      <c r="CG72" s="27">
        <v>8.7701039999999999</v>
      </c>
      <c r="CH72" s="27">
        <v>8.9421160000000004</v>
      </c>
      <c r="CI72" s="27">
        <v>8.7805879999999998</v>
      </c>
      <c r="CJ72" s="24">
        <v>8.8484630000000006</v>
      </c>
      <c r="CK72" s="27">
        <v>8.8518229999999996</v>
      </c>
      <c r="CL72" s="27">
        <v>8.9818949999999997</v>
      </c>
      <c r="CM72" s="27">
        <v>9.1671049999999994</v>
      </c>
      <c r="CN72" s="27">
        <v>8.9908900000000003</v>
      </c>
      <c r="CO72" s="24">
        <v>9.0653749999999995</v>
      </c>
      <c r="CP72" s="27">
        <v>9.0443130000000007</v>
      </c>
      <c r="CQ72" s="27">
        <v>9.2042719999999996</v>
      </c>
      <c r="CR72" s="27">
        <v>9.3853159999999995</v>
      </c>
      <c r="CS72" s="27">
        <v>9.2236790000000006</v>
      </c>
      <c r="CT72" s="24">
        <v>9.3096219999999992</v>
      </c>
      <c r="CU72" s="27">
        <v>9.2504600000000003</v>
      </c>
      <c r="CV72" s="27">
        <v>9.4380299999999995</v>
      </c>
      <c r="CW72" s="27">
        <v>9.6548040000000004</v>
      </c>
      <c r="CX72" s="27">
        <v>9.4582339999999991</v>
      </c>
      <c r="CY72" s="24">
        <v>9.5485980000000001</v>
      </c>
      <c r="CZ72" s="27">
        <v>9.4686149999999998</v>
      </c>
      <c r="DA72" s="27">
        <v>9.6558580000000003</v>
      </c>
      <c r="DB72" s="27">
        <v>9.9239540000000002</v>
      </c>
      <c r="DC72" s="27">
        <v>9.6756250000000001</v>
      </c>
      <c r="DD72" s="24">
        <v>9.7983349999999998</v>
      </c>
      <c r="DE72" s="27">
        <v>9.7044979999999992</v>
      </c>
      <c r="DF72" s="27">
        <v>9.8974860000000007</v>
      </c>
      <c r="DG72" s="27">
        <v>10.220764000000001</v>
      </c>
      <c r="DH72" s="27">
        <v>9.9343850000000007</v>
      </c>
      <c r="DI72" s="24">
        <v>10.045593</v>
      </c>
      <c r="DJ72" s="27">
        <v>9.9616100000000003</v>
      </c>
      <c r="DK72" s="27">
        <v>10.187177999999999</v>
      </c>
      <c r="DL72" s="27">
        <v>10.667958</v>
      </c>
      <c r="DM72" s="27">
        <v>10.203656000000001</v>
      </c>
      <c r="DN72" s="24">
        <v>10.351896</v>
      </c>
      <c r="DO72" s="27">
        <v>10.274179</v>
      </c>
      <c r="DP72" s="27">
        <v>10.522373999999999</v>
      </c>
      <c r="DQ72" s="27">
        <v>11.2981</v>
      </c>
      <c r="DR72" s="27">
        <v>10.545766</v>
      </c>
      <c r="DS72" s="24">
        <v>10.722384999999999</v>
      </c>
      <c r="DT72" s="27">
        <v>10.623929</v>
      </c>
      <c r="DU72" s="27">
        <v>10.879194</v>
      </c>
      <c r="DV72" s="27">
        <v>11.754889</v>
      </c>
      <c r="DW72" s="27">
        <v>10.912012000000001</v>
      </c>
      <c r="DX72" s="24">
        <v>11.126184</v>
      </c>
      <c r="DY72" s="27">
        <v>10.966604</v>
      </c>
      <c r="DZ72" s="27">
        <v>11.230983</v>
      </c>
      <c r="EA72" s="27">
        <v>12.250482999999999</v>
      </c>
      <c r="EB72" s="27">
        <v>11.319609</v>
      </c>
      <c r="EC72" s="24">
        <v>11.557817</v>
      </c>
      <c r="ED72" s="27">
        <v>11.374304</v>
      </c>
      <c r="EE72" s="27">
        <v>11.59831</v>
      </c>
      <c r="EF72" s="27">
        <v>12.746669000000001</v>
      </c>
      <c r="EG72" s="27">
        <v>11.745419999999999</v>
      </c>
      <c r="EH72" s="24">
        <v>12.006125000000001</v>
      </c>
      <c r="EI72" s="27">
        <v>11.753683000000001</v>
      </c>
      <c r="EJ72" s="27">
        <v>11.938236</v>
      </c>
      <c r="EK72" s="27">
        <v>13.237622999999999</v>
      </c>
      <c r="EL72" s="27">
        <v>12.155761</v>
      </c>
      <c r="EM72" s="24">
        <v>12.396457</v>
      </c>
      <c r="EN72" s="27">
        <v>12.057323999999999</v>
      </c>
      <c r="EO72" s="27">
        <v>12.293456000000001</v>
      </c>
      <c r="EP72" s="27">
        <v>13.732283000000001</v>
      </c>
      <c r="EQ72" s="27">
        <v>12.646330000000001</v>
      </c>
      <c r="ER72" s="24">
        <v>12.845901</v>
      </c>
      <c r="ES72" s="26">
        <v>0.02</v>
      </c>
      <c r="ET72" s="26">
        <v>2.1000000000000001E-2</v>
      </c>
      <c r="EU72" s="26">
        <v>2.4E-2</v>
      </c>
      <c r="EV72" s="26">
        <v>2.1999999999999999E-2</v>
      </c>
      <c r="EW72" s="25">
        <v>2.1999999999999999E-2</v>
      </c>
    </row>
    <row r="73" spans="1:153" x14ac:dyDescent="0.25">
      <c r="A73" s="24" t="s">
        <v>173</v>
      </c>
      <c r="B73" s="24">
        <v>11.329060999999999</v>
      </c>
      <c r="C73" s="24">
        <v>11.184164000000001</v>
      </c>
      <c r="D73" s="27">
        <v>10.803290000000001</v>
      </c>
      <c r="E73" s="27">
        <v>10.806718999999999</v>
      </c>
      <c r="F73" s="27">
        <v>10.801501999999999</v>
      </c>
      <c r="G73" s="27">
        <v>10.806742</v>
      </c>
      <c r="H73" s="24">
        <v>10.838200000000001</v>
      </c>
      <c r="I73" s="27">
        <v>10.809277</v>
      </c>
      <c r="J73" s="27">
        <v>10.810336</v>
      </c>
      <c r="K73" s="27">
        <v>10.802758000000001</v>
      </c>
      <c r="L73" s="27">
        <v>10.814702</v>
      </c>
      <c r="M73" s="24">
        <v>10.760365999999999</v>
      </c>
      <c r="N73" s="27">
        <v>10.801323999999999</v>
      </c>
      <c r="O73" s="27">
        <v>10.835815999999999</v>
      </c>
      <c r="P73" s="27">
        <v>10.79631</v>
      </c>
      <c r="Q73" s="27">
        <v>10.794059000000001</v>
      </c>
      <c r="R73" s="24">
        <v>10.81986</v>
      </c>
      <c r="S73" s="27">
        <v>10.872347</v>
      </c>
      <c r="T73" s="27">
        <v>10.891985</v>
      </c>
      <c r="U73" s="27">
        <v>10.860609</v>
      </c>
      <c r="V73" s="27">
        <v>10.849024999999999</v>
      </c>
      <c r="W73" s="24">
        <v>10.855662000000001</v>
      </c>
      <c r="X73" s="27">
        <v>11.157492</v>
      </c>
      <c r="Y73" s="27">
        <v>11.149983000000001</v>
      </c>
      <c r="Z73" s="27">
        <v>11.118387</v>
      </c>
      <c r="AA73" s="27">
        <v>11.078243000000001</v>
      </c>
      <c r="AB73" s="24">
        <v>11.097034000000001</v>
      </c>
      <c r="AC73" s="27">
        <v>11.287156</v>
      </c>
      <c r="AD73" s="27">
        <v>11.288902999999999</v>
      </c>
      <c r="AE73" s="27">
        <v>11.277374999999999</v>
      </c>
      <c r="AF73" s="27">
        <v>11.231916</v>
      </c>
      <c r="AG73" s="24">
        <v>11.258623</v>
      </c>
      <c r="AH73" s="27">
        <v>11.463483999999999</v>
      </c>
      <c r="AI73" s="27">
        <v>11.474548</v>
      </c>
      <c r="AJ73" s="27">
        <v>11.472784000000001</v>
      </c>
      <c r="AK73" s="27">
        <v>11.409965</v>
      </c>
      <c r="AL73" s="24">
        <v>11.442689</v>
      </c>
      <c r="AM73" s="27">
        <v>11.515081</v>
      </c>
      <c r="AN73" s="27">
        <v>11.511350999999999</v>
      </c>
      <c r="AO73" s="27">
        <v>11.57652</v>
      </c>
      <c r="AP73" s="27">
        <v>11.516120000000001</v>
      </c>
      <c r="AQ73" s="24">
        <v>11.541689</v>
      </c>
      <c r="AR73" s="27">
        <v>11.540585</v>
      </c>
      <c r="AS73" s="27">
        <v>11.619414000000001</v>
      </c>
      <c r="AT73" s="27">
        <v>11.713386</v>
      </c>
      <c r="AU73" s="27">
        <v>11.650667</v>
      </c>
      <c r="AV73" s="24">
        <v>11.655737999999999</v>
      </c>
      <c r="AW73" s="27">
        <v>11.636915</v>
      </c>
      <c r="AX73" s="27">
        <v>11.755385</v>
      </c>
      <c r="AY73" s="27">
        <v>11.883863</v>
      </c>
      <c r="AZ73" s="27">
        <v>11.780540999999999</v>
      </c>
      <c r="BA73" s="24">
        <v>11.804947</v>
      </c>
      <c r="BB73" s="27">
        <v>11.832177</v>
      </c>
      <c r="BC73" s="27">
        <v>12.006183999999999</v>
      </c>
      <c r="BD73" s="27">
        <v>12.106636999999999</v>
      </c>
      <c r="BE73" s="27">
        <v>11.981256999999999</v>
      </c>
      <c r="BF73" s="24">
        <v>12.019140999999999</v>
      </c>
      <c r="BG73" s="27">
        <v>12.127624000000001</v>
      </c>
      <c r="BH73" s="27">
        <v>12.312205000000001</v>
      </c>
      <c r="BI73" s="27">
        <v>12.421855000000001</v>
      </c>
      <c r="BJ73" s="27">
        <v>12.241611000000001</v>
      </c>
      <c r="BK73" s="24">
        <v>12.316466</v>
      </c>
      <c r="BL73" s="27">
        <v>12.454456</v>
      </c>
      <c r="BM73" s="27">
        <v>12.673275</v>
      </c>
      <c r="BN73" s="27">
        <v>12.837062</v>
      </c>
      <c r="BO73" s="27">
        <v>12.611357999999999</v>
      </c>
      <c r="BP73" s="24">
        <v>12.710122999999999</v>
      </c>
      <c r="BQ73" s="27">
        <v>12.824564000000001</v>
      </c>
      <c r="BR73" s="27">
        <v>13.037343</v>
      </c>
      <c r="BS73" s="27">
        <v>13.236902000000001</v>
      </c>
      <c r="BT73" s="27">
        <v>12.993128</v>
      </c>
      <c r="BU73" s="24">
        <v>13.08592</v>
      </c>
      <c r="BV73" s="27">
        <v>13.241951</v>
      </c>
      <c r="BW73" s="27">
        <v>13.4222</v>
      </c>
      <c r="BX73" s="27">
        <v>13.660211</v>
      </c>
      <c r="BY73" s="27">
        <v>13.347588</v>
      </c>
      <c r="BZ73" s="24">
        <v>13.498055000000001</v>
      </c>
      <c r="CA73" s="27">
        <v>13.644386000000001</v>
      </c>
      <c r="CB73" s="27">
        <v>13.745771</v>
      </c>
      <c r="CC73" s="27">
        <v>13.982239</v>
      </c>
      <c r="CD73" s="27">
        <v>13.675058</v>
      </c>
      <c r="CE73" s="24">
        <v>13.825341</v>
      </c>
      <c r="CF73" s="27">
        <v>14.032302</v>
      </c>
      <c r="CG73" s="27">
        <v>13.995234999999999</v>
      </c>
      <c r="CH73" s="27">
        <v>14.273353</v>
      </c>
      <c r="CI73" s="27">
        <v>14.082411</v>
      </c>
      <c r="CJ73" s="24">
        <v>14.139624</v>
      </c>
      <c r="CK73" s="27">
        <v>14.426030000000001</v>
      </c>
      <c r="CL73" s="27">
        <v>14.345940000000001</v>
      </c>
      <c r="CM73" s="27">
        <v>14.640758</v>
      </c>
      <c r="CN73" s="27">
        <v>14.430681999999999</v>
      </c>
      <c r="CO73" s="24">
        <v>14.483215</v>
      </c>
      <c r="CP73" s="27">
        <v>14.850471000000001</v>
      </c>
      <c r="CQ73" s="27">
        <v>14.741820000000001</v>
      </c>
      <c r="CR73" s="27">
        <v>15.070562000000001</v>
      </c>
      <c r="CS73" s="27">
        <v>14.829306000000001</v>
      </c>
      <c r="CT73" s="24">
        <v>14.888458</v>
      </c>
      <c r="CU73" s="27">
        <v>15.245329999999999</v>
      </c>
      <c r="CV73" s="27">
        <v>15.183958000000001</v>
      </c>
      <c r="CW73" s="27">
        <v>15.423610999999999</v>
      </c>
      <c r="CX73" s="27">
        <v>15.163869999999999</v>
      </c>
      <c r="CY73" s="24">
        <v>15.257504000000001</v>
      </c>
      <c r="CZ73" s="27">
        <v>15.6051</v>
      </c>
      <c r="DA73" s="27">
        <v>15.514158</v>
      </c>
      <c r="DB73" s="27">
        <v>15.792458999999999</v>
      </c>
      <c r="DC73" s="27">
        <v>15.484093</v>
      </c>
      <c r="DD73" s="24">
        <v>15.644156000000001</v>
      </c>
      <c r="DE73" s="27">
        <v>15.991239999999999</v>
      </c>
      <c r="DF73" s="27">
        <v>15.844049999999999</v>
      </c>
      <c r="DG73" s="27">
        <v>16.206085000000002</v>
      </c>
      <c r="DH73" s="27">
        <v>15.856833</v>
      </c>
      <c r="DI73" s="24">
        <v>16.011368000000001</v>
      </c>
      <c r="DJ73" s="27">
        <v>16.407430999999999</v>
      </c>
      <c r="DK73" s="27">
        <v>16.220675</v>
      </c>
      <c r="DL73" s="27">
        <v>16.761044999999999</v>
      </c>
      <c r="DM73" s="27">
        <v>16.271235999999998</v>
      </c>
      <c r="DN73" s="24">
        <v>16.424305</v>
      </c>
      <c r="DO73" s="27">
        <v>16.904522</v>
      </c>
      <c r="DP73" s="27">
        <v>16.704134</v>
      </c>
      <c r="DQ73" s="27">
        <v>17.588861000000001</v>
      </c>
      <c r="DR73" s="27">
        <v>16.736630999999999</v>
      </c>
      <c r="DS73" s="24">
        <v>16.928127</v>
      </c>
      <c r="DT73" s="27">
        <v>17.418666999999999</v>
      </c>
      <c r="DU73" s="27">
        <v>17.262421</v>
      </c>
      <c r="DV73" s="27">
        <v>18.229368000000001</v>
      </c>
      <c r="DW73" s="27">
        <v>17.243473000000002</v>
      </c>
      <c r="DX73" s="24">
        <v>17.475297999999999</v>
      </c>
      <c r="DY73" s="27">
        <v>17.945741999999999</v>
      </c>
      <c r="DZ73" s="27">
        <v>17.723504999999999</v>
      </c>
      <c r="EA73" s="27">
        <v>18.874500000000001</v>
      </c>
      <c r="EB73" s="27">
        <v>17.770002000000002</v>
      </c>
      <c r="EC73" s="24">
        <v>18.033144</v>
      </c>
      <c r="ED73" s="27">
        <v>18.497161999999999</v>
      </c>
      <c r="EE73" s="27">
        <v>18.248701000000001</v>
      </c>
      <c r="EF73" s="27">
        <v>19.544626000000001</v>
      </c>
      <c r="EG73" s="27">
        <v>18.362162000000001</v>
      </c>
      <c r="EH73" s="24">
        <v>18.614318999999998</v>
      </c>
      <c r="EI73" s="27">
        <v>19.050215000000001</v>
      </c>
      <c r="EJ73" s="27">
        <v>18.736156000000001</v>
      </c>
      <c r="EK73" s="27">
        <v>20.13513</v>
      </c>
      <c r="EL73" s="27">
        <v>18.931774000000001</v>
      </c>
      <c r="EM73" s="24">
        <v>19.181808</v>
      </c>
      <c r="EN73" s="27">
        <v>19.50563</v>
      </c>
      <c r="EO73" s="27">
        <v>19.197189000000002</v>
      </c>
      <c r="EP73" s="27">
        <v>20.747007</v>
      </c>
      <c r="EQ73" s="27">
        <v>19.553799000000001</v>
      </c>
      <c r="ER73" s="24">
        <v>19.771308999999999</v>
      </c>
      <c r="ES73" s="26">
        <v>1.9E-2</v>
      </c>
      <c r="ET73" s="26">
        <v>1.9E-2</v>
      </c>
      <c r="EU73" s="26">
        <v>2.1999999999999999E-2</v>
      </c>
      <c r="EV73" s="26">
        <v>1.9E-2</v>
      </c>
      <c r="EW73" s="25">
        <v>0.02</v>
      </c>
    </row>
    <row r="74" spans="1:153" x14ac:dyDescent="0.25">
      <c r="A74" s="28" t="s">
        <v>172</v>
      </c>
      <c r="B74" s="28">
        <v>9.8231389999999994</v>
      </c>
      <c r="C74" s="28">
        <v>9.9049940000000003</v>
      </c>
      <c r="D74" s="31">
        <v>9.5760149999999999</v>
      </c>
      <c r="E74" s="31">
        <v>9.5759129999999999</v>
      </c>
      <c r="F74" s="31">
        <v>9.5747049999999998</v>
      </c>
      <c r="G74" s="31">
        <v>9.5761090000000006</v>
      </c>
      <c r="H74" s="28">
        <v>9.5860789999999998</v>
      </c>
      <c r="I74" s="31">
        <v>9.5205350000000006</v>
      </c>
      <c r="J74" s="31">
        <v>9.5147680000000001</v>
      </c>
      <c r="K74" s="31">
        <v>9.5087349999999997</v>
      </c>
      <c r="L74" s="31">
        <v>9.5163150000000005</v>
      </c>
      <c r="M74" s="28">
        <v>9.5004030000000004</v>
      </c>
      <c r="N74" s="31">
        <v>9.7178679999999993</v>
      </c>
      <c r="O74" s="31">
        <v>9.7314369999999997</v>
      </c>
      <c r="P74" s="31">
        <v>9.6916840000000004</v>
      </c>
      <c r="Q74" s="31">
        <v>9.7033210000000008</v>
      </c>
      <c r="R74" s="28">
        <v>9.7070190000000007</v>
      </c>
      <c r="S74" s="31">
        <v>9.8130450000000007</v>
      </c>
      <c r="T74" s="31">
        <v>9.8261710000000004</v>
      </c>
      <c r="U74" s="31">
        <v>9.7921150000000008</v>
      </c>
      <c r="V74" s="31">
        <v>9.7915749999999999</v>
      </c>
      <c r="W74" s="28">
        <v>9.7855840000000001</v>
      </c>
      <c r="X74" s="31">
        <v>10.181547999999999</v>
      </c>
      <c r="Y74" s="31">
        <v>10.156243</v>
      </c>
      <c r="Z74" s="31">
        <v>10.129231000000001</v>
      </c>
      <c r="AA74" s="31">
        <v>10.104877</v>
      </c>
      <c r="AB74" s="28">
        <v>10.106847999999999</v>
      </c>
      <c r="AC74" s="31">
        <v>10.405753000000001</v>
      </c>
      <c r="AD74" s="31">
        <v>10.382550999999999</v>
      </c>
      <c r="AE74" s="31">
        <v>10.378183999999999</v>
      </c>
      <c r="AF74" s="31">
        <v>10.34488</v>
      </c>
      <c r="AG74" s="28">
        <v>10.357653000000001</v>
      </c>
      <c r="AH74" s="31">
        <v>10.600963999999999</v>
      </c>
      <c r="AI74" s="31">
        <v>10.576693000000001</v>
      </c>
      <c r="AJ74" s="31">
        <v>10.573774999999999</v>
      </c>
      <c r="AK74" s="31">
        <v>10.527127</v>
      </c>
      <c r="AL74" s="28">
        <v>10.546128</v>
      </c>
      <c r="AM74" s="31">
        <v>10.710132</v>
      </c>
      <c r="AN74" s="31">
        <v>10.660439</v>
      </c>
      <c r="AO74" s="31">
        <v>10.710119000000001</v>
      </c>
      <c r="AP74" s="31">
        <v>10.652544000000001</v>
      </c>
      <c r="AQ74" s="28">
        <v>10.674932</v>
      </c>
      <c r="AR74" s="31">
        <v>10.813575999999999</v>
      </c>
      <c r="AS74" s="31">
        <v>10.804399</v>
      </c>
      <c r="AT74" s="31">
        <v>10.884679999999999</v>
      </c>
      <c r="AU74" s="31">
        <v>10.828716999999999</v>
      </c>
      <c r="AV74" s="28">
        <v>10.835239</v>
      </c>
      <c r="AW74" s="31">
        <v>10.967971</v>
      </c>
      <c r="AX74" s="31">
        <v>10.977657000000001</v>
      </c>
      <c r="AY74" s="31">
        <v>11.10586</v>
      </c>
      <c r="AZ74" s="31">
        <v>11.032526000000001</v>
      </c>
      <c r="BA74" s="28">
        <v>11.052725000000001</v>
      </c>
      <c r="BB74" s="31">
        <v>11.172943</v>
      </c>
      <c r="BC74" s="31">
        <v>11.210073</v>
      </c>
      <c r="BD74" s="31">
        <v>11.333615</v>
      </c>
      <c r="BE74" s="31">
        <v>11.232390000000001</v>
      </c>
      <c r="BF74" s="28">
        <v>11.295260000000001</v>
      </c>
      <c r="BG74" s="31">
        <v>11.402589000000001</v>
      </c>
      <c r="BH74" s="31">
        <v>11.505357999999999</v>
      </c>
      <c r="BI74" s="31">
        <v>11.579412</v>
      </c>
      <c r="BJ74" s="31">
        <v>11.438625999999999</v>
      </c>
      <c r="BK74" s="28">
        <v>11.509629</v>
      </c>
      <c r="BL74" s="31">
        <v>11.62499</v>
      </c>
      <c r="BM74" s="31">
        <v>11.724093</v>
      </c>
      <c r="BN74" s="31">
        <v>11.847091000000001</v>
      </c>
      <c r="BO74" s="31">
        <v>11.638204</v>
      </c>
      <c r="BP74" s="28">
        <v>11.764773999999999</v>
      </c>
      <c r="BQ74" s="31">
        <v>11.812017000000001</v>
      </c>
      <c r="BR74" s="31">
        <v>11.965401</v>
      </c>
      <c r="BS74" s="31">
        <v>12.090296</v>
      </c>
      <c r="BT74" s="31">
        <v>11.888172000000001</v>
      </c>
      <c r="BU74" s="28">
        <v>11.981209</v>
      </c>
      <c r="BV74" s="31">
        <v>12.039586999999999</v>
      </c>
      <c r="BW74" s="31">
        <v>12.208484</v>
      </c>
      <c r="BX74" s="31">
        <v>12.391413</v>
      </c>
      <c r="BY74" s="31">
        <v>12.129954</v>
      </c>
      <c r="BZ74" s="28">
        <v>12.266026</v>
      </c>
      <c r="CA74" s="31">
        <v>12.276268999999999</v>
      </c>
      <c r="CB74" s="31">
        <v>12.435729</v>
      </c>
      <c r="CC74" s="31">
        <v>12.634727</v>
      </c>
      <c r="CD74" s="31">
        <v>12.361883000000001</v>
      </c>
      <c r="CE74" s="28">
        <v>12.519608</v>
      </c>
      <c r="CF74" s="31">
        <v>12.518867</v>
      </c>
      <c r="CG74" s="31">
        <v>12.644695</v>
      </c>
      <c r="CH74" s="31">
        <v>12.88639</v>
      </c>
      <c r="CI74" s="31">
        <v>12.694303</v>
      </c>
      <c r="CJ74" s="28">
        <v>12.792085</v>
      </c>
      <c r="CK74" s="31">
        <v>12.771587</v>
      </c>
      <c r="CL74" s="31">
        <v>12.927142999999999</v>
      </c>
      <c r="CM74" s="31">
        <v>13.19312</v>
      </c>
      <c r="CN74" s="31">
        <v>12.976227</v>
      </c>
      <c r="CO74" s="28">
        <v>13.074726</v>
      </c>
      <c r="CP74" s="31">
        <v>13.045783</v>
      </c>
      <c r="CQ74" s="31">
        <v>13.226664</v>
      </c>
      <c r="CR74" s="31">
        <v>13.506371</v>
      </c>
      <c r="CS74" s="31">
        <v>13.300243999999999</v>
      </c>
      <c r="CT74" s="28">
        <v>13.40851</v>
      </c>
      <c r="CU74" s="31">
        <v>13.314</v>
      </c>
      <c r="CV74" s="31">
        <v>13.564261999999999</v>
      </c>
      <c r="CW74" s="31">
        <v>13.850679</v>
      </c>
      <c r="CX74" s="31">
        <v>13.617243999999999</v>
      </c>
      <c r="CY74" s="28">
        <v>13.732918</v>
      </c>
      <c r="CZ74" s="31">
        <v>13.57596</v>
      </c>
      <c r="DA74" s="31">
        <v>13.845470000000001</v>
      </c>
      <c r="DB74" s="31">
        <v>14.196315</v>
      </c>
      <c r="DC74" s="31">
        <v>13.908402000000001</v>
      </c>
      <c r="DD74" s="28">
        <v>14.067678000000001</v>
      </c>
      <c r="DE74" s="31">
        <v>13.868499999999999</v>
      </c>
      <c r="DF74" s="31">
        <v>14.152137</v>
      </c>
      <c r="DG74" s="31">
        <v>14.569274999999999</v>
      </c>
      <c r="DH74" s="31">
        <v>14.248753000000001</v>
      </c>
      <c r="DI74" s="28">
        <v>14.392694000000001</v>
      </c>
      <c r="DJ74" s="31">
        <v>14.182824</v>
      </c>
      <c r="DK74" s="31">
        <v>14.511063</v>
      </c>
      <c r="DL74" s="31">
        <v>15.087961999999999</v>
      </c>
      <c r="DM74" s="31">
        <v>14.599012</v>
      </c>
      <c r="DN74" s="28">
        <v>14.776885999999999</v>
      </c>
      <c r="DO74" s="31">
        <v>14.576406</v>
      </c>
      <c r="DP74" s="31">
        <v>14.942014</v>
      </c>
      <c r="DQ74" s="31">
        <v>15.824377999999999</v>
      </c>
      <c r="DR74" s="31">
        <v>15.032156000000001</v>
      </c>
      <c r="DS74" s="28">
        <v>15.240975000000001</v>
      </c>
      <c r="DT74" s="31">
        <v>14.993003</v>
      </c>
      <c r="DU74" s="31">
        <v>15.384921</v>
      </c>
      <c r="DV74" s="31">
        <v>16.396925</v>
      </c>
      <c r="DW74" s="31">
        <v>15.480324</v>
      </c>
      <c r="DX74" s="28">
        <v>15.739067</v>
      </c>
      <c r="DY74" s="31">
        <v>15.405454000000001</v>
      </c>
      <c r="DZ74" s="31">
        <v>15.797003</v>
      </c>
      <c r="EA74" s="31">
        <v>16.976664</v>
      </c>
      <c r="EB74" s="31">
        <v>15.969810000000001</v>
      </c>
      <c r="EC74" s="28">
        <v>16.260397000000001</v>
      </c>
      <c r="ED74" s="31">
        <v>15.889946999999999</v>
      </c>
      <c r="EE74" s="31">
        <v>16.254318000000001</v>
      </c>
      <c r="EF74" s="31">
        <v>17.589354</v>
      </c>
      <c r="EG74" s="31">
        <v>16.501486</v>
      </c>
      <c r="EH74" s="28">
        <v>16.793590999999999</v>
      </c>
      <c r="EI74" s="31">
        <v>16.365241999999999</v>
      </c>
      <c r="EJ74" s="31">
        <v>16.679981000000002</v>
      </c>
      <c r="EK74" s="31">
        <v>18.154646</v>
      </c>
      <c r="EL74" s="31">
        <v>17.009177999999999</v>
      </c>
      <c r="EM74" s="28">
        <v>17.284578</v>
      </c>
      <c r="EN74" s="31">
        <v>16.699307999999998</v>
      </c>
      <c r="EO74" s="31">
        <v>17.097301000000002</v>
      </c>
      <c r="EP74" s="31">
        <v>18.747361999999999</v>
      </c>
      <c r="EQ74" s="31">
        <v>17.585713999999999</v>
      </c>
      <c r="ER74" s="28">
        <v>17.826993999999999</v>
      </c>
      <c r="ES74" s="30">
        <v>1.7999999999999999E-2</v>
      </c>
      <c r="ET74" s="30">
        <v>1.9E-2</v>
      </c>
      <c r="EU74" s="30">
        <v>2.1999999999999999E-2</v>
      </c>
      <c r="EV74" s="30">
        <v>0.02</v>
      </c>
      <c r="EW74" s="29">
        <v>0.02</v>
      </c>
    </row>
    <row r="75" spans="1:153" x14ac:dyDescent="0.25">
      <c r="A75" s="24"/>
      <c r="B75" s="24"/>
      <c r="C75" s="24"/>
      <c r="D75" s="194"/>
      <c r="E75" s="189"/>
      <c r="F75" s="189"/>
      <c r="G75" s="189"/>
      <c r="H75" s="195"/>
      <c r="I75" s="194"/>
      <c r="J75" s="189"/>
      <c r="K75" s="189"/>
      <c r="L75" s="189"/>
      <c r="M75" s="195"/>
      <c r="N75" s="194"/>
      <c r="O75" s="189"/>
      <c r="P75" s="189"/>
      <c r="Q75" s="189"/>
      <c r="R75" s="195"/>
      <c r="S75" s="194"/>
      <c r="T75" s="189"/>
      <c r="U75" s="189"/>
      <c r="V75" s="189"/>
      <c r="W75" s="195"/>
      <c r="X75" s="194"/>
      <c r="Y75" s="189"/>
      <c r="Z75" s="189"/>
      <c r="AA75" s="189"/>
      <c r="AB75" s="195"/>
      <c r="AC75" s="194"/>
      <c r="AD75" s="189"/>
      <c r="AE75" s="189"/>
      <c r="AF75" s="189"/>
      <c r="AG75" s="195"/>
      <c r="AH75" s="194"/>
      <c r="AI75" s="189"/>
      <c r="AJ75" s="189"/>
      <c r="AK75" s="189"/>
      <c r="AL75" s="195"/>
      <c r="AM75" s="194"/>
      <c r="AN75" s="189"/>
      <c r="AO75" s="189"/>
      <c r="AP75" s="189"/>
      <c r="AQ75" s="195"/>
      <c r="AR75" s="194"/>
      <c r="AS75" s="189"/>
      <c r="AT75" s="189"/>
      <c r="AU75" s="189"/>
      <c r="AV75" s="195"/>
      <c r="AW75" s="194"/>
      <c r="AX75" s="189"/>
      <c r="AY75" s="189"/>
      <c r="AZ75" s="189"/>
      <c r="BA75" s="195"/>
      <c r="BB75" s="194"/>
      <c r="BC75" s="189"/>
      <c r="BD75" s="189"/>
      <c r="BE75" s="189"/>
      <c r="BF75" s="195"/>
      <c r="BG75" s="194"/>
      <c r="BH75" s="189"/>
      <c r="BI75" s="189"/>
      <c r="BJ75" s="189"/>
      <c r="BK75" s="195"/>
      <c r="BL75" s="194"/>
      <c r="BM75" s="189"/>
      <c r="BN75" s="189"/>
      <c r="BO75" s="189"/>
      <c r="BP75" s="195"/>
      <c r="BQ75" s="194"/>
      <c r="BR75" s="189"/>
      <c r="BS75" s="189"/>
      <c r="BT75" s="189"/>
      <c r="BU75" s="195"/>
      <c r="BV75" s="194"/>
      <c r="BW75" s="189"/>
      <c r="BX75" s="189"/>
      <c r="BY75" s="189"/>
      <c r="BZ75" s="195"/>
      <c r="CA75" s="194"/>
      <c r="CB75" s="189"/>
      <c r="CC75" s="189"/>
      <c r="CD75" s="189"/>
      <c r="CE75" s="195"/>
      <c r="CF75" s="194"/>
      <c r="CG75" s="189"/>
      <c r="CH75" s="189"/>
      <c r="CI75" s="189"/>
      <c r="CJ75" s="195"/>
      <c r="CK75" s="194"/>
      <c r="CL75" s="189"/>
      <c r="CM75" s="189"/>
      <c r="CN75" s="189"/>
      <c r="CO75" s="195"/>
      <c r="CP75" s="194"/>
      <c r="CQ75" s="189"/>
      <c r="CR75" s="189"/>
      <c r="CS75" s="189"/>
      <c r="CT75" s="195"/>
      <c r="CU75" s="194"/>
      <c r="CV75" s="189"/>
      <c r="CW75" s="189"/>
      <c r="CX75" s="189"/>
      <c r="CY75" s="195"/>
      <c r="CZ75" s="194"/>
      <c r="DA75" s="189"/>
      <c r="DB75" s="189"/>
      <c r="DC75" s="189"/>
      <c r="DD75" s="195"/>
      <c r="DE75" s="194"/>
      <c r="DF75" s="189"/>
      <c r="DG75" s="189"/>
      <c r="DH75" s="189"/>
      <c r="DI75" s="195"/>
      <c r="DJ75" s="194"/>
      <c r="DK75" s="189"/>
      <c r="DL75" s="189"/>
      <c r="DM75" s="189"/>
      <c r="DN75" s="195"/>
      <c r="DO75" s="194"/>
      <c r="DP75" s="189"/>
      <c r="DQ75" s="189"/>
      <c r="DR75" s="189"/>
      <c r="DS75" s="195"/>
      <c r="DT75" s="194"/>
      <c r="DU75" s="189"/>
      <c r="DV75" s="189"/>
      <c r="DW75" s="189"/>
      <c r="DX75" s="195"/>
      <c r="DY75" s="194"/>
      <c r="DZ75" s="189"/>
      <c r="EA75" s="189"/>
      <c r="EB75" s="189"/>
      <c r="EC75" s="195"/>
      <c r="ED75" s="194"/>
      <c r="EE75" s="189"/>
      <c r="EF75" s="189"/>
      <c r="EG75" s="189"/>
      <c r="EH75" s="195"/>
      <c r="EI75" s="194"/>
      <c r="EJ75" s="189"/>
      <c r="EK75" s="189"/>
      <c r="EL75" s="189"/>
      <c r="EM75" s="195"/>
      <c r="EN75" s="194"/>
      <c r="EO75" s="189"/>
      <c r="EP75" s="189"/>
      <c r="EQ75" s="189"/>
      <c r="ER75" s="195"/>
      <c r="ES75" s="194"/>
      <c r="ET75" s="189"/>
      <c r="EU75" s="189"/>
      <c r="EV75" s="189"/>
      <c r="EW75" s="195"/>
    </row>
    <row r="76" spans="1:153" x14ac:dyDescent="0.25">
      <c r="A76" s="28" t="s">
        <v>171</v>
      </c>
      <c r="B76" s="24"/>
      <c r="C76" s="24"/>
      <c r="D76" s="194"/>
      <c r="E76" s="189"/>
      <c r="F76" s="189"/>
      <c r="G76" s="189"/>
      <c r="H76" s="195"/>
      <c r="I76" s="194"/>
      <c r="J76" s="189"/>
      <c r="K76" s="189"/>
      <c r="L76" s="189"/>
      <c r="M76" s="195"/>
      <c r="N76" s="194"/>
      <c r="O76" s="189"/>
      <c r="P76" s="189"/>
      <c r="Q76" s="189"/>
      <c r="R76" s="195"/>
      <c r="S76" s="194"/>
      <c r="T76" s="189"/>
      <c r="U76" s="189"/>
      <c r="V76" s="189"/>
      <c r="W76" s="195"/>
      <c r="X76" s="194"/>
      <c r="Y76" s="189"/>
      <c r="Z76" s="189"/>
      <c r="AA76" s="189"/>
      <c r="AB76" s="195"/>
      <c r="AC76" s="194"/>
      <c r="AD76" s="189"/>
      <c r="AE76" s="189"/>
      <c r="AF76" s="189"/>
      <c r="AG76" s="195"/>
      <c r="AH76" s="194"/>
      <c r="AI76" s="189"/>
      <c r="AJ76" s="189"/>
      <c r="AK76" s="189"/>
      <c r="AL76" s="195"/>
      <c r="AM76" s="194"/>
      <c r="AN76" s="189"/>
      <c r="AO76" s="189"/>
      <c r="AP76" s="189"/>
      <c r="AQ76" s="195"/>
      <c r="AR76" s="194"/>
      <c r="AS76" s="189"/>
      <c r="AT76" s="189"/>
      <c r="AU76" s="189"/>
      <c r="AV76" s="195"/>
      <c r="AW76" s="194"/>
      <c r="AX76" s="189"/>
      <c r="AY76" s="189"/>
      <c r="AZ76" s="189"/>
      <c r="BA76" s="195"/>
      <c r="BB76" s="194"/>
      <c r="BC76" s="189"/>
      <c r="BD76" s="189"/>
      <c r="BE76" s="189"/>
      <c r="BF76" s="195"/>
      <c r="BG76" s="194"/>
      <c r="BH76" s="189"/>
      <c r="BI76" s="189"/>
      <c r="BJ76" s="189"/>
      <c r="BK76" s="195"/>
      <c r="BL76" s="194"/>
      <c r="BM76" s="189"/>
      <c r="BN76" s="189"/>
      <c r="BO76" s="189"/>
      <c r="BP76" s="195"/>
      <c r="BQ76" s="194"/>
      <c r="BR76" s="189"/>
      <c r="BS76" s="189"/>
      <c r="BT76" s="189"/>
      <c r="BU76" s="195"/>
      <c r="BV76" s="194"/>
      <c r="BW76" s="189"/>
      <c r="BX76" s="189"/>
      <c r="BY76" s="189"/>
      <c r="BZ76" s="195"/>
      <c r="CA76" s="194"/>
      <c r="CB76" s="189"/>
      <c r="CC76" s="189"/>
      <c r="CD76" s="189"/>
      <c r="CE76" s="195"/>
      <c r="CF76" s="194"/>
      <c r="CG76" s="189"/>
      <c r="CH76" s="189"/>
      <c r="CI76" s="189"/>
      <c r="CJ76" s="195"/>
      <c r="CK76" s="194"/>
      <c r="CL76" s="189"/>
      <c r="CM76" s="189"/>
      <c r="CN76" s="189"/>
      <c r="CO76" s="195"/>
      <c r="CP76" s="194"/>
      <c r="CQ76" s="189"/>
      <c r="CR76" s="189"/>
      <c r="CS76" s="189"/>
      <c r="CT76" s="195"/>
      <c r="CU76" s="194"/>
      <c r="CV76" s="189"/>
      <c r="CW76" s="189"/>
      <c r="CX76" s="189"/>
      <c r="CY76" s="195"/>
      <c r="CZ76" s="194"/>
      <c r="DA76" s="189"/>
      <c r="DB76" s="189"/>
      <c r="DC76" s="189"/>
      <c r="DD76" s="195"/>
      <c r="DE76" s="194"/>
      <c r="DF76" s="189"/>
      <c r="DG76" s="189"/>
      <c r="DH76" s="189"/>
      <c r="DI76" s="195"/>
      <c r="DJ76" s="194"/>
      <c r="DK76" s="189"/>
      <c r="DL76" s="189"/>
      <c r="DM76" s="189"/>
      <c r="DN76" s="195"/>
      <c r="DO76" s="194"/>
      <c r="DP76" s="189"/>
      <c r="DQ76" s="189"/>
      <c r="DR76" s="189"/>
      <c r="DS76" s="195"/>
      <c r="DT76" s="194"/>
      <c r="DU76" s="189"/>
      <c r="DV76" s="189"/>
      <c r="DW76" s="189"/>
      <c r="DX76" s="195"/>
      <c r="DY76" s="194"/>
      <c r="DZ76" s="189"/>
      <c r="EA76" s="189"/>
      <c r="EB76" s="189"/>
      <c r="EC76" s="195"/>
      <c r="ED76" s="194"/>
      <c r="EE76" s="189"/>
      <c r="EF76" s="189"/>
      <c r="EG76" s="189"/>
      <c r="EH76" s="195"/>
      <c r="EI76" s="194"/>
      <c r="EJ76" s="189"/>
      <c r="EK76" s="189"/>
      <c r="EL76" s="189"/>
      <c r="EM76" s="195"/>
      <c r="EN76" s="194"/>
      <c r="EO76" s="189"/>
      <c r="EP76" s="189"/>
      <c r="EQ76" s="189"/>
      <c r="ER76" s="195"/>
      <c r="ES76" s="194"/>
      <c r="ET76" s="189"/>
      <c r="EU76" s="189"/>
      <c r="EV76" s="189"/>
      <c r="EW76" s="195"/>
    </row>
    <row r="77" spans="1:153" x14ac:dyDescent="0.25">
      <c r="A77" s="28" t="s">
        <v>170</v>
      </c>
      <c r="B77" s="24"/>
      <c r="C77" s="24"/>
      <c r="D77" s="194"/>
      <c r="E77" s="189"/>
      <c r="F77" s="189"/>
      <c r="G77" s="189"/>
      <c r="H77" s="195"/>
      <c r="I77" s="194"/>
      <c r="J77" s="189"/>
      <c r="K77" s="189"/>
      <c r="L77" s="189"/>
      <c r="M77" s="195"/>
      <c r="N77" s="194"/>
      <c r="O77" s="189"/>
      <c r="P77" s="189"/>
      <c r="Q77" s="189"/>
      <c r="R77" s="195"/>
      <c r="S77" s="194"/>
      <c r="T77" s="189"/>
      <c r="U77" s="189"/>
      <c r="V77" s="189"/>
      <c r="W77" s="195"/>
      <c r="X77" s="194"/>
      <c r="Y77" s="189"/>
      <c r="Z77" s="189"/>
      <c r="AA77" s="189"/>
      <c r="AB77" s="195"/>
      <c r="AC77" s="194"/>
      <c r="AD77" s="189"/>
      <c r="AE77" s="189"/>
      <c r="AF77" s="189"/>
      <c r="AG77" s="195"/>
      <c r="AH77" s="194"/>
      <c r="AI77" s="189"/>
      <c r="AJ77" s="189"/>
      <c r="AK77" s="189"/>
      <c r="AL77" s="195"/>
      <c r="AM77" s="194"/>
      <c r="AN77" s="189"/>
      <c r="AO77" s="189"/>
      <c r="AP77" s="189"/>
      <c r="AQ77" s="195"/>
      <c r="AR77" s="194"/>
      <c r="AS77" s="189"/>
      <c r="AT77" s="189"/>
      <c r="AU77" s="189"/>
      <c r="AV77" s="195"/>
      <c r="AW77" s="194"/>
      <c r="AX77" s="189"/>
      <c r="AY77" s="189"/>
      <c r="AZ77" s="189"/>
      <c r="BA77" s="195"/>
      <c r="BB77" s="194"/>
      <c r="BC77" s="189"/>
      <c r="BD77" s="189"/>
      <c r="BE77" s="189"/>
      <c r="BF77" s="195"/>
      <c r="BG77" s="194"/>
      <c r="BH77" s="189"/>
      <c r="BI77" s="189"/>
      <c r="BJ77" s="189"/>
      <c r="BK77" s="195"/>
      <c r="BL77" s="194"/>
      <c r="BM77" s="189"/>
      <c r="BN77" s="189"/>
      <c r="BO77" s="189"/>
      <c r="BP77" s="195"/>
      <c r="BQ77" s="194"/>
      <c r="BR77" s="189"/>
      <c r="BS77" s="189"/>
      <c r="BT77" s="189"/>
      <c r="BU77" s="195"/>
      <c r="BV77" s="194"/>
      <c r="BW77" s="189"/>
      <c r="BX77" s="189"/>
      <c r="BY77" s="189"/>
      <c r="BZ77" s="195"/>
      <c r="CA77" s="194"/>
      <c r="CB77" s="189"/>
      <c r="CC77" s="189"/>
      <c r="CD77" s="189"/>
      <c r="CE77" s="195"/>
      <c r="CF77" s="194"/>
      <c r="CG77" s="189"/>
      <c r="CH77" s="189"/>
      <c r="CI77" s="189"/>
      <c r="CJ77" s="195"/>
      <c r="CK77" s="194"/>
      <c r="CL77" s="189"/>
      <c r="CM77" s="189"/>
      <c r="CN77" s="189"/>
      <c r="CO77" s="195"/>
      <c r="CP77" s="194"/>
      <c r="CQ77" s="189"/>
      <c r="CR77" s="189"/>
      <c r="CS77" s="189"/>
      <c r="CT77" s="195"/>
      <c r="CU77" s="194"/>
      <c r="CV77" s="189"/>
      <c r="CW77" s="189"/>
      <c r="CX77" s="189"/>
      <c r="CY77" s="195"/>
      <c r="CZ77" s="194"/>
      <c r="DA77" s="189"/>
      <c r="DB77" s="189"/>
      <c r="DC77" s="189"/>
      <c r="DD77" s="195"/>
      <c r="DE77" s="194"/>
      <c r="DF77" s="189"/>
      <c r="DG77" s="189"/>
      <c r="DH77" s="189"/>
      <c r="DI77" s="195"/>
      <c r="DJ77" s="194"/>
      <c r="DK77" s="189"/>
      <c r="DL77" s="189"/>
      <c r="DM77" s="189"/>
      <c r="DN77" s="195"/>
      <c r="DO77" s="194"/>
      <c r="DP77" s="189"/>
      <c r="DQ77" s="189"/>
      <c r="DR77" s="189"/>
      <c r="DS77" s="195"/>
      <c r="DT77" s="194"/>
      <c r="DU77" s="189"/>
      <c r="DV77" s="189"/>
      <c r="DW77" s="189"/>
      <c r="DX77" s="195"/>
      <c r="DY77" s="194"/>
      <c r="DZ77" s="189"/>
      <c r="EA77" s="189"/>
      <c r="EB77" s="189"/>
      <c r="EC77" s="195"/>
      <c r="ED77" s="194"/>
      <c r="EE77" s="189"/>
      <c r="EF77" s="189"/>
      <c r="EG77" s="189"/>
      <c r="EH77" s="195"/>
      <c r="EI77" s="194"/>
      <c r="EJ77" s="189"/>
      <c r="EK77" s="189"/>
      <c r="EL77" s="189"/>
      <c r="EM77" s="195"/>
      <c r="EN77" s="194"/>
      <c r="EO77" s="189"/>
      <c r="EP77" s="189"/>
      <c r="EQ77" s="189"/>
      <c r="ER77" s="195"/>
      <c r="ES77" s="194"/>
      <c r="ET77" s="189"/>
      <c r="EU77" s="189"/>
      <c r="EV77" s="189"/>
      <c r="EW77" s="195"/>
    </row>
    <row r="78" spans="1:153" x14ac:dyDescent="0.25">
      <c r="A78" s="24" t="s">
        <v>168</v>
      </c>
      <c r="B78" s="24">
        <v>6.0265329999999997</v>
      </c>
      <c r="C78" s="24">
        <v>5.7653179999999997</v>
      </c>
      <c r="D78" s="27">
        <v>5.3807119999999999</v>
      </c>
      <c r="E78" s="27">
        <v>5.380369</v>
      </c>
      <c r="F78" s="27">
        <v>5.3792920000000004</v>
      </c>
      <c r="G78" s="27">
        <v>5.3807619999999998</v>
      </c>
      <c r="H78" s="24">
        <v>5.3909739999999999</v>
      </c>
      <c r="I78" s="27">
        <v>5.254073</v>
      </c>
      <c r="J78" s="27">
        <v>5.2485210000000002</v>
      </c>
      <c r="K78" s="27">
        <v>5.2443499999999998</v>
      </c>
      <c r="L78" s="27">
        <v>5.2505129999999998</v>
      </c>
      <c r="M78" s="24">
        <v>5.235201</v>
      </c>
      <c r="N78" s="27">
        <v>5.3042759999999998</v>
      </c>
      <c r="O78" s="27">
        <v>5.3169779999999998</v>
      </c>
      <c r="P78" s="27">
        <v>5.282762</v>
      </c>
      <c r="Q78" s="27">
        <v>5.2924910000000001</v>
      </c>
      <c r="R78" s="24">
        <v>5.2966790000000001</v>
      </c>
      <c r="S78" s="27">
        <v>5.256291</v>
      </c>
      <c r="T78" s="27">
        <v>5.2679819999999999</v>
      </c>
      <c r="U78" s="27">
        <v>5.241822</v>
      </c>
      <c r="V78" s="27">
        <v>5.2408669999999997</v>
      </c>
      <c r="W78" s="24">
        <v>5.2367379999999999</v>
      </c>
      <c r="X78" s="27">
        <v>5.4610700000000003</v>
      </c>
      <c r="Y78" s="27">
        <v>5.4382950000000001</v>
      </c>
      <c r="Z78" s="27">
        <v>5.4193189999999998</v>
      </c>
      <c r="AA78" s="27">
        <v>5.3963349999999997</v>
      </c>
      <c r="AB78" s="24">
        <v>5.3999620000000004</v>
      </c>
      <c r="AC78" s="27">
        <v>5.5634370000000004</v>
      </c>
      <c r="AD78" s="27">
        <v>5.5478800000000001</v>
      </c>
      <c r="AE78" s="27">
        <v>5.5470030000000001</v>
      </c>
      <c r="AF78" s="27">
        <v>5.5185199999999996</v>
      </c>
      <c r="AG78" s="24">
        <v>5.5309169999999996</v>
      </c>
      <c r="AH78" s="27">
        <v>5.6186720000000001</v>
      </c>
      <c r="AI78" s="27">
        <v>5.6088329999999997</v>
      </c>
      <c r="AJ78" s="27">
        <v>5.6051529999999996</v>
      </c>
      <c r="AK78" s="27">
        <v>5.5684339999999999</v>
      </c>
      <c r="AL78" s="24">
        <v>5.5858420000000004</v>
      </c>
      <c r="AM78" s="27">
        <v>5.598071</v>
      </c>
      <c r="AN78" s="27">
        <v>5.5725009999999999</v>
      </c>
      <c r="AO78" s="27">
        <v>5.6173659999999996</v>
      </c>
      <c r="AP78" s="27">
        <v>5.5662070000000003</v>
      </c>
      <c r="AQ78" s="24">
        <v>5.5893420000000003</v>
      </c>
      <c r="AR78" s="27">
        <v>5.5596730000000001</v>
      </c>
      <c r="AS78" s="27">
        <v>5.5756430000000003</v>
      </c>
      <c r="AT78" s="27">
        <v>5.6439899999999996</v>
      </c>
      <c r="AU78" s="27">
        <v>5.5992959999999998</v>
      </c>
      <c r="AV78" s="24">
        <v>5.6057839999999999</v>
      </c>
      <c r="AW78" s="27">
        <v>5.5568309999999999</v>
      </c>
      <c r="AX78" s="27">
        <v>5.594354</v>
      </c>
      <c r="AY78" s="27">
        <v>5.7010290000000001</v>
      </c>
      <c r="AZ78" s="27">
        <v>5.6427639999999997</v>
      </c>
      <c r="BA78" s="24">
        <v>5.6596289999999998</v>
      </c>
      <c r="BB78" s="27">
        <v>5.586157</v>
      </c>
      <c r="BC78" s="27">
        <v>5.6520229999999998</v>
      </c>
      <c r="BD78" s="27">
        <v>5.7494269999999998</v>
      </c>
      <c r="BE78" s="27">
        <v>5.6707689999999999</v>
      </c>
      <c r="BF78" s="24">
        <v>5.7213269999999996</v>
      </c>
      <c r="BG78" s="27">
        <v>5.6486190000000001</v>
      </c>
      <c r="BH78" s="27">
        <v>5.7674989999999999</v>
      </c>
      <c r="BI78" s="27">
        <v>5.822724</v>
      </c>
      <c r="BJ78" s="27">
        <v>5.7138179999999998</v>
      </c>
      <c r="BK78" s="24">
        <v>5.770238</v>
      </c>
      <c r="BL78" s="27">
        <v>5.6792239999999996</v>
      </c>
      <c r="BM78" s="27">
        <v>5.7939619999999996</v>
      </c>
      <c r="BN78" s="27">
        <v>5.8875099999999998</v>
      </c>
      <c r="BO78" s="27">
        <v>5.7284870000000003</v>
      </c>
      <c r="BP78" s="24">
        <v>5.8258260000000002</v>
      </c>
      <c r="BQ78" s="27">
        <v>5.6795169999999997</v>
      </c>
      <c r="BR78" s="27">
        <v>5.829866</v>
      </c>
      <c r="BS78" s="27">
        <v>5.9226020000000004</v>
      </c>
      <c r="BT78" s="27">
        <v>5.7753410000000001</v>
      </c>
      <c r="BU78" s="24">
        <v>5.8436380000000003</v>
      </c>
      <c r="BV78" s="27">
        <v>5.7106009999999996</v>
      </c>
      <c r="BW78" s="27">
        <v>5.8671040000000003</v>
      </c>
      <c r="BX78" s="27">
        <v>5.9993049999999997</v>
      </c>
      <c r="BY78" s="27">
        <v>5.8132970000000004</v>
      </c>
      <c r="BZ78" s="24">
        <v>5.9074020000000003</v>
      </c>
      <c r="CA78" s="27">
        <v>5.7377840000000004</v>
      </c>
      <c r="CB78" s="27">
        <v>5.8809930000000001</v>
      </c>
      <c r="CC78" s="27">
        <v>6.025055</v>
      </c>
      <c r="CD78" s="27">
        <v>5.8284229999999999</v>
      </c>
      <c r="CE78" s="24">
        <v>5.9441009999999999</v>
      </c>
      <c r="CF78" s="27">
        <v>5.7531910000000002</v>
      </c>
      <c r="CG78" s="27">
        <v>5.8683800000000002</v>
      </c>
      <c r="CH78" s="27">
        <v>6.0385999999999997</v>
      </c>
      <c r="CI78" s="27">
        <v>5.9028999999999998</v>
      </c>
      <c r="CJ78" s="24">
        <v>5.9722400000000002</v>
      </c>
      <c r="CK78" s="27">
        <v>5.7652640000000002</v>
      </c>
      <c r="CL78" s="27">
        <v>5.8968020000000001</v>
      </c>
      <c r="CM78" s="27">
        <v>6.0816309999999998</v>
      </c>
      <c r="CN78" s="27">
        <v>5.9274979999999999</v>
      </c>
      <c r="CO78" s="24">
        <v>5.9992999999999999</v>
      </c>
      <c r="CP78" s="27">
        <v>5.7874150000000002</v>
      </c>
      <c r="CQ78" s="27">
        <v>5.9328120000000002</v>
      </c>
      <c r="CR78" s="27">
        <v>6.1239090000000003</v>
      </c>
      <c r="CS78" s="27">
        <v>5.9772179999999997</v>
      </c>
      <c r="CT78" s="24">
        <v>6.0556999999999999</v>
      </c>
      <c r="CU78" s="27">
        <v>5.7892460000000003</v>
      </c>
      <c r="CV78" s="27">
        <v>5.9815399999999999</v>
      </c>
      <c r="CW78" s="27">
        <v>6.1707510000000001</v>
      </c>
      <c r="CX78" s="27">
        <v>6.0071709999999996</v>
      </c>
      <c r="CY78" s="24">
        <v>6.089302</v>
      </c>
      <c r="CZ78" s="27">
        <v>5.7944300000000002</v>
      </c>
      <c r="DA78" s="27">
        <v>5.9911729999999999</v>
      </c>
      <c r="DB78" s="27">
        <v>6.2239750000000003</v>
      </c>
      <c r="DC78" s="27">
        <v>6.0238589999999999</v>
      </c>
      <c r="DD78" s="24">
        <v>6.134474</v>
      </c>
      <c r="DE78" s="27">
        <v>5.8335619999999997</v>
      </c>
      <c r="DF78" s="27">
        <v>6.0324049999999998</v>
      </c>
      <c r="DG78" s="27">
        <v>6.3036880000000002</v>
      </c>
      <c r="DH78" s="27">
        <v>6.0872140000000003</v>
      </c>
      <c r="DI78" s="24">
        <v>6.1850250000000004</v>
      </c>
      <c r="DJ78" s="27">
        <v>5.8795710000000003</v>
      </c>
      <c r="DK78" s="27">
        <v>6.1005799999999999</v>
      </c>
      <c r="DL78" s="27">
        <v>6.4675960000000003</v>
      </c>
      <c r="DM78" s="27">
        <v>6.1461930000000002</v>
      </c>
      <c r="DN78" s="24">
        <v>6.2665740000000003</v>
      </c>
      <c r="DO78" s="27">
        <v>5.9702010000000003</v>
      </c>
      <c r="DP78" s="27">
        <v>6.2097110000000004</v>
      </c>
      <c r="DQ78" s="27">
        <v>6.7594919999999998</v>
      </c>
      <c r="DR78" s="27">
        <v>6.2548709999999996</v>
      </c>
      <c r="DS78" s="24">
        <v>6.3927849999999999</v>
      </c>
      <c r="DT78" s="27">
        <v>6.0705369999999998</v>
      </c>
      <c r="DU78" s="27">
        <v>6.3185269999999996</v>
      </c>
      <c r="DV78" s="27">
        <v>6.9330629999999998</v>
      </c>
      <c r="DW78" s="27">
        <v>6.3683259999999997</v>
      </c>
      <c r="DX78" s="24">
        <v>6.5346960000000003</v>
      </c>
      <c r="DY78" s="27">
        <v>6.1652519999999997</v>
      </c>
      <c r="DZ78" s="27">
        <v>6.4034639999999996</v>
      </c>
      <c r="EA78" s="27">
        <v>7.1082340000000004</v>
      </c>
      <c r="EB78" s="27">
        <v>6.5004989999999996</v>
      </c>
      <c r="EC78" s="24">
        <v>6.685956</v>
      </c>
      <c r="ED78" s="27">
        <v>6.2927860000000004</v>
      </c>
      <c r="EE78" s="27">
        <v>6.5110260000000002</v>
      </c>
      <c r="EF78" s="27">
        <v>7.3055310000000002</v>
      </c>
      <c r="EG78" s="27">
        <v>6.6534009999999997</v>
      </c>
      <c r="EH78" s="24">
        <v>6.82653</v>
      </c>
      <c r="EI78" s="27">
        <v>6.4072769999999997</v>
      </c>
      <c r="EJ78" s="27">
        <v>6.584676</v>
      </c>
      <c r="EK78" s="27">
        <v>7.4530669999999999</v>
      </c>
      <c r="EL78" s="27">
        <v>6.7789859999999997</v>
      </c>
      <c r="EM78" s="24">
        <v>6.9488849999999998</v>
      </c>
      <c r="EN78" s="27">
        <v>6.4294719999999996</v>
      </c>
      <c r="EO78" s="27">
        <v>6.6606839999999998</v>
      </c>
      <c r="EP78" s="27">
        <v>7.6218490000000001</v>
      </c>
      <c r="EQ78" s="27">
        <v>6.9304319999999997</v>
      </c>
      <c r="ER78" s="24">
        <v>7.0796510000000001</v>
      </c>
      <c r="ES78" s="26">
        <v>4.0000000000000001E-3</v>
      </c>
      <c r="ET78" s="26">
        <v>5.0000000000000001E-3</v>
      </c>
      <c r="EU78" s="26">
        <v>0.01</v>
      </c>
      <c r="EV78" s="26">
        <v>6.0000000000000001E-3</v>
      </c>
      <c r="EW78" s="25">
        <v>7.0000000000000001E-3</v>
      </c>
    </row>
    <row r="79" spans="1:153" x14ac:dyDescent="0.25">
      <c r="A79" s="24" t="s">
        <v>167</v>
      </c>
      <c r="B79" s="24">
        <v>1.0367440000000001</v>
      </c>
      <c r="C79" s="24">
        <v>1.0604960000000001</v>
      </c>
      <c r="D79" s="27">
        <v>1.049695</v>
      </c>
      <c r="E79" s="27">
        <v>1.0497080000000001</v>
      </c>
      <c r="F79" s="27">
        <v>1.049685</v>
      </c>
      <c r="G79" s="27">
        <v>1.049677</v>
      </c>
      <c r="H79" s="24">
        <v>1.0496259999999999</v>
      </c>
      <c r="I79" s="27">
        <v>1.0453749999999999</v>
      </c>
      <c r="J79" s="27">
        <v>1.0457110000000001</v>
      </c>
      <c r="K79" s="27">
        <v>1.045013</v>
      </c>
      <c r="L79" s="27">
        <v>1.0450539999999999</v>
      </c>
      <c r="M79" s="24">
        <v>1.0450999999999999</v>
      </c>
      <c r="N79" s="27">
        <v>1.0634140000000001</v>
      </c>
      <c r="O79" s="27">
        <v>1.064254</v>
      </c>
      <c r="P79" s="27">
        <v>1.061679</v>
      </c>
      <c r="Q79" s="27">
        <v>1.062025</v>
      </c>
      <c r="R79" s="24">
        <v>1.061666</v>
      </c>
      <c r="S79" s="27">
        <v>1.0803020000000001</v>
      </c>
      <c r="T79" s="27">
        <v>1.082309</v>
      </c>
      <c r="U79" s="27">
        <v>1.0766420000000001</v>
      </c>
      <c r="V79" s="27">
        <v>1.0771520000000001</v>
      </c>
      <c r="W79" s="24">
        <v>1.0763199999999999</v>
      </c>
      <c r="X79" s="27">
        <v>1.0886359999999999</v>
      </c>
      <c r="Y79" s="27">
        <v>1.0900179999999999</v>
      </c>
      <c r="Z79" s="27">
        <v>1.084635</v>
      </c>
      <c r="AA79" s="27">
        <v>1.084954</v>
      </c>
      <c r="AB79" s="24">
        <v>1.084085</v>
      </c>
      <c r="AC79" s="27">
        <v>1.083941</v>
      </c>
      <c r="AD79" s="27">
        <v>1.0841130000000001</v>
      </c>
      <c r="AE79" s="27">
        <v>1.0795440000000001</v>
      </c>
      <c r="AF79" s="27">
        <v>1.0795760000000001</v>
      </c>
      <c r="AG79" s="24">
        <v>1.0788580000000001</v>
      </c>
      <c r="AH79" s="27">
        <v>1.0828610000000001</v>
      </c>
      <c r="AI79" s="27">
        <v>1.0812280000000001</v>
      </c>
      <c r="AJ79" s="27">
        <v>1.077413</v>
      </c>
      <c r="AK79" s="27">
        <v>1.077143</v>
      </c>
      <c r="AL79" s="24">
        <v>1.0766249999999999</v>
      </c>
      <c r="AM79" s="27">
        <v>1.086295</v>
      </c>
      <c r="AN79" s="27">
        <v>1.0829029999999999</v>
      </c>
      <c r="AO79" s="27">
        <v>1.079348</v>
      </c>
      <c r="AP79" s="27">
        <v>1.0787679999999999</v>
      </c>
      <c r="AQ79" s="24">
        <v>1.0784499999999999</v>
      </c>
      <c r="AR79" s="27">
        <v>1.091091</v>
      </c>
      <c r="AS79" s="27">
        <v>1.085774</v>
      </c>
      <c r="AT79" s="27">
        <v>1.082678</v>
      </c>
      <c r="AU79" s="27">
        <v>1.081955</v>
      </c>
      <c r="AV79" s="24">
        <v>1.081852</v>
      </c>
      <c r="AW79" s="27">
        <v>1.095558</v>
      </c>
      <c r="AX79" s="27">
        <v>1.088428</v>
      </c>
      <c r="AY79" s="27">
        <v>1.0858460000000001</v>
      </c>
      <c r="AZ79" s="27">
        <v>1.0855630000000001</v>
      </c>
      <c r="BA79" s="24">
        <v>1.0851729999999999</v>
      </c>
      <c r="BB79" s="27">
        <v>1.09779</v>
      </c>
      <c r="BC79" s="27">
        <v>1.0892839999999999</v>
      </c>
      <c r="BD79" s="27">
        <v>1.087324</v>
      </c>
      <c r="BE79" s="27">
        <v>1.08731</v>
      </c>
      <c r="BF79" s="24">
        <v>1.0864590000000001</v>
      </c>
      <c r="BG79" s="27">
        <v>1.099046</v>
      </c>
      <c r="BH79" s="27">
        <v>1.0895330000000001</v>
      </c>
      <c r="BI79" s="27">
        <v>1.087977</v>
      </c>
      <c r="BJ79" s="27">
        <v>1.088219</v>
      </c>
      <c r="BK79" s="24">
        <v>1.0867290000000001</v>
      </c>
      <c r="BL79" s="27">
        <v>1.1004100000000001</v>
      </c>
      <c r="BM79" s="27">
        <v>1.090743</v>
      </c>
      <c r="BN79" s="27">
        <v>1.0895280000000001</v>
      </c>
      <c r="BO79" s="27">
        <v>1.0897239999999999</v>
      </c>
      <c r="BP79" s="24">
        <v>1.0879380000000001</v>
      </c>
      <c r="BQ79" s="27">
        <v>1.1008039999999999</v>
      </c>
      <c r="BR79" s="27">
        <v>1.091718</v>
      </c>
      <c r="BS79" s="27">
        <v>1.0912090000000001</v>
      </c>
      <c r="BT79" s="27">
        <v>1.090578</v>
      </c>
      <c r="BU79" s="24">
        <v>1.089183</v>
      </c>
      <c r="BV79" s="27">
        <v>1.1011979999999999</v>
      </c>
      <c r="BW79" s="27">
        <v>1.093572</v>
      </c>
      <c r="BX79" s="27">
        <v>1.0933820000000001</v>
      </c>
      <c r="BY79" s="27">
        <v>1.0919030000000001</v>
      </c>
      <c r="BZ79" s="24">
        <v>1.090964</v>
      </c>
      <c r="CA79" s="27">
        <v>1.102117</v>
      </c>
      <c r="CB79" s="27">
        <v>1.095369</v>
      </c>
      <c r="CC79" s="27">
        <v>1.0955490000000001</v>
      </c>
      <c r="CD79" s="27">
        <v>1.093704</v>
      </c>
      <c r="CE79" s="24">
        <v>1.0926640000000001</v>
      </c>
      <c r="CF79" s="27">
        <v>1.103235</v>
      </c>
      <c r="CG79" s="27">
        <v>1.098295</v>
      </c>
      <c r="CH79" s="27">
        <v>1.0978030000000001</v>
      </c>
      <c r="CI79" s="27">
        <v>1.0964130000000001</v>
      </c>
      <c r="CJ79" s="24">
        <v>1.0947450000000001</v>
      </c>
      <c r="CK79" s="27">
        <v>1.1038939999999999</v>
      </c>
      <c r="CL79" s="27">
        <v>1.101062</v>
      </c>
      <c r="CM79" s="27">
        <v>1.0995710000000001</v>
      </c>
      <c r="CN79" s="27">
        <v>1.0985590000000001</v>
      </c>
      <c r="CO79" s="24">
        <v>1.097083</v>
      </c>
      <c r="CP79" s="27">
        <v>1.104752</v>
      </c>
      <c r="CQ79" s="27">
        <v>1.1036300000000001</v>
      </c>
      <c r="CR79" s="27">
        <v>1.1017680000000001</v>
      </c>
      <c r="CS79" s="27">
        <v>1.1005130000000001</v>
      </c>
      <c r="CT79" s="24">
        <v>1.0990690000000001</v>
      </c>
      <c r="CU79" s="27">
        <v>1.105375</v>
      </c>
      <c r="CV79" s="27">
        <v>1.105059</v>
      </c>
      <c r="CW79" s="27">
        <v>1.103629</v>
      </c>
      <c r="CX79" s="27">
        <v>1.1020220000000001</v>
      </c>
      <c r="CY79" s="24">
        <v>1.100749</v>
      </c>
      <c r="CZ79" s="27">
        <v>1.1065050000000001</v>
      </c>
      <c r="DA79" s="27">
        <v>1.1075299999999999</v>
      </c>
      <c r="DB79" s="27">
        <v>1.1064579999999999</v>
      </c>
      <c r="DC79" s="27">
        <v>1.104282</v>
      </c>
      <c r="DD79" s="24">
        <v>1.103237</v>
      </c>
      <c r="DE79" s="27">
        <v>1.1077809999999999</v>
      </c>
      <c r="DF79" s="27">
        <v>1.110922</v>
      </c>
      <c r="DG79" s="27">
        <v>1.110249</v>
      </c>
      <c r="DH79" s="27">
        <v>1.106789</v>
      </c>
      <c r="DI79" s="24">
        <v>1.1066370000000001</v>
      </c>
      <c r="DJ79" s="27">
        <v>1.109461</v>
      </c>
      <c r="DK79" s="27">
        <v>1.1143609999999999</v>
      </c>
      <c r="DL79" s="27">
        <v>1.11531</v>
      </c>
      <c r="DM79" s="27">
        <v>1.110106</v>
      </c>
      <c r="DN79" s="24">
        <v>1.1107530000000001</v>
      </c>
      <c r="DO79" s="27">
        <v>1.1106499999999999</v>
      </c>
      <c r="DP79" s="27">
        <v>1.1182430000000001</v>
      </c>
      <c r="DQ79" s="27">
        <v>1.1198090000000001</v>
      </c>
      <c r="DR79" s="27">
        <v>1.113143</v>
      </c>
      <c r="DS79" s="24">
        <v>1.114141</v>
      </c>
      <c r="DT79" s="27">
        <v>1.1123099999999999</v>
      </c>
      <c r="DU79" s="27">
        <v>1.1211709999999999</v>
      </c>
      <c r="DV79" s="27">
        <v>1.1238090000000001</v>
      </c>
      <c r="DW79" s="27">
        <v>1.1162069999999999</v>
      </c>
      <c r="DX79" s="24">
        <v>1.117623</v>
      </c>
      <c r="DY79" s="27">
        <v>1.11456</v>
      </c>
      <c r="DZ79" s="27">
        <v>1.124978</v>
      </c>
      <c r="EA79" s="27">
        <v>1.1282110000000001</v>
      </c>
      <c r="EB79" s="27">
        <v>1.119604</v>
      </c>
      <c r="EC79" s="24">
        <v>1.121321</v>
      </c>
      <c r="ED79" s="27">
        <v>1.1189709999999999</v>
      </c>
      <c r="EE79" s="27">
        <v>1.130317</v>
      </c>
      <c r="EF79" s="27">
        <v>1.133926</v>
      </c>
      <c r="EG79" s="27">
        <v>1.1246910000000001</v>
      </c>
      <c r="EH79" s="24">
        <v>1.1267389999999999</v>
      </c>
      <c r="EI79" s="27">
        <v>1.12487</v>
      </c>
      <c r="EJ79" s="27">
        <v>1.1380669999999999</v>
      </c>
      <c r="EK79" s="27">
        <v>1.1412629999999999</v>
      </c>
      <c r="EL79" s="27">
        <v>1.1322950000000001</v>
      </c>
      <c r="EM79" s="24">
        <v>1.134334</v>
      </c>
      <c r="EN79" s="27">
        <v>1.1296310000000001</v>
      </c>
      <c r="EO79" s="27">
        <v>1.1450720000000001</v>
      </c>
      <c r="EP79" s="27">
        <v>1.1468830000000001</v>
      </c>
      <c r="EQ79" s="27">
        <v>1.139076</v>
      </c>
      <c r="ER79" s="24">
        <v>1.140603</v>
      </c>
      <c r="ES79" s="26">
        <v>2E-3</v>
      </c>
      <c r="ET79" s="26">
        <v>3.0000000000000001E-3</v>
      </c>
      <c r="EU79" s="26">
        <v>3.0000000000000001E-3</v>
      </c>
      <c r="EV79" s="26">
        <v>2E-3</v>
      </c>
      <c r="EW79" s="25">
        <v>3.0000000000000001E-3</v>
      </c>
    </row>
    <row r="80" spans="1:153" x14ac:dyDescent="0.25">
      <c r="A80" s="24" t="s">
        <v>166</v>
      </c>
      <c r="B80" s="24">
        <v>2.967498</v>
      </c>
      <c r="C80" s="24">
        <v>3.063787</v>
      </c>
      <c r="D80" s="27">
        <v>3.0192600000000001</v>
      </c>
      <c r="E80" s="27">
        <v>3.0193180000000002</v>
      </c>
      <c r="F80" s="27">
        <v>3.019288</v>
      </c>
      <c r="G80" s="27">
        <v>3.0192480000000002</v>
      </c>
      <c r="H80" s="24">
        <v>3.0190769999999998</v>
      </c>
      <c r="I80" s="27">
        <v>2.980953</v>
      </c>
      <c r="J80" s="27">
        <v>2.9808379999999999</v>
      </c>
      <c r="K80" s="27">
        <v>2.9806750000000002</v>
      </c>
      <c r="L80" s="27">
        <v>2.9807519999999998</v>
      </c>
      <c r="M80" s="24">
        <v>2.9808219999999999</v>
      </c>
      <c r="N80" s="27">
        <v>2.9728189999999999</v>
      </c>
      <c r="O80" s="27">
        <v>2.9718740000000001</v>
      </c>
      <c r="P80" s="27">
        <v>2.9718779999999998</v>
      </c>
      <c r="Q80" s="27">
        <v>2.9721690000000001</v>
      </c>
      <c r="R80" s="24">
        <v>2.9720439999999999</v>
      </c>
      <c r="S80" s="27">
        <v>2.9521039999999998</v>
      </c>
      <c r="T80" s="27">
        <v>2.9501080000000002</v>
      </c>
      <c r="U80" s="27">
        <v>2.9508390000000002</v>
      </c>
      <c r="V80" s="27">
        <v>2.9508809999999999</v>
      </c>
      <c r="W80" s="24">
        <v>2.950599</v>
      </c>
      <c r="X80" s="27">
        <v>2.9354390000000001</v>
      </c>
      <c r="Y80" s="27">
        <v>2.9318810000000002</v>
      </c>
      <c r="Z80" s="27">
        <v>2.9329170000000002</v>
      </c>
      <c r="AA80" s="27">
        <v>2.9326189999999999</v>
      </c>
      <c r="AB80" s="24">
        <v>2.9322180000000002</v>
      </c>
      <c r="AC80" s="27">
        <v>2.8998789999999999</v>
      </c>
      <c r="AD80" s="27">
        <v>2.8939970000000002</v>
      </c>
      <c r="AE80" s="27">
        <v>2.8955190000000002</v>
      </c>
      <c r="AF80" s="27">
        <v>2.8948809999999998</v>
      </c>
      <c r="AG80" s="24">
        <v>2.8947660000000002</v>
      </c>
      <c r="AH80" s="27">
        <v>2.8672270000000002</v>
      </c>
      <c r="AI80" s="27">
        <v>2.8576860000000002</v>
      </c>
      <c r="AJ80" s="27">
        <v>2.859407</v>
      </c>
      <c r="AK80" s="27">
        <v>2.8584329999999998</v>
      </c>
      <c r="AL80" s="24">
        <v>2.8584999999999998</v>
      </c>
      <c r="AM80" s="27">
        <v>2.8307280000000001</v>
      </c>
      <c r="AN80" s="27">
        <v>2.8167580000000001</v>
      </c>
      <c r="AO80" s="27">
        <v>2.8181379999999998</v>
      </c>
      <c r="AP80" s="27">
        <v>2.8169209999999998</v>
      </c>
      <c r="AQ80" s="24">
        <v>2.8171580000000001</v>
      </c>
      <c r="AR80" s="27">
        <v>2.7991820000000001</v>
      </c>
      <c r="AS80" s="27">
        <v>2.7806039999999999</v>
      </c>
      <c r="AT80" s="27">
        <v>2.7816070000000002</v>
      </c>
      <c r="AU80" s="27">
        <v>2.7804700000000002</v>
      </c>
      <c r="AV80" s="24">
        <v>2.7804739999999999</v>
      </c>
      <c r="AW80" s="27">
        <v>2.7689629999999998</v>
      </c>
      <c r="AX80" s="27">
        <v>2.7456700000000001</v>
      </c>
      <c r="AY80" s="27">
        <v>2.7466620000000002</v>
      </c>
      <c r="AZ80" s="27">
        <v>2.7456909999999999</v>
      </c>
      <c r="BA80" s="24">
        <v>2.745603</v>
      </c>
      <c r="BB80" s="27">
        <v>2.7424210000000002</v>
      </c>
      <c r="BC80" s="27">
        <v>2.715538</v>
      </c>
      <c r="BD80" s="27">
        <v>2.717149</v>
      </c>
      <c r="BE80" s="27">
        <v>2.7147350000000001</v>
      </c>
      <c r="BF80" s="24">
        <v>2.7160000000000002</v>
      </c>
      <c r="BG80" s="27">
        <v>2.7020140000000001</v>
      </c>
      <c r="BH80" s="27">
        <v>2.6733199999999999</v>
      </c>
      <c r="BI80" s="27">
        <v>2.6743199999999998</v>
      </c>
      <c r="BJ80" s="27">
        <v>2.6708750000000001</v>
      </c>
      <c r="BK80" s="24">
        <v>2.6726399999999999</v>
      </c>
      <c r="BL80" s="27">
        <v>2.6833200000000001</v>
      </c>
      <c r="BM80" s="27">
        <v>2.65361</v>
      </c>
      <c r="BN80" s="27">
        <v>2.6545670000000001</v>
      </c>
      <c r="BO80" s="27">
        <v>2.6497440000000001</v>
      </c>
      <c r="BP80" s="24">
        <v>2.6527280000000002</v>
      </c>
      <c r="BQ80" s="27">
        <v>2.6652260000000001</v>
      </c>
      <c r="BR80" s="27">
        <v>2.6362109999999999</v>
      </c>
      <c r="BS80" s="27">
        <v>2.6375579999999998</v>
      </c>
      <c r="BT80" s="27">
        <v>2.6319349999999999</v>
      </c>
      <c r="BU80" s="24">
        <v>2.6349309999999999</v>
      </c>
      <c r="BV80" s="27">
        <v>2.6436839999999999</v>
      </c>
      <c r="BW80" s="27">
        <v>2.6167530000000001</v>
      </c>
      <c r="BX80" s="27">
        <v>2.618776</v>
      </c>
      <c r="BY80" s="27">
        <v>2.6128019999999998</v>
      </c>
      <c r="BZ80" s="24">
        <v>2.6157180000000002</v>
      </c>
      <c r="CA80" s="27">
        <v>2.6290640000000001</v>
      </c>
      <c r="CB80" s="27">
        <v>2.6030199999999999</v>
      </c>
      <c r="CC80" s="27">
        <v>2.6062470000000002</v>
      </c>
      <c r="CD80" s="27">
        <v>2.5997210000000002</v>
      </c>
      <c r="CE80" s="24">
        <v>2.603262</v>
      </c>
      <c r="CF80" s="27">
        <v>2.626509</v>
      </c>
      <c r="CG80" s="27">
        <v>2.6018620000000001</v>
      </c>
      <c r="CH80" s="27">
        <v>2.606592</v>
      </c>
      <c r="CI80" s="27">
        <v>2.6013169999999999</v>
      </c>
      <c r="CJ80" s="24">
        <v>2.6037520000000001</v>
      </c>
      <c r="CK80" s="27">
        <v>2.6282199999999998</v>
      </c>
      <c r="CL80" s="27">
        <v>2.6053899999999999</v>
      </c>
      <c r="CM80" s="27">
        <v>2.6111909999999998</v>
      </c>
      <c r="CN80" s="27">
        <v>2.6070319999999998</v>
      </c>
      <c r="CO80" s="24">
        <v>2.6090080000000002</v>
      </c>
      <c r="CP80" s="27">
        <v>2.6298910000000002</v>
      </c>
      <c r="CQ80" s="27">
        <v>2.6094200000000001</v>
      </c>
      <c r="CR80" s="27">
        <v>2.6163620000000001</v>
      </c>
      <c r="CS80" s="27">
        <v>2.612339</v>
      </c>
      <c r="CT80" s="24">
        <v>2.6142669999999999</v>
      </c>
      <c r="CU80" s="27">
        <v>2.6415470000000001</v>
      </c>
      <c r="CV80" s="27">
        <v>2.6235849999999998</v>
      </c>
      <c r="CW80" s="27">
        <v>2.6321699999999999</v>
      </c>
      <c r="CX80" s="27">
        <v>2.6277949999999999</v>
      </c>
      <c r="CY80" s="24">
        <v>2.6301399999999999</v>
      </c>
      <c r="CZ80" s="27">
        <v>2.6438890000000002</v>
      </c>
      <c r="DA80" s="27">
        <v>2.6292930000000001</v>
      </c>
      <c r="DB80" s="27">
        <v>2.6401150000000002</v>
      </c>
      <c r="DC80" s="27">
        <v>2.6348609999999999</v>
      </c>
      <c r="DD80" s="24">
        <v>2.637581</v>
      </c>
      <c r="DE80" s="27">
        <v>2.631983</v>
      </c>
      <c r="DF80" s="27">
        <v>2.6211869999999999</v>
      </c>
      <c r="DG80" s="27">
        <v>2.6347659999999999</v>
      </c>
      <c r="DH80" s="27">
        <v>2.6279849999999998</v>
      </c>
      <c r="DI80" s="24">
        <v>2.6309230000000001</v>
      </c>
      <c r="DJ80" s="27">
        <v>2.624053</v>
      </c>
      <c r="DK80" s="27">
        <v>2.6165349999999998</v>
      </c>
      <c r="DL80" s="27">
        <v>2.634938</v>
      </c>
      <c r="DM80" s="27">
        <v>2.625108</v>
      </c>
      <c r="DN80" s="24">
        <v>2.6283129999999999</v>
      </c>
      <c r="DO80" s="27">
        <v>2.6201500000000002</v>
      </c>
      <c r="DP80" s="27">
        <v>2.616498</v>
      </c>
      <c r="DQ80" s="27">
        <v>2.6405639999999999</v>
      </c>
      <c r="DR80" s="27">
        <v>2.626522</v>
      </c>
      <c r="DS80" s="24">
        <v>2.6301100000000002</v>
      </c>
      <c r="DT80" s="27">
        <v>2.6135760000000001</v>
      </c>
      <c r="DU80" s="27">
        <v>2.6142569999999998</v>
      </c>
      <c r="DV80" s="27">
        <v>2.643049</v>
      </c>
      <c r="DW80" s="27">
        <v>2.6260219999999999</v>
      </c>
      <c r="DX80" s="24">
        <v>2.6305170000000002</v>
      </c>
      <c r="DY80" s="27">
        <v>2.606144</v>
      </c>
      <c r="DZ80" s="27">
        <v>2.6101070000000002</v>
      </c>
      <c r="EA80" s="27">
        <v>2.6433900000000001</v>
      </c>
      <c r="EB80" s="27">
        <v>2.6242220000000001</v>
      </c>
      <c r="EC80" s="24">
        <v>2.6288070000000001</v>
      </c>
      <c r="ED80" s="27">
        <v>2.5984479999999999</v>
      </c>
      <c r="EE80" s="27">
        <v>2.6050070000000001</v>
      </c>
      <c r="EF80" s="27">
        <v>2.6414710000000001</v>
      </c>
      <c r="EG80" s="27">
        <v>2.6216179999999998</v>
      </c>
      <c r="EH80" s="24">
        <v>2.626652</v>
      </c>
      <c r="EI80" s="27">
        <v>2.590077</v>
      </c>
      <c r="EJ80" s="27">
        <v>2.5993819999999999</v>
      </c>
      <c r="EK80" s="27">
        <v>2.6398290000000002</v>
      </c>
      <c r="EL80" s="27">
        <v>2.6198090000000001</v>
      </c>
      <c r="EM80" s="24">
        <v>2.62399</v>
      </c>
      <c r="EN80" s="27">
        <v>2.5829689999999998</v>
      </c>
      <c r="EO80" s="27">
        <v>2.5969370000000001</v>
      </c>
      <c r="EP80" s="27">
        <v>2.639389</v>
      </c>
      <c r="EQ80" s="27">
        <v>2.6215419999999998</v>
      </c>
      <c r="ER80" s="24">
        <v>2.624269</v>
      </c>
      <c r="ES80" s="26">
        <v>-6.0000000000000001E-3</v>
      </c>
      <c r="ET80" s="26">
        <v>-6.0000000000000001E-3</v>
      </c>
      <c r="EU80" s="26">
        <v>-5.0000000000000001E-3</v>
      </c>
      <c r="EV80" s="26">
        <v>-5.0000000000000001E-3</v>
      </c>
      <c r="EW80" s="25">
        <v>-5.0000000000000001E-3</v>
      </c>
    </row>
    <row r="81" spans="1:153" x14ac:dyDescent="0.25">
      <c r="A81" s="28" t="s">
        <v>169</v>
      </c>
      <c r="B81" s="24"/>
      <c r="C81" s="24"/>
      <c r="D81" s="194"/>
      <c r="E81" s="189"/>
      <c r="F81" s="189"/>
      <c r="G81" s="189"/>
      <c r="H81" s="195"/>
      <c r="I81" s="194"/>
      <c r="J81" s="189"/>
      <c r="K81" s="189"/>
      <c r="L81" s="189"/>
      <c r="M81" s="195"/>
      <c r="N81" s="194"/>
      <c r="O81" s="189"/>
      <c r="P81" s="189"/>
      <c r="Q81" s="189"/>
      <c r="R81" s="195"/>
      <c r="S81" s="194"/>
      <c r="T81" s="189"/>
      <c r="U81" s="189"/>
      <c r="V81" s="189"/>
      <c r="W81" s="195"/>
      <c r="X81" s="194"/>
      <c r="Y81" s="189"/>
      <c r="Z81" s="189"/>
      <c r="AA81" s="189"/>
      <c r="AB81" s="195"/>
      <c r="AC81" s="194"/>
      <c r="AD81" s="189"/>
      <c r="AE81" s="189"/>
      <c r="AF81" s="189"/>
      <c r="AG81" s="195"/>
      <c r="AH81" s="194"/>
      <c r="AI81" s="189"/>
      <c r="AJ81" s="189"/>
      <c r="AK81" s="189"/>
      <c r="AL81" s="195"/>
      <c r="AM81" s="194"/>
      <c r="AN81" s="189"/>
      <c r="AO81" s="189"/>
      <c r="AP81" s="189"/>
      <c r="AQ81" s="195"/>
      <c r="AR81" s="194"/>
      <c r="AS81" s="189"/>
      <c r="AT81" s="189"/>
      <c r="AU81" s="189"/>
      <c r="AV81" s="195"/>
      <c r="AW81" s="194"/>
      <c r="AX81" s="189"/>
      <c r="AY81" s="189"/>
      <c r="AZ81" s="189"/>
      <c r="BA81" s="195"/>
      <c r="BB81" s="194"/>
      <c r="BC81" s="189"/>
      <c r="BD81" s="189"/>
      <c r="BE81" s="189"/>
      <c r="BF81" s="195"/>
      <c r="BG81" s="194"/>
      <c r="BH81" s="189"/>
      <c r="BI81" s="189"/>
      <c r="BJ81" s="189"/>
      <c r="BK81" s="195"/>
      <c r="BL81" s="194"/>
      <c r="BM81" s="189"/>
      <c r="BN81" s="189"/>
      <c r="BO81" s="189"/>
      <c r="BP81" s="195"/>
      <c r="BQ81" s="194"/>
      <c r="BR81" s="189"/>
      <c r="BS81" s="189"/>
      <c r="BT81" s="189"/>
      <c r="BU81" s="195"/>
      <c r="BV81" s="194"/>
      <c r="BW81" s="189"/>
      <c r="BX81" s="189"/>
      <c r="BY81" s="189"/>
      <c r="BZ81" s="195"/>
      <c r="CA81" s="194"/>
      <c r="CB81" s="189"/>
      <c r="CC81" s="189"/>
      <c r="CD81" s="189"/>
      <c r="CE81" s="195"/>
      <c r="CF81" s="194"/>
      <c r="CG81" s="189"/>
      <c r="CH81" s="189"/>
      <c r="CI81" s="189"/>
      <c r="CJ81" s="195"/>
      <c r="CK81" s="194"/>
      <c r="CL81" s="189"/>
      <c r="CM81" s="189"/>
      <c r="CN81" s="189"/>
      <c r="CO81" s="195"/>
      <c r="CP81" s="194"/>
      <c r="CQ81" s="189"/>
      <c r="CR81" s="189"/>
      <c r="CS81" s="189"/>
      <c r="CT81" s="195"/>
      <c r="CU81" s="194"/>
      <c r="CV81" s="189"/>
      <c r="CW81" s="189"/>
      <c r="CX81" s="189"/>
      <c r="CY81" s="195"/>
      <c r="CZ81" s="194"/>
      <c r="DA81" s="189"/>
      <c r="DB81" s="189"/>
      <c r="DC81" s="189"/>
      <c r="DD81" s="195"/>
      <c r="DE81" s="194"/>
      <c r="DF81" s="189"/>
      <c r="DG81" s="189"/>
      <c r="DH81" s="189"/>
      <c r="DI81" s="195"/>
      <c r="DJ81" s="194"/>
      <c r="DK81" s="189"/>
      <c r="DL81" s="189"/>
      <c r="DM81" s="189"/>
      <c r="DN81" s="195"/>
      <c r="DO81" s="194"/>
      <c r="DP81" s="189"/>
      <c r="DQ81" s="189"/>
      <c r="DR81" s="189"/>
      <c r="DS81" s="195"/>
      <c r="DT81" s="194"/>
      <c r="DU81" s="189"/>
      <c r="DV81" s="189"/>
      <c r="DW81" s="189"/>
      <c r="DX81" s="195"/>
      <c r="DY81" s="194"/>
      <c r="DZ81" s="189"/>
      <c r="EA81" s="189"/>
      <c r="EB81" s="189"/>
      <c r="EC81" s="195"/>
      <c r="ED81" s="194"/>
      <c r="EE81" s="189"/>
      <c r="EF81" s="189"/>
      <c r="EG81" s="189"/>
      <c r="EH81" s="195"/>
      <c r="EI81" s="194"/>
      <c r="EJ81" s="189"/>
      <c r="EK81" s="189"/>
      <c r="EL81" s="189"/>
      <c r="EM81" s="195"/>
      <c r="EN81" s="194"/>
      <c r="EO81" s="189"/>
      <c r="EP81" s="189"/>
      <c r="EQ81" s="189"/>
      <c r="ER81" s="195"/>
      <c r="ES81" s="194"/>
      <c r="ET81" s="189"/>
      <c r="EU81" s="189"/>
      <c r="EV81" s="189"/>
      <c r="EW81" s="195"/>
    </row>
    <row r="82" spans="1:153" x14ac:dyDescent="0.25">
      <c r="A82" s="24" t="s">
        <v>168</v>
      </c>
      <c r="B82" s="24">
        <v>5.9006800000000004</v>
      </c>
      <c r="C82" s="24">
        <v>5.7653179999999997</v>
      </c>
      <c r="D82" s="27">
        <v>5.4762370000000002</v>
      </c>
      <c r="E82" s="27">
        <v>5.4758880000000003</v>
      </c>
      <c r="F82" s="27">
        <v>5.4747919999999999</v>
      </c>
      <c r="G82" s="27">
        <v>5.4762880000000003</v>
      </c>
      <c r="H82" s="24">
        <v>5.4866809999999999</v>
      </c>
      <c r="I82" s="27">
        <v>5.4383900000000001</v>
      </c>
      <c r="J82" s="27">
        <v>5.4327050000000003</v>
      </c>
      <c r="K82" s="27">
        <v>5.428096</v>
      </c>
      <c r="L82" s="27">
        <v>5.4347960000000004</v>
      </c>
      <c r="M82" s="24">
        <v>5.4186300000000003</v>
      </c>
      <c r="N82" s="27">
        <v>5.5679610000000004</v>
      </c>
      <c r="O82" s="27">
        <v>5.5815359999999998</v>
      </c>
      <c r="P82" s="27">
        <v>5.5449619999999999</v>
      </c>
      <c r="Q82" s="27">
        <v>5.5555120000000002</v>
      </c>
      <c r="R82" s="24">
        <v>5.5596480000000001</v>
      </c>
      <c r="S82" s="27">
        <v>5.602074</v>
      </c>
      <c r="T82" s="27">
        <v>5.6147850000000004</v>
      </c>
      <c r="U82" s="27">
        <v>5.586398</v>
      </c>
      <c r="V82" s="27">
        <v>5.5853429999999999</v>
      </c>
      <c r="W82" s="24">
        <v>5.5806690000000003</v>
      </c>
      <c r="X82" s="27">
        <v>5.911797</v>
      </c>
      <c r="Y82" s="27">
        <v>5.8871640000000003</v>
      </c>
      <c r="Z82" s="27">
        <v>5.8659590000000001</v>
      </c>
      <c r="AA82" s="27">
        <v>5.8407989999999996</v>
      </c>
      <c r="AB82" s="24">
        <v>5.8443680000000002</v>
      </c>
      <c r="AC82" s="27">
        <v>6.1136949999999999</v>
      </c>
      <c r="AD82" s="27">
        <v>6.0965360000000004</v>
      </c>
      <c r="AE82" s="27">
        <v>6.0953280000000003</v>
      </c>
      <c r="AF82" s="27">
        <v>6.0632890000000002</v>
      </c>
      <c r="AG82" s="24">
        <v>6.0767230000000003</v>
      </c>
      <c r="AH82" s="27">
        <v>6.2741559999999996</v>
      </c>
      <c r="AI82" s="27">
        <v>6.2626869999999997</v>
      </c>
      <c r="AJ82" s="27">
        <v>6.2588780000000002</v>
      </c>
      <c r="AK82" s="27">
        <v>6.2165990000000004</v>
      </c>
      <c r="AL82" s="24">
        <v>6.2359669999999996</v>
      </c>
      <c r="AM82" s="27">
        <v>6.350009</v>
      </c>
      <c r="AN82" s="27">
        <v>6.3201770000000002</v>
      </c>
      <c r="AO82" s="27">
        <v>6.3719659999999996</v>
      </c>
      <c r="AP82" s="27">
        <v>6.3123379999999996</v>
      </c>
      <c r="AQ82" s="24">
        <v>6.3387289999999998</v>
      </c>
      <c r="AR82" s="27">
        <v>6.4105949999999998</v>
      </c>
      <c r="AS82" s="27">
        <v>6.4284619999999997</v>
      </c>
      <c r="AT82" s="27">
        <v>6.5088749999999997</v>
      </c>
      <c r="AU82" s="27">
        <v>6.4556719999999999</v>
      </c>
      <c r="AV82" s="24">
        <v>6.4631959999999999</v>
      </c>
      <c r="AW82" s="27">
        <v>6.5173230000000002</v>
      </c>
      <c r="AX82" s="27">
        <v>6.5609390000000003</v>
      </c>
      <c r="AY82" s="27">
        <v>6.6889450000000004</v>
      </c>
      <c r="AZ82" s="27">
        <v>6.6188859999999998</v>
      </c>
      <c r="BA82" s="24">
        <v>6.6389129999999996</v>
      </c>
      <c r="BB82" s="27">
        <v>6.6687859999999999</v>
      </c>
      <c r="BC82" s="27">
        <v>6.7480279999999997</v>
      </c>
      <c r="BD82" s="27">
        <v>6.8683449999999997</v>
      </c>
      <c r="BE82" s="27">
        <v>6.7716940000000001</v>
      </c>
      <c r="BF82" s="24">
        <v>6.8333940000000002</v>
      </c>
      <c r="BG82" s="27">
        <v>6.8641870000000003</v>
      </c>
      <c r="BH82" s="27">
        <v>7.0109659999999998</v>
      </c>
      <c r="BI82" s="27">
        <v>7.082414</v>
      </c>
      <c r="BJ82" s="27">
        <v>6.946529</v>
      </c>
      <c r="BK82" s="24">
        <v>7.0170750000000002</v>
      </c>
      <c r="BL82" s="27">
        <v>7.0243729999999998</v>
      </c>
      <c r="BM82" s="27">
        <v>7.1696749999999998</v>
      </c>
      <c r="BN82" s="27">
        <v>7.2900850000000004</v>
      </c>
      <c r="BO82" s="27">
        <v>7.0888960000000001</v>
      </c>
      <c r="BP82" s="24">
        <v>7.2125870000000001</v>
      </c>
      <c r="BQ82" s="27">
        <v>7.1496849999999998</v>
      </c>
      <c r="BR82" s="27">
        <v>7.3438429999999997</v>
      </c>
      <c r="BS82" s="27">
        <v>7.4659610000000001</v>
      </c>
      <c r="BT82" s="27">
        <v>7.2756020000000001</v>
      </c>
      <c r="BU82" s="24">
        <v>7.3648600000000002</v>
      </c>
      <c r="BV82" s="27">
        <v>7.3184329999999997</v>
      </c>
      <c r="BW82" s="27">
        <v>7.5253889999999997</v>
      </c>
      <c r="BX82" s="27">
        <v>7.7007079999999997</v>
      </c>
      <c r="BY82" s="27">
        <v>7.4572229999999999</v>
      </c>
      <c r="BZ82" s="24">
        <v>7.5812600000000003</v>
      </c>
      <c r="CA82" s="27">
        <v>7.4856600000000002</v>
      </c>
      <c r="CB82" s="27">
        <v>7.6795580000000001</v>
      </c>
      <c r="CC82" s="27">
        <v>7.8738400000000004</v>
      </c>
      <c r="CD82" s="27">
        <v>7.612609</v>
      </c>
      <c r="CE82" s="24">
        <v>7.7667289999999998</v>
      </c>
      <c r="CF82" s="27">
        <v>7.641292</v>
      </c>
      <c r="CG82" s="27">
        <v>7.8017130000000003</v>
      </c>
      <c r="CH82" s="27">
        <v>8.0345940000000002</v>
      </c>
      <c r="CI82" s="27">
        <v>7.8510119999999999</v>
      </c>
      <c r="CJ82" s="24">
        <v>7.9452290000000003</v>
      </c>
      <c r="CK82" s="27">
        <v>7.7991900000000003</v>
      </c>
      <c r="CL82" s="27">
        <v>7.9845459999999999</v>
      </c>
      <c r="CM82" s="27">
        <v>8.2411410000000007</v>
      </c>
      <c r="CN82" s="27">
        <v>8.0314510000000006</v>
      </c>
      <c r="CO82" s="24">
        <v>8.1294769999999996</v>
      </c>
      <c r="CP82" s="27">
        <v>7.974583</v>
      </c>
      <c r="CQ82" s="27">
        <v>8.1815320000000007</v>
      </c>
      <c r="CR82" s="27">
        <v>8.4509980000000002</v>
      </c>
      <c r="CS82" s="27">
        <v>8.2497779999999992</v>
      </c>
      <c r="CT82" s="24">
        <v>8.3576910000000009</v>
      </c>
      <c r="CU82" s="27">
        <v>8.1278919999999992</v>
      </c>
      <c r="CV82" s="27">
        <v>8.4027440000000002</v>
      </c>
      <c r="CW82" s="27">
        <v>8.6738470000000003</v>
      </c>
      <c r="CX82" s="27">
        <v>8.4467140000000001</v>
      </c>
      <c r="CY82" s="24">
        <v>8.5611969999999999</v>
      </c>
      <c r="CZ82" s="27">
        <v>8.2864299999999993</v>
      </c>
      <c r="DA82" s="27">
        <v>8.5718770000000006</v>
      </c>
      <c r="DB82" s="27">
        <v>8.9089860000000005</v>
      </c>
      <c r="DC82" s="27">
        <v>8.6272090000000006</v>
      </c>
      <c r="DD82" s="24">
        <v>8.7835830000000001</v>
      </c>
      <c r="DE82" s="27">
        <v>8.4963379999999997</v>
      </c>
      <c r="DF82" s="27">
        <v>8.7895109999999992</v>
      </c>
      <c r="DG82" s="27">
        <v>9.1874640000000003</v>
      </c>
      <c r="DH82" s="27">
        <v>8.8773890000000009</v>
      </c>
      <c r="DI82" s="24">
        <v>9.0175110000000007</v>
      </c>
      <c r="DJ82" s="27">
        <v>8.7211239999999997</v>
      </c>
      <c r="DK82" s="27">
        <v>9.0515889999999999</v>
      </c>
      <c r="DL82" s="27">
        <v>9.5996000000000006</v>
      </c>
      <c r="DM82" s="27">
        <v>9.1267689999999995</v>
      </c>
      <c r="DN82" s="24">
        <v>9.3022790000000004</v>
      </c>
      <c r="DO82" s="27">
        <v>9.0174669999999999</v>
      </c>
      <c r="DP82" s="27">
        <v>9.381138</v>
      </c>
      <c r="DQ82" s="27">
        <v>10.217146</v>
      </c>
      <c r="DR82" s="27">
        <v>9.4558289999999996</v>
      </c>
      <c r="DS82" s="24">
        <v>9.6600640000000002</v>
      </c>
      <c r="DT82" s="27">
        <v>9.3363899999999997</v>
      </c>
      <c r="DU82" s="27">
        <v>9.718807</v>
      </c>
      <c r="DV82" s="27">
        <v>10.66991</v>
      </c>
      <c r="DW82" s="27">
        <v>9.8006189999999993</v>
      </c>
      <c r="DX82" s="24">
        <v>10.052526</v>
      </c>
      <c r="DY82" s="27">
        <v>9.6571200000000008</v>
      </c>
      <c r="DZ82" s="27">
        <v>10.028358000000001</v>
      </c>
      <c r="EA82" s="27">
        <v>11.138369000000001</v>
      </c>
      <c r="EB82" s="27">
        <v>10.184115</v>
      </c>
      <c r="EC82" s="24">
        <v>10.469905000000001</v>
      </c>
      <c r="ED82" s="27">
        <v>10.039732000000001</v>
      </c>
      <c r="EE82" s="27">
        <v>10.381320000000001</v>
      </c>
      <c r="EF82" s="27">
        <v>11.652979999999999</v>
      </c>
      <c r="EG82" s="27">
        <v>10.610189</v>
      </c>
      <c r="EH82" s="24">
        <v>10.881299</v>
      </c>
      <c r="EI82" s="27">
        <v>10.410083</v>
      </c>
      <c r="EJ82" s="27">
        <v>10.686552000000001</v>
      </c>
      <c r="EK82" s="27">
        <v>12.099057999999999</v>
      </c>
      <c r="EL82" s="27">
        <v>11.002621</v>
      </c>
      <c r="EM82" s="24">
        <v>11.271723</v>
      </c>
      <c r="EN82" s="27">
        <v>10.635579999999999</v>
      </c>
      <c r="EO82" s="27">
        <v>11.002504</v>
      </c>
      <c r="EP82" s="27">
        <v>12.590222000000001</v>
      </c>
      <c r="EQ82" s="27">
        <v>11.448468999999999</v>
      </c>
      <c r="ER82" s="24">
        <v>11.686152</v>
      </c>
      <c r="ES82" s="26">
        <v>2.1000000000000001E-2</v>
      </c>
      <c r="ET82" s="26">
        <v>2.3E-2</v>
      </c>
      <c r="EU82" s="26">
        <v>2.7E-2</v>
      </c>
      <c r="EV82" s="26">
        <v>2.4E-2</v>
      </c>
      <c r="EW82" s="25">
        <v>2.5000000000000001E-2</v>
      </c>
    </row>
    <row r="83" spans="1:153" x14ac:dyDescent="0.25">
      <c r="A83" s="24" t="s">
        <v>167</v>
      </c>
      <c r="B83" s="24">
        <v>1.015093</v>
      </c>
      <c r="C83" s="24">
        <v>1.0604960000000001</v>
      </c>
      <c r="D83" s="27">
        <v>1.06833</v>
      </c>
      <c r="E83" s="27">
        <v>1.068344</v>
      </c>
      <c r="F83" s="27">
        <v>1.0683199999999999</v>
      </c>
      <c r="G83" s="27">
        <v>1.0683130000000001</v>
      </c>
      <c r="H83" s="24">
        <v>1.0682609999999999</v>
      </c>
      <c r="I83" s="27">
        <v>1.0820479999999999</v>
      </c>
      <c r="J83" s="27">
        <v>1.0824069999999999</v>
      </c>
      <c r="K83" s="27">
        <v>1.0816269999999999</v>
      </c>
      <c r="L83" s="27">
        <v>1.0817330000000001</v>
      </c>
      <c r="M83" s="24">
        <v>1.081718</v>
      </c>
      <c r="N83" s="27">
        <v>1.1162780000000001</v>
      </c>
      <c r="O83" s="27">
        <v>1.117208</v>
      </c>
      <c r="P83" s="27">
        <v>1.114374</v>
      </c>
      <c r="Q83" s="27">
        <v>1.114805</v>
      </c>
      <c r="R83" s="24">
        <v>1.1143749999999999</v>
      </c>
      <c r="S83" s="27">
        <v>1.1513690000000001</v>
      </c>
      <c r="T83" s="27">
        <v>1.1535599999999999</v>
      </c>
      <c r="U83" s="27">
        <v>1.147416</v>
      </c>
      <c r="V83" s="27">
        <v>1.1479520000000001</v>
      </c>
      <c r="W83" s="24">
        <v>1.1470089999999999</v>
      </c>
      <c r="X83" s="27">
        <v>1.1784859999999999</v>
      </c>
      <c r="Y83" s="27">
        <v>1.179986</v>
      </c>
      <c r="Z83" s="27">
        <v>1.174026</v>
      </c>
      <c r="AA83" s="27">
        <v>1.1743159999999999</v>
      </c>
      <c r="AB83" s="24">
        <v>1.173303</v>
      </c>
      <c r="AC83" s="27">
        <v>1.191149</v>
      </c>
      <c r="AD83" s="27">
        <v>1.1913260000000001</v>
      </c>
      <c r="AE83" s="27">
        <v>1.186258</v>
      </c>
      <c r="AF83" s="27">
        <v>1.186148</v>
      </c>
      <c r="AG83" s="24">
        <v>1.1853229999999999</v>
      </c>
      <c r="AH83" s="27">
        <v>1.2091890000000001</v>
      </c>
      <c r="AI83" s="27">
        <v>1.207273</v>
      </c>
      <c r="AJ83" s="27">
        <v>1.203071</v>
      </c>
      <c r="AK83" s="27">
        <v>1.202523</v>
      </c>
      <c r="AL83" s="24">
        <v>1.2019310000000001</v>
      </c>
      <c r="AM83" s="27">
        <v>1.232208</v>
      </c>
      <c r="AN83" s="27">
        <v>1.228199</v>
      </c>
      <c r="AO83" s="27">
        <v>1.22434</v>
      </c>
      <c r="AP83" s="27">
        <v>1.223373</v>
      </c>
      <c r="AQ83" s="24">
        <v>1.223042</v>
      </c>
      <c r="AR83" s="27">
        <v>1.2580849999999999</v>
      </c>
      <c r="AS83" s="27">
        <v>1.2518480000000001</v>
      </c>
      <c r="AT83" s="27">
        <v>1.2485869999999999</v>
      </c>
      <c r="AU83" s="27">
        <v>1.247433</v>
      </c>
      <c r="AV83" s="24">
        <v>1.247323</v>
      </c>
      <c r="AW83" s="27">
        <v>1.284924</v>
      </c>
      <c r="AX83" s="27">
        <v>1.276486</v>
      </c>
      <c r="AY83" s="27">
        <v>1.2740100000000001</v>
      </c>
      <c r="AZ83" s="27">
        <v>1.2733509999999999</v>
      </c>
      <c r="BA83" s="24">
        <v>1.27294</v>
      </c>
      <c r="BB83" s="27">
        <v>1.310548</v>
      </c>
      <c r="BC83" s="27">
        <v>1.3005119999999999</v>
      </c>
      <c r="BD83" s="27">
        <v>1.298932</v>
      </c>
      <c r="BE83" s="27">
        <v>1.2984009999999999</v>
      </c>
      <c r="BF83" s="24">
        <v>1.297636</v>
      </c>
      <c r="BG83" s="27">
        <v>1.3355570000000001</v>
      </c>
      <c r="BH83" s="27">
        <v>1.324435</v>
      </c>
      <c r="BI83" s="27">
        <v>1.3233509999999999</v>
      </c>
      <c r="BJ83" s="27">
        <v>1.322994</v>
      </c>
      <c r="BK83" s="24">
        <v>1.32155</v>
      </c>
      <c r="BL83" s="27">
        <v>1.3610469999999999</v>
      </c>
      <c r="BM83" s="27">
        <v>1.349728</v>
      </c>
      <c r="BN83" s="27">
        <v>1.3490850000000001</v>
      </c>
      <c r="BO83" s="27">
        <v>1.3485130000000001</v>
      </c>
      <c r="BP83" s="24">
        <v>1.3469070000000001</v>
      </c>
      <c r="BQ83" s="27">
        <v>1.3857520000000001</v>
      </c>
      <c r="BR83" s="27">
        <v>1.375229</v>
      </c>
      <c r="BS83" s="27">
        <v>1.3755649999999999</v>
      </c>
      <c r="BT83" s="27">
        <v>1.3738779999999999</v>
      </c>
      <c r="BU83" s="24">
        <v>1.3727199999999999</v>
      </c>
      <c r="BV83" s="27">
        <v>1.4112420000000001</v>
      </c>
      <c r="BW83" s="27">
        <v>1.40266</v>
      </c>
      <c r="BX83" s="27">
        <v>1.403465</v>
      </c>
      <c r="BY83" s="27">
        <v>1.400679</v>
      </c>
      <c r="BZ83" s="24">
        <v>1.400088</v>
      </c>
      <c r="CA83" s="27">
        <v>1.4378500000000001</v>
      </c>
      <c r="CB83" s="27">
        <v>1.4303619999999999</v>
      </c>
      <c r="CC83" s="27">
        <v>1.431718</v>
      </c>
      <c r="CD83" s="27">
        <v>1.428507</v>
      </c>
      <c r="CE83" s="24">
        <v>1.427705</v>
      </c>
      <c r="CF83" s="27">
        <v>1.465298</v>
      </c>
      <c r="CG83" s="27">
        <v>1.4601280000000001</v>
      </c>
      <c r="CH83" s="27">
        <v>1.460669</v>
      </c>
      <c r="CI83" s="27">
        <v>1.4582580000000001</v>
      </c>
      <c r="CJ83" s="24">
        <v>1.4564049999999999</v>
      </c>
      <c r="CK83" s="27">
        <v>1.4933369999999999</v>
      </c>
      <c r="CL83" s="27">
        <v>1.49089</v>
      </c>
      <c r="CM83" s="27">
        <v>1.4900150000000001</v>
      </c>
      <c r="CN83" s="27">
        <v>1.488491</v>
      </c>
      <c r="CO83" s="24">
        <v>1.4866239999999999</v>
      </c>
      <c r="CP83" s="27">
        <v>1.522257</v>
      </c>
      <c r="CQ83" s="27">
        <v>1.5219400000000001</v>
      </c>
      <c r="CR83" s="27">
        <v>1.5204409999999999</v>
      </c>
      <c r="CS83" s="27">
        <v>1.5189319999999999</v>
      </c>
      <c r="CT83" s="24">
        <v>1.516866</v>
      </c>
      <c r="CU83" s="27">
        <v>1.551906</v>
      </c>
      <c r="CV83" s="27">
        <v>1.5523640000000001</v>
      </c>
      <c r="CW83" s="27">
        <v>1.551304</v>
      </c>
      <c r="CX83" s="27">
        <v>1.5495589999999999</v>
      </c>
      <c r="CY83" s="24">
        <v>1.547588</v>
      </c>
      <c r="CZ83" s="27">
        <v>1.5823769999999999</v>
      </c>
      <c r="DA83" s="27">
        <v>1.5846009999999999</v>
      </c>
      <c r="DB83" s="27">
        <v>1.583782</v>
      </c>
      <c r="DC83" s="27">
        <v>1.581523</v>
      </c>
      <c r="DD83" s="24">
        <v>1.5796589999999999</v>
      </c>
      <c r="DE83" s="27">
        <v>1.6134360000000001</v>
      </c>
      <c r="DF83" s="27">
        <v>1.6186670000000001</v>
      </c>
      <c r="DG83" s="27">
        <v>1.61816</v>
      </c>
      <c r="DH83" s="27">
        <v>1.614104</v>
      </c>
      <c r="DI83" s="24">
        <v>1.6134310000000001</v>
      </c>
      <c r="DJ83" s="27">
        <v>1.6456550000000001</v>
      </c>
      <c r="DK83" s="27">
        <v>1.6534070000000001</v>
      </c>
      <c r="DL83" s="27">
        <v>1.655411</v>
      </c>
      <c r="DM83" s="27">
        <v>1.6484490000000001</v>
      </c>
      <c r="DN83" s="24">
        <v>1.648833</v>
      </c>
      <c r="DO83" s="27">
        <v>1.67754</v>
      </c>
      <c r="DP83" s="27">
        <v>1.689354</v>
      </c>
      <c r="DQ83" s="27">
        <v>1.6926190000000001</v>
      </c>
      <c r="DR83" s="27">
        <v>1.6827989999999999</v>
      </c>
      <c r="DS83" s="24">
        <v>1.6835659999999999</v>
      </c>
      <c r="DT83" s="27">
        <v>1.710715</v>
      </c>
      <c r="DU83" s="27">
        <v>1.7245220000000001</v>
      </c>
      <c r="DV83" s="27">
        <v>1.7295290000000001</v>
      </c>
      <c r="DW83" s="27">
        <v>1.7178020000000001</v>
      </c>
      <c r="DX83" s="24">
        <v>1.719274</v>
      </c>
      <c r="DY83" s="27">
        <v>1.745824</v>
      </c>
      <c r="DZ83" s="27">
        <v>1.761809</v>
      </c>
      <c r="EA83" s="27">
        <v>1.7678689999999999</v>
      </c>
      <c r="EB83" s="27">
        <v>1.7540469999999999</v>
      </c>
      <c r="EC83" s="24">
        <v>1.7559370000000001</v>
      </c>
      <c r="ED83" s="27">
        <v>1.7852460000000001</v>
      </c>
      <c r="EE83" s="27">
        <v>1.8022009999999999</v>
      </c>
      <c r="EF83" s="27">
        <v>1.8087150000000001</v>
      </c>
      <c r="EG83" s="27">
        <v>1.793547</v>
      </c>
      <c r="EH83" s="24">
        <v>1.7959909999999999</v>
      </c>
      <c r="EI83" s="27">
        <v>1.8276079999999999</v>
      </c>
      <c r="EJ83" s="27">
        <v>1.847018</v>
      </c>
      <c r="EK83" s="27">
        <v>1.852687</v>
      </c>
      <c r="EL83" s="27">
        <v>1.8377699999999999</v>
      </c>
      <c r="EM83" s="24">
        <v>1.839993</v>
      </c>
      <c r="EN83" s="27">
        <v>1.8686259999999999</v>
      </c>
      <c r="EO83" s="27">
        <v>1.8914960000000001</v>
      </c>
      <c r="EP83" s="27">
        <v>1.8944890000000001</v>
      </c>
      <c r="EQ83" s="27">
        <v>1.881653</v>
      </c>
      <c r="ER83" s="24">
        <v>1.8827560000000001</v>
      </c>
      <c r="ES83" s="26">
        <v>0.02</v>
      </c>
      <c r="ET83" s="26">
        <v>0.02</v>
      </c>
      <c r="EU83" s="26">
        <v>0.02</v>
      </c>
      <c r="EV83" s="26">
        <v>0.02</v>
      </c>
      <c r="EW83" s="25">
        <v>0.02</v>
      </c>
    </row>
    <row r="84" spans="1:153" x14ac:dyDescent="0.25">
      <c r="A84" s="24" t="s">
        <v>166</v>
      </c>
      <c r="B84" s="24">
        <v>2.9055270000000002</v>
      </c>
      <c r="C84" s="24">
        <v>3.063787</v>
      </c>
      <c r="D84" s="27">
        <v>3.0728620000000002</v>
      </c>
      <c r="E84" s="27">
        <v>3.072921</v>
      </c>
      <c r="F84" s="27">
        <v>3.0728900000000001</v>
      </c>
      <c r="G84" s="27">
        <v>3.0728499999999999</v>
      </c>
      <c r="H84" s="24">
        <v>3.0726749999999998</v>
      </c>
      <c r="I84" s="27">
        <v>3.0855269999999999</v>
      </c>
      <c r="J84" s="27">
        <v>3.0854430000000002</v>
      </c>
      <c r="K84" s="27">
        <v>3.085108</v>
      </c>
      <c r="L84" s="27">
        <v>3.085372</v>
      </c>
      <c r="M84" s="24">
        <v>3.0852629999999999</v>
      </c>
      <c r="N84" s="27">
        <v>3.120603</v>
      </c>
      <c r="O84" s="27">
        <v>3.1197460000000001</v>
      </c>
      <c r="P84" s="27">
        <v>3.1193819999999999</v>
      </c>
      <c r="Q84" s="27">
        <v>3.1198769999999998</v>
      </c>
      <c r="R84" s="24">
        <v>3.1196000000000002</v>
      </c>
      <c r="S84" s="27">
        <v>3.1463070000000002</v>
      </c>
      <c r="T84" s="27">
        <v>3.14432</v>
      </c>
      <c r="U84" s="27">
        <v>3.1448140000000002</v>
      </c>
      <c r="V84" s="27">
        <v>3.1448390000000002</v>
      </c>
      <c r="W84" s="24">
        <v>3.1443850000000002</v>
      </c>
      <c r="X84" s="27">
        <v>3.1777139999999999</v>
      </c>
      <c r="Y84" s="27">
        <v>3.1738740000000001</v>
      </c>
      <c r="Z84" s="27">
        <v>3.1746370000000002</v>
      </c>
      <c r="AA84" s="27">
        <v>3.1741619999999999</v>
      </c>
      <c r="AB84" s="24">
        <v>3.1735329999999999</v>
      </c>
      <c r="AC84" s="27">
        <v>3.1866949999999998</v>
      </c>
      <c r="AD84" s="27">
        <v>3.180199</v>
      </c>
      <c r="AE84" s="27">
        <v>3.181743</v>
      </c>
      <c r="AF84" s="27">
        <v>3.1806519999999998</v>
      </c>
      <c r="AG84" s="24">
        <v>3.1804290000000002</v>
      </c>
      <c r="AH84" s="27">
        <v>3.2017229999999999</v>
      </c>
      <c r="AI84" s="27">
        <v>3.190823</v>
      </c>
      <c r="AJ84" s="27">
        <v>3.192898</v>
      </c>
      <c r="AK84" s="27">
        <v>3.191154</v>
      </c>
      <c r="AL84" s="24">
        <v>3.191195</v>
      </c>
      <c r="AM84" s="27">
        <v>3.2109540000000001</v>
      </c>
      <c r="AN84" s="27">
        <v>3.1946889999999999</v>
      </c>
      <c r="AO84" s="27">
        <v>3.1967080000000001</v>
      </c>
      <c r="AP84" s="27">
        <v>3.1945190000000001</v>
      </c>
      <c r="AQ84" s="24">
        <v>3.1948660000000002</v>
      </c>
      <c r="AR84" s="27">
        <v>3.2276030000000002</v>
      </c>
      <c r="AS84" s="27">
        <v>3.2059099999999998</v>
      </c>
      <c r="AT84" s="27">
        <v>3.2078600000000002</v>
      </c>
      <c r="AU84" s="27">
        <v>3.2057250000000002</v>
      </c>
      <c r="AV84" s="24">
        <v>3.2057509999999998</v>
      </c>
      <c r="AW84" s="27">
        <v>3.2475749999999999</v>
      </c>
      <c r="AX84" s="27">
        <v>3.2200630000000001</v>
      </c>
      <c r="AY84" s="27">
        <v>3.2226240000000002</v>
      </c>
      <c r="AZ84" s="27">
        <v>3.2206589999999999</v>
      </c>
      <c r="BA84" s="24">
        <v>3.2206739999999998</v>
      </c>
      <c r="BB84" s="27">
        <v>3.2739180000000001</v>
      </c>
      <c r="BC84" s="27">
        <v>3.2421190000000002</v>
      </c>
      <c r="BD84" s="27">
        <v>3.2459440000000002</v>
      </c>
      <c r="BE84" s="27">
        <v>3.2417739999999999</v>
      </c>
      <c r="BF84" s="24">
        <v>3.2439149999999999</v>
      </c>
      <c r="BG84" s="27">
        <v>3.2834810000000001</v>
      </c>
      <c r="BH84" s="27">
        <v>3.2496849999999999</v>
      </c>
      <c r="BI84" s="27">
        <v>3.2528830000000002</v>
      </c>
      <c r="BJ84" s="27">
        <v>3.2470949999999998</v>
      </c>
      <c r="BK84" s="24">
        <v>3.250146</v>
      </c>
      <c r="BL84" s="27">
        <v>3.3188759999999999</v>
      </c>
      <c r="BM84" s="27">
        <v>3.2836799999999999</v>
      </c>
      <c r="BN84" s="27">
        <v>3.2869619999999999</v>
      </c>
      <c r="BO84" s="27">
        <v>3.2790089999999998</v>
      </c>
      <c r="BP84" s="24">
        <v>3.2841749999999998</v>
      </c>
      <c r="BQ84" s="27">
        <v>3.3551310000000001</v>
      </c>
      <c r="BR84" s="27">
        <v>3.3208169999999999</v>
      </c>
      <c r="BS84" s="27">
        <v>3.3248739999999999</v>
      </c>
      <c r="BT84" s="27">
        <v>3.3156330000000001</v>
      </c>
      <c r="BU84" s="24">
        <v>3.3208600000000001</v>
      </c>
      <c r="BV84" s="27">
        <v>3.3880189999999999</v>
      </c>
      <c r="BW84" s="27">
        <v>3.3563550000000002</v>
      </c>
      <c r="BX84" s="27">
        <v>3.3614609999999998</v>
      </c>
      <c r="BY84" s="27">
        <v>3.3516689999999998</v>
      </c>
      <c r="BZ84" s="24">
        <v>3.3568799999999999</v>
      </c>
      <c r="CA84" s="27">
        <v>3.4299439999999999</v>
      </c>
      <c r="CB84" s="27">
        <v>3.3990939999999998</v>
      </c>
      <c r="CC84" s="27">
        <v>3.4059720000000002</v>
      </c>
      <c r="CD84" s="27">
        <v>3.395543</v>
      </c>
      <c r="CE84" s="24">
        <v>3.4014950000000002</v>
      </c>
      <c r="CF84" s="27">
        <v>3.488486</v>
      </c>
      <c r="CG84" s="27">
        <v>3.4590429999999999</v>
      </c>
      <c r="CH84" s="27">
        <v>3.468172</v>
      </c>
      <c r="CI84" s="27">
        <v>3.4598209999999998</v>
      </c>
      <c r="CJ84" s="24">
        <v>3.4639280000000001</v>
      </c>
      <c r="CK84" s="27">
        <v>3.5554299999999999</v>
      </c>
      <c r="CL84" s="27">
        <v>3.527819</v>
      </c>
      <c r="CM84" s="27">
        <v>3.538392</v>
      </c>
      <c r="CN84" s="27">
        <v>3.5323929999999999</v>
      </c>
      <c r="CO84" s="24">
        <v>3.5353910000000002</v>
      </c>
      <c r="CP84" s="27">
        <v>3.6237740000000001</v>
      </c>
      <c r="CQ84" s="27">
        <v>3.5984720000000001</v>
      </c>
      <c r="CR84" s="27">
        <v>3.6105809999999998</v>
      </c>
      <c r="CS84" s="27">
        <v>3.605559</v>
      </c>
      <c r="CT84" s="24">
        <v>3.6080450000000002</v>
      </c>
      <c r="CU84" s="27">
        <v>3.708637</v>
      </c>
      <c r="CV84" s="27">
        <v>3.6855579999999999</v>
      </c>
      <c r="CW84" s="27">
        <v>3.699881</v>
      </c>
      <c r="CX84" s="27">
        <v>3.694957</v>
      </c>
      <c r="CY84" s="24">
        <v>3.6978209999999998</v>
      </c>
      <c r="CZ84" s="27">
        <v>3.780942</v>
      </c>
      <c r="DA84" s="27">
        <v>3.7618640000000001</v>
      </c>
      <c r="DB84" s="27">
        <v>3.7790560000000002</v>
      </c>
      <c r="DC84" s="27">
        <v>3.773577</v>
      </c>
      <c r="DD84" s="24">
        <v>3.7765919999999999</v>
      </c>
      <c r="DE84" s="27">
        <v>3.8333719999999998</v>
      </c>
      <c r="DF84" s="27">
        <v>3.8191989999999998</v>
      </c>
      <c r="DG84" s="27">
        <v>3.8401049999999999</v>
      </c>
      <c r="DH84" s="27">
        <v>3.8325659999999999</v>
      </c>
      <c r="DI84" s="24">
        <v>3.8357770000000002</v>
      </c>
      <c r="DJ84" s="27">
        <v>3.892239</v>
      </c>
      <c r="DK84" s="27">
        <v>3.8822220000000001</v>
      </c>
      <c r="DL84" s="27">
        <v>3.910936</v>
      </c>
      <c r="DM84" s="27">
        <v>3.8981460000000001</v>
      </c>
      <c r="DN84" s="24">
        <v>3.9015420000000001</v>
      </c>
      <c r="DO84" s="27">
        <v>3.9575079999999998</v>
      </c>
      <c r="DP84" s="27">
        <v>3.9527969999999999</v>
      </c>
      <c r="DQ84" s="27">
        <v>3.9912800000000002</v>
      </c>
      <c r="DR84" s="27">
        <v>3.970656</v>
      </c>
      <c r="DS84" s="24">
        <v>3.974329</v>
      </c>
      <c r="DT84" s="27">
        <v>4.0196379999999996</v>
      </c>
      <c r="DU84" s="27">
        <v>4.0211050000000004</v>
      </c>
      <c r="DV84" s="27">
        <v>4.0676240000000004</v>
      </c>
      <c r="DW84" s="27">
        <v>4.0413509999999997</v>
      </c>
      <c r="DX84" s="24">
        <v>4.0466069999999998</v>
      </c>
      <c r="DY84" s="27">
        <v>4.0822089999999998</v>
      </c>
      <c r="DZ84" s="27">
        <v>4.0876460000000003</v>
      </c>
      <c r="EA84" s="27">
        <v>4.1421060000000001</v>
      </c>
      <c r="EB84" s="27">
        <v>4.1112799999999998</v>
      </c>
      <c r="EC84" s="24">
        <v>4.1165929999999999</v>
      </c>
      <c r="ED84" s="27">
        <v>4.1456549999999996</v>
      </c>
      <c r="EE84" s="27">
        <v>4.1534789999999999</v>
      </c>
      <c r="EF84" s="27">
        <v>4.2133839999999996</v>
      </c>
      <c r="EG84" s="27">
        <v>4.1806979999999996</v>
      </c>
      <c r="EH84" s="24">
        <v>4.1868100000000004</v>
      </c>
      <c r="EI84" s="27">
        <v>4.20817</v>
      </c>
      <c r="EJ84" s="27">
        <v>4.218648</v>
      </c>
      <c r="EK84" s="27">
        <v>4.2854089999999996</v>
      </c>
      <c r="EL84" s="27">
        <v>4.2520769999999999</v>
      </c>
      <c r="EM84" s="24">
        <v>4.2563500000000003</v>
      </c>
      <c r="EN84" s="27">
        <v>4.2727259999999996</v>
      </c>
      <c r="EO84" s="27">
        <v>4.2897720000000001</v>
      </c>
      <c r="EP84" s="27">
        <v>4.3598999999999997</v>
      </c>
      <c r="EQ84" s="27">
        <v>4.330559</v>
      </c>
      <c r="ER84" s="24">
        <v>4.3317969999999999</v>
      </c>
      <c r="ES84" s="26">
        <v>1.2E-2</v>
      </c>
      <c r="ET84" s="26">
        <v>1.2E-2</v>
      </c>
      <c r="EU84" s="26">
        <v>1.2E-2</v>
      </c>
      <c r="EV84" s="26">
        <v>1.2E-2</v>
      </c>
      <c r="EW84" s="25">
        <v>1.2E-2</v>
      </c>
    </row>
    <row r="85" spans="1:153" x14ac:dyDescent="0.25">
      <c r="A85" s="24"/>
      <c r="B85" s="24"/>
      <c r="C85" s="24"/>
      <c r="D85" s="194"/>
      <c r="E85" s="189"/>
      <c r="F85" s="189"/>
      <c r="G85" s="189"/>
      <c r="H85" s="195"/>
      <c r="I85" s="194"/>
      <c r="J85" s="189"/>
      <c r="K85" s="189"/>
      <c r="L85" s="189"/>
      <c r="M85" s="195"/>
      <c r="N85" s="194"/>
      <c r="O85" s="189"/>
      <c r="P85" s="189"/>
      <c r="Q85" s="189"/>
      <c r="R85" s="195"/>
      <c r="S85" s="194"/>
      <c r="T85" s="189"/>
      <c r="U85" s="189"/>
      <c r="V85" s="189"/>
      <c r="W85" s="195"/>
      <c r="X85" s="194"/>
      <c r="Y85" s="189"/>
      <c r="Z85" s="189"/>
      <c r="AA85" s="189"/>
      <c r="AB85" s="195"/>
      <c r="AC85" s="194"/>
      <c r="AD85" s="189"/>
      <c r="AE85" s="189"/>
      <c r="AF85" s="189"/>
      <c r="AG85" s="195"/>
      <c r="AH85" s="194"/>
      <c r="AI85" s="189"/>
      <c r="AJ85" s="189"/>
      <c r="AK85" s="189"/>
      <c r="AL85" s="195"/>
      <c r="AM85" s="194"/>
      <c r="AN85" s="189"/>
      <c r="AO85" s="189"/>
      <c r="AP85" s="189"/>
      <c r="AQ85" s="195"/>
      <c r="AR85" s="194"/>
      <c r="AS85" s="189"/>
      <c r="AT85" s="189"/>
      <c r="AU85" s="189"/>
      <c r="AV85" s="195"/>
      <c r="AW85" s="194"/>
      <c r="AX85" s="189"/>
      <c r="AY85" s="189"/>
      <c r="AZ85" s="189"/>
      <c r="BA85" s="195"/>
      <c r="BB85" s="194"/>
      <c r="BC85" s="189"/>
      <c r="BD85" s="189"/>
      <c r="BE85" s="189"/>
      <c r="BF85" s="195"/>
      <c r="BG85" s="194"/>
      <c r="BH85" s="189"/>
      <c r="BI85" s="189"/>
      <c r="BJ85" s="189"/>
      <c r="BK85" s="195"/>
      <c r="BL85" s="194"/>
      <c r="BM85" s="189"/>
      <c r="BN85" s="189"/>
      <c r="BO85" s="189"/>
      <c r="BP85" s="195"/>
      <c r="BQ85" s="194"/>
      <c r="BR85" s="189"/>
      <c r="BS85" s="189"/>
      <c r="BT85" s="189"/>
      <c r="BU85" s="195"/>
      <c r="BV85" s="194"/>
      <c r="BW85" s="189"/>
      <c r="BX85" s="189"/>
      <c r="BY85" s="189"/>
      <c r="BZ85" s="195"/>
      <c r="CA85" s="194"/>
      <c r="CB85" s="189"/>
      <c r="CC85" s="189"/>
      <c r="CD85" s="189"/>
      <c r="CE85" s="195"/>
      <c r="CF85" s="194"/>
      <c r="CG85" s="189"/>
      <c r="CH85" s="189"/>
      <c r="CI85" s="189"/>
      <c r="CJ85" s="195"/>
      <c r="CK85" s="194"/>
      <c r="CL85" s="189"/>
      <c r="CM85" s="189"/>
      <c r="CN85" s="189"/>
      <c r="CO85" s="195"/>
      <c r="CP85" s="194"/>
      <c r="CQ85" s="189"/>
      <c r="CR85" s="189"/>
      <c r="CS85" s="189"/>
      <c r="CT85" s="195"/>
      <c r="CU85" s="194"/>
      <c r="CV85" s="189"/>
      <c r="CW85" s="189"/>
      <c r="CX85" s="189"/>
      <c r="CY85" s="195"/>
      <c r="CZ85" s="194"/>
      <c r="DA85" s="189"/>
      <c r="DB85" s="189"/>
      <c r="DC85" s="189"/>
      <c r="DD85" s="195"/>
      <c r="DE85" s="194"/>
      <c r="DF85" s="189"/>
      <c r="DG85" s="189"/>
      <c r="DH85" s="189"/>
      <c r="DI85" s="195"/>
      <c r="DJ85" s="194"/>
      <c r="DK85" s="189"/>
      <c r="DL85" s="189"/>
      <c r="DM85" s="189"/>
      <c r="DN85" s="195"/>
      <c r="DO85" s="194"/>
      <c r="DP85" s="189"/>
      <c r="DQ85" s="189"/>
      <c r="DR85" s="189"/>
      <c r="DS85" s="195"/>
      <c r="DT85" s="194"/>
      <c r="DU85" s="189"/>
      <c r="DV85" s="189"/>
      <c r="DW85" s="189"/>
      <c r="DX85" s="195"/>
      <c r="DY85" s="194"/>
      <c r="DZ85" s="189"/>
      <c r="EA85" s="189"/>
      <c r="EB85" s="189"/>
      <c r="EC85" s="195"/>
      <c r="ED85" s="194"/>
      <c r="EE85" s="189"/>
      <c r="EF85" s="189"/>
      <c r="EG85" s="189"/>
      <c r="EH85" s="195"/>
      <c r="EI85" s="194"/>
      <c r="EJ85" s="189"/>
      <c r="EK85" s="189"/>
      <c r="EL85" s="189"/>
      <c r="EM85" s="195"/>
      <c r="EN85" s="194"/>
      <c r="EO85" s="189"/>
      <c r="EP85" s="189"/>
      <c r="EQ85" s="189"/>
      <c r="ER85" s="195"/>
      <c r="ES85" s="194"/>
      <c r="ET85" s="189"/>
      <c r="EU85" s="189"/>
      <c r="EV85" s="189"/>
      <c r="EW85" s="195"/>
    </row>
    <row r="86" spans="1:153" x14ac:dyDescent="0.25">
      <c r="A86" s="28" t="s">
        <v>165</v>
      </c>
      <c r="B86" s="24"/>
      <c r="C86" s="24"/>
      <c r="D86" s="194"/>
      <c r="E86" s="189"/>
      <c r="F86" s="189"/>
      <c r="G86" s="189"/>
      <c r="H86" s="195"/>
      <c r="I86" s="194"/>
      <c r="J86" s="189"/>
      <c r="K86" s="189"/>
      <c r="L86" s="189"/>
      <c r="M86" s="195"/>
      <c r="N86" s="194"/>
      <c r="O86" s="189"/>
      <c r="P86" s="189"/>
      <c r="Q86" s="189"/>
      <c r="R86" s="195"/>
      <c r="S86" s="194"/>
      <c r="T86" s="189"/>
      <c r="U86" s="189"/>
      <c r="V86" s="189"/>
      <c r="W86" s="195"/>
      <c r="X86" s="194"/>
      <c r="Y86" s="189"/>
      <c r="Z86" s="189"/>
      <c r="AA86" s="189"/>
      <c r="AB86" s="195"/>
      <c r="AC86" s="194"/>
      <c r="AD86" s="189"/>
      <c r="AE86" s="189"/>
      <c r="AF86" s="189"/>
      <c r="AG86" s="195"/>
      <c r="AH86" s="194"/>
      <c r="AI86" s="189"/>
      <c r="AJ86" s="189"/>
      <c r="AK86" s="189"/>
      <c r="AL86" s="195"/>
      <c r="AM86" s="194"/>
      <c r="AN86" s="189"/>
      <c r="AO86" s="189"/>
      <c r="AP86" s="189"/>
      <c r="AQ86" s="195"/>
      <c r="AR86" s="194"/>
      <c r="AS86" s="189"/>
      <c r="AT86" s="189"/>
      <c r="AU86" s="189"/>
      <c r="AV86" s="195"/>
      <c r="AW86" s="194"/>
      <c r="AX86" s="189"/>
      <c r="AY86" s="189"/>
      <c r="AZ86" s="189"/>
      <c r="BA86" s="195"/>
      <c r="BB86" s="194"/>
      <c r="BC86" s="189"/>
      <c r="BD86" s="189"/>
      <c r="BE86" s="189"/>
      <c r="BF86" s="195"/>
      <c r="BG86" s="194"/>
      <c r="BH86" s="189"/>
      <c r="BI86" s="189"/>
      <c r="BJ86" s="189"/>
      <c r="BK86" s="195"/>
      <c r="BL86" s="194"/>
      <c r="BM86" s="189"/>
      <c r="BN86" s="189"/>
      <c r="BO86" s="189"/>
      <c r="BP86" s="195"/>
      <c r="BQ86" s="194"/>
      <c r="BR86" s="189"/>
      <c r="BS86" s="189"/>
      <c r="BT86" s="189"/>
      <c r="BU86" s="195"/>
      <c r="BV86" s="194"/>
      <c r="BW86" s="189"/>
      <c r="BX86" s="189"/>
      <c r="BY86" s="189"/>
      <c r="BZ86" s="195"/>
      <c r="CA86" s="194"/>
      <c r="CB86" s="189"/>
      <c r="CC86" s="189"/>
      <c r="CD86" s="189"/>
      <c r="CE86" s="195"/>
      <c r="CF86" s="194"/>
      <c r="CG86" s="189"/>
      <c r="CH86" s="189"/>
      <c r="CI86" s="189"/>
      <c r="CJ86" s="195"/>
      <c r="CK86" s="194"/>
      <c r="CL86" s="189"/>
      <c r="CM86" s="189"/>
      <c r="CN86" s="189"/>
      <c r="CO86" s="195"/>
      <c r="CP86" s="194"/>
      <c r="CQ86" s="189"/>
      <c r="CR86" s="189"/>
      <c r="CS86" s="189"/>
      <c r="CT86" s="195"/>
      <c r="CU86" s="194"/>
      <c r="CV86" s="189"/>
      <c r="CW86" s="189"/>
      <c r="CX86" s="189"/>
      <c r="CY86" s="195"/>
      <c r="CZ86" s="194"/>
      <c r="DA86" s="189"/>
      <c r="DB86" s="189"/>
      <c r="DC86" s="189"/>
      <c r="DD86" s="195"/>
      <c r="DE86" s="194"/>
      <c r="DF86" s="189"/>
      <c r="DG86" s="189"/>
      <c r="DH86" s="189"/>
      <c r="DI86" s="195"/>
      <c r="DJ86" s="194"/>
      <c r="DK86" s="189"/>
      <c r="DL86" s="189"/>
      <c r="DM86" s="189"/>
      <c r="DN86" s="195"/>
      <c r="DO86" s="194"/>
      <c r="DP86" s="189"/>
      <c r="DQ86" s="189"/>
      <c r="DR86" s="189"/>
      <c r="DS86" s="195"/>
      <c r="DT86" s="194"/>
      <c r="DU86" s="189"/>
      <c r="DV86" s="189"/>
      <c r="DW86" s="189"/>
      <c r="DX86" s="195"/>
      <c r="DY86" s="194"/>
      <c r="DZ86" s="189"/>
      <c r="EA86" s="189"/>
      <c r="EB86" s="189"/>
      <c r="EC86" s="195"/>
      <c r="ED86" s="194"/>
      <c r="EE86" s="189"/>
      <c r="EF86" s="189"/>
      <c r="EG86" s="189"/>
      <c r="EH86" s="195"/>
      <c r="EI86" s="194"/>
      <c r="EJ86" s="189"/>
      <c r="EK86" s="189"/>
      <c r="EL86" s="189"/>
      <c r="EM86" s="195"/>
      <c r="EN86" s="194"/>
      <c r="EO86" s="189"/>
      <c r="EP86" s="189"/>
      <c r="EQ86" s="189"/>
      <c r="ER86" s="195"/>
      <c r="ES86" s="194"/>
      <c r="ET86" s="189"/>
      <c r="EU86" s="189"/>
      <c r="EV86" s="189"/>
      <c r="EW86" s="195"/>
    </row>
    <row r="87" spans="1:153" x14ac:dyDescent="0.25">
      <c r="A87" s="24" t="s">
        <v>164</v>
      </c>
      <c r="B87" s="24">
        <v>4.9996869999999998</v>
      </c>
      <c r="C87" s="24">
        <v>4.4194639999999996</v>
      </c>
      <c r="D87" s="27">
        <v>3.984143</v>
      </c>
      <c r="E87" s="27">
        <v>3.9911850000000002</v>
      </c>
      <c r="F87" s="27">
        <v>3.9909080000000001</v>
      </c>
      <c r="G87" s="27">
        <v>3.9933380000000001</v>
      </c>
      <c r="H87" s="24">
        <v>3.9911270000000001</v>
      </c>
      <c r="I87" s="27">
        <v>4.0583549999999997</v>
      </c>
      <c r="J87" s="27">
        <v>4.0793470000000003</v>
      </c>
      <c r="K87" s="27">
        <v>4.0559820000000002</v>
      </c>
      <c r="L87" s="27">
        <v>4.0584280000000001</v>
      </c>
      <c r="M87" s="24">
        <v>4.0632380000000001</v>
      </c>
      <c r="N87" s="27">
        <v>3.8927909999999999</v>
      </c>
      <c r="O87" s="27">
        <v>3.901551</v>
      </c>
      <c r="P87" s="27">
        <v>3.966971</v>
      </c>
      <c r="Q87" s="27">
        <v>3.9614189999999998</v>
      </c>
      <c r="R87" s="24">
        <v>3.9566859999999999</v>
      </c>
      <c r="S87" s="27">
        <v>3.5422410000000002</v>
      </c>
      <c r="T87" s="27">
        <v>3.6211370000000001</v>
      </c>
      <c r="U87" s="27">
        <v>3.6617549999999999</v>
      </c>
      <c r="V87" s="27">
        <v>3.6607560000000001</v>
      </c>
      <c r="W87" s="24">
        <v>3.6627320000000001</v>
      </c>
      <c r="X87" s="27">
        <v>1.1306229999999999</v>
      </c>
      <c r="Y87" s="27">
        <v>1.1511899999999999</v>
      </c>
      <c r="Z87" s="27">
        <v>1.190326</v>
      </c>
      <c r="AA87" s="27">
        <v>1.173421</v>
      </c>
      <c r="AB87" s="24">
        <v>1.1769080000000001</v>
      </c>
      <c r="AC87" s="27">
        <v>1.137473</v>
      </c>
      <c r="AD87" s="27">
        <v>1.1761459999999999</v>
      </c>
      <c r="AE87" s="27">
        <v>1.220013</v>
      </c>
      <c r="AF87" s="27">
        <v>1.198075</v>
      </c>
      <c r="AG87" s="24">
        <v>1.198167</v>
      </c>
      <c r="AH87" s="27">
        <v>1.1814750000000001</v>
      </c>
      <c r="AI87" s="27">
        <v>1.2244550000000001</v>
      </c>
      <c r="AJ87" s="27">
        <v>1.293423</v>
      </c>
      <c r="AK87" s="27">
        <v>1.2691140000000001</v>
      </c>
      <c r="AL87" s="24">
        <v>1.267952</v>
      </c>
      <c r="AM87" s="27">
        <v>1.219079</v>
      </c>
      <c r="AN87" s="27">
        <v>1.283603</v>
      </c>
      <c r="AO87" s="27">
        <v>1.3570439999999999</v>
      </c>
      <c r="AP87" s="27">
        <v>1.3393740000000001</v>
      </c>
      <c r="AQ87" s="24">
        <v>1.334481</v>
      </c>
      <c r="AR87" s="27">
        <v>1.2136659999999999</v>
      </c>
      <c r="AS87" s="27">
        <v>1.305315</v>
      </c>
      <c r="AT87" s="27">
        <v>1.384603</v>
      </c>
      <c r="AU87" s="27">
        <v>1.352859</v>
      </c>
      <c r="AV87" s="24">
        <v>1.3516680000000001</v>
      </c>
      <c r="AW87" s="27">
        <v>1.230291</v>
      </c>
      <c r="AX87" s="27">
        <v>1.3392360000000001</v>
      </c>
      <c r="AY87" s="27">
        <v>1.4201649999999999</v>
      </c>
      <c r="AZ87" s="27">
        <v>1.3842639999999999</v>
      </c>
      <c r="BA87" s="24">
        <v>1.390509</v>
      </c>
      <c r="BB87" s="27">
        <v>1.271957</v>
      </c>
      <c r="BC87" s="27">
        <v>1.387867</v>
      </c>
      <c r="BD87" s="27">
        <v>1.49749</v>
      </c>
      <c r="BE87" s="27">
        <v>1.4256979999999999</v>
      </c>
      <c r="BF87" s="24">
        <v>1.463401</v>
      </c>
      <c r="BG87" s="27">
        <v>1.2827569999999999</v>
      </c>
      <c r="BH87" s="27">
        <v>1.412317</v>
      </c>
      <c r="BI87" s="27">
        <v>1.494448</v>
      </c>
      <c r="BJ87" s="27">
        <v>1.445657</v>
      </c>
      <c r="BK87" s="24">
        <v>1.4681599999999999</v>
      </c>
      <c r="BL87" s="27">
        <v>1.286348</v>
      </c>
      <c r="BM87" s="27">
        <v>1.4143829999999999</v>
      </c>
      <c r="BN87" s="27">
        <v>1.502372</v>
      </c>
      <c r="BO87" s="27">
        <v>1.444412</v>
      </c>
      <c r="BP87" s="24">
        <v>1.470955</v>
      </c>
      <c r="BQ87" s="27">
        <v>1.2875540000000001</v>
      </c>
      <c r="BR87" s="27">
        <v>1.397464</v>
      </c>
      <c r="BS87" s="27">
        <v>1.4839709999999999</v>
      </c>
      <c r="BT87" s="27">
        <v>1.432301</v>
      </c>
      <c r="BU87" s="24">
        <v>1.4433199999999999</v>
      </c>
      <c r="BV87" s="27">
        <v>1.2939020000000001</v>
      </c>
      <c r="BW87" s="27">
        <v>1.406355</v>
      </c>
      <c r="BX87" s="27">
        <v>1.515733</v>
      </c>
      <c r="BY87" s="27">
        <v>1.4465440000000001</v>
      </c>
      <c r="BZ87" s="24">
        <v>1.476197</v>
      </c>
      <c r="CA87" s="27">
        <v>1.287404</v>
      </c>
      <c r="CB87" s="27">
        <v>1.400633</v>
      </c>
      <c r="CC87" s="27">
        <v>1.4957800000000001</v>
      </c>
      <c r="CD87" s="27">
        <v>1.4474819999999999</v>
      </c>
      <c r="CE87" s="24">
        <v>1.4620759999999999</v>
      </c>
      <c r="CF87" s="27">
        <v>1.2845059999999999</v>
      </c>
      <c r="CG87" s="27">
        <v>1.383108</v>
      </c>
      <c r="CH87" s="27">
        <v>1.49803</v>
      </c>
      <c r="CI87" s="27">
        <v>1.4447410000000001</v>
      </c>
      <c r="CJ87" s="24">
        <v>1.450232</v>
      </c>
      <c r="CK87" s="27">
        <v>1.279061</v>
      </c>
      <c r="CL87" s="27">
        <v>1.4099060000000001</v>
      </c>
      <c r="CM87" s="27">
        <v>1.505069</v>
      </c>
      <c r="CN87" s="27">
        <v>1.4732019999999999</v>
      </c>
      <c r="CO87" s="24">
        <v>1.498624</v>
      </c>
      <c r="CP87" s="27">
        <v>1.302786</v>
      </c>
      <c r="CQ87" s="27">
        <v>1.420266</v>
      </c>
      <c r="CR87" s="27">
        <v>1.578783</v>
      </c>
      <c r="CS87" s="27">
        <v>1.515855</v>
      </c>
      <c r="CT87" s="24">
        <v>1.527363</v>
      </c>
      <c r="CU87" s="27">
        <v>1.3088740000000001</v>
      </c>
      <c r="CV87" s="27">
        <v>1.4445589999999999</v>
      </c>
      <c r="CW87" s="27">
        <v>1.602681</v>
      </c>
      <c r="CX87" s="27">
        <v>1.5301709999999999</v>
      </c>
      <c r="CY87" s="24">
        <v>1.571278</v>
      </c>
      <c r="CZ87" s="27">
        <v>1.318578</v>
      </c>
      <c r="DA87" s="27">
        <v>1.4415450000000001</v>
      </c>
      <c r="DB87" s="27">
        <v>1.5753630000000001</v>
      </c>
      <c r="DC87" s="27">
        <v>1.561277</v>
      </c>
      <c r="DD87" s="24">
        <v>1.558627</v>
      </c>
      <c r="DE87" s="27">
        <v>1.340158</v>
      </c>
      <c r="DF87" s="27">
        <v>1.4409430000000001</v>
      </c>
      <c r="DG87" s="27">
        <v>1.6074349999999999</v>
      </c>
      <c r="DH87" s="27">
        <v>1.5410980000000001</v>
      </c>
      <c r="DI87" s="24">
        <v>1.5765659999999999</v>
      </c>
      <c r="DJ87" s="27">
        <v>1.353775</v>
      </c>
      <c r="DK87" s="27">
        <v>1.458029</v>
      </c>
      <c r="DL87" s="27">
        <v>1.6531359999999999</v>
      </c>
      <c r="DM87" s="27">
        <v>1.5851580000000001</v>
      </c>
      <c r="DN87" s="24">
        <v>1.6066400000000001</v>
      </c>
      <c r="DO87" s="27">
        <v>1.3627419999999999</v>
      </c>
      <c r="DP87" s="27">
        <v>1.4989399999999999</v>
      </c>
      <c r="DQ87" s="27">
        <v>1.67906</v>
      </c>
      <c r="DR87" s="27">
        <v>1.6219730000000001</v>
      </c>
      <c r="DS87" s="24">
        <v>1.640482</v>
      </c>
      <c r="DT87" s="27">
        <v>1.397213</v>
      </c>
      <c r="DU87" s="27">
        <v>1.501263</v>
      </c>
      <c r="DV87" s="27">
        <v>1.683168</v>
      </c>
      <c r="DW87" s="27">
        <v>1.637275</v>
      </c>
      <c r="DX87" s="24">
        <v>1.6657999999999999</v>
      </c>
      <c r="DY87" s="27">
        <v>1.3953329999999999</v>
      </c>
      <c r="DZ87" s="27">
        <v>1.526508</v>
      </c>
      <c r="EA87" s="27">
        <v>1.7059770000000001</v>
      </c>
      <c r="EB87" s="27">
        <v>1.671114</v>
      </c>
      <c r="EC87" s="24">
        <v>1.683665</v>
      </c>
      <c r="ED87" s="27">
        <v>1.411043</v>
      </c>
      <c r="EE87" s="27">
        <v>1.554856</v>
      </c>
      <c r="EF87" s="27">
        <v>1.6988030000000001</v>
      </c>
      <c r="EG87" s="27">
        <v>1.6888350000000001</v>
      </c>
      <c r="EH87" s="24">
        <v>1.6996020000000001</v>
      </c>
      <c r="EI87" s="27">
        <v>1.4063889999999999</v>
      </c>
      <c r="EJ87" s="27">
        <v>1.5648200000000001</v>
      </c>
      <c r="EK87" s="27">
        <v>1.708372</v>
      </c>
      <c r="EL87" s="27">
        <v>1.7175370000000001</v>
      </c>
      <c r="EM87" s="24">
        <v>1.723592</v>
      </c>
      <c r="EN87" s="27">
        <v>1.4133359999999999</v>
      </c>
      <c r="EO87" s="27">
        <v>1.6065990000000001</v>
      </c>
      <c r="EP87" s="27">
        <v>1.6974279999999999</v>
      </c>
      <c r="EQ87" s="27">
        <v>1.718218</v>
      </c>
      <c r="ER87" s="24">
        <v>1.7151510000000001</v>
      </c>
      <c r="ES87" s="26">
        <v>-3.9E-2</v>
      </c>
      <c r="ET87" s="26">
        <v>-3.4000000000000002E-2</v>
      </c>
      <c r="EU87" s="26">
        <v>-3.2000000000000001E-2</v>
      </c>
      <c r="EV87" s="26">
        <v>-3.2000000000000001E-2</v>
      </c>
      <c r="EW87" s="25">
        <v>-3.2000000000000001E-2</v>
      </c>
    </row>
    <row r="88" spans="1:153" x14ac:dyDescent="0.25">
      <c r="A88" s="24" t="s">
        <v>163</v>
      </c>
      <c r="B88" s="24">
        <v>2.0659999999999998</v>
      </c>
      <c r="C88" s="24">
        <v>1.9390000000000001</v>
      </c>
      <c r="D88" s="27">
        <v>1.9820359999999999</v>
      </c>
      <c r="E88" s="27">
        <v>1.982097</v>
      </c>
      <c r="F88" s="27">
        <v>1.9820679999999999</v>
      </c>
      <c r="G88" s="27">
        <v>1.9820679999999999</v>
      </c>
      <c r="H88" s="24">
        <v>1.9821260000000001</v>
      </c>
      <c r="I88" s="27">
        <v>2.0955240000000002</v>
      </c>
      <c r="J88" s="27">
        <v>2.0961889999999999</v>
      </c>
      <c r="K88" s="27">
        <v>2.0954440000000001</v>
      </c>
      <c r="L88" s="27">
        <v>2.0946159999999998</v>
      </c>
      <c r="M88" s="24">
        <v>2.0947990000000001</v>
      </c>
      <c r="N88" s="27">
        <v>2.07681</v>
      </c>
      <c r="O88" s="27">
        <v>2.0729890000000002</v>
      </c>
      <c r="P88" s="27">
        <v>2.0879729999999999</v>
      </c>
      <c r="Q88" s="27">
        <v>2.0863209999999999</v>
      </c>
      <c r="R88" s="24">
        <v>2.0872099999999998</v>
      </c>
      <c r="S88" s="27">
        <v>1.7693890000000001</v>
      </c>
      <c r="T88" s="27">
        <v>1.7795179999999999</v>
      </c>
      <c r="U88" s="27">
        <v>1.808918</v>
      </c>
      <c r="V88" s="27">
        <v>1.795248</v>
      </c>
      <c r="W88" s="24">
        <v>1.7957909999999999</v>
      </c>
      <c r="X88" s="27">
        <v>1.5532140000000001</v>
      </c>
      <c r="Y88" s="27">
        <v>1.5937790000000001</v>
      </c>
      <c r="Z88" s="27">
        <v>1.630865</v>
      </c>
      <c r="AA88" s="27">
        <v>1.6172249999999999</v>
      </c>
      <c r="AB88" s="24">
        <v>1.621119</v>
      </c>
      <c r="AC88" s="27">
        <v>1.5803499999999999</v>
      </c>
      <c r="AD88" s="27">
        <v>1.621631</v>
      </c>
      <c r="AE88" s="27">
        <v>1.66919</v>
      </c>
      <c r="AF88" s="27">
        <v>1.6547449999999999</v>
      </c>
      <c r="AG88" s="24">
        <v>1.6582079999999999</v>
      </c>
      <c r="AH88" s="27">
        <v>1.5668740000000001</v>
      </c>
      <c r="AI88" s="27">
        <v>1.619461</v>
      </c>
      <c r="AJ88" s="27">
        <v>1.667192</v>
      </c>
      <c r="AK88" s="27">
        <v>1.653621</v>
      </c>
      <c r="AL88" s="24">
        <v>1.6564380000000001</v>
      </c>
      <c r="AM88" s="27">
        <v>1.596619</v>
      </c>
      <c r="AN88" s="27">
        <v>1.6660410000000001</v>
      </c>
      <c r="AO88" s="27">
        <v>1.7195819999999999</v>
      </c>
      <c r="AP88" s="27">
        <v>1.7068810000000001</v>
      </c>
      <c r="AQ88" s="24">
        <v>1.708758</v>
      </c>
      <c r="AR88" s="27">
        <v>1.602705</v>
      </c>
      <c r="AS88" s="27">
        <v>1.67919</v>
      </c>
      <c r="AT88" s="27">
        <v>1.7303010000000001</v>
      </c>
      <c r="AU88" s="27">
        <v>1.7144109999999999</v>
      </c>
      <c r="AV88" s="24">
        <v>1.7220530000000001</v>
      </c>
      <c r="AW88" s="27">
        <v>1.610371</v>
      </c>
      <c r="AX88" s="27">
        <v>1.6906939999999999</v>
      </c>
      <c r="AY88" s="27">
        <v>1.7512099999999999</v>
      </c>
      <c r="AZ88" s="27">
        <v>1.7323010000000001</v>
      </c>
      <c r="BA88" s="24">
        <v>1.7349159999999999</v>
      </c>
      <c r="BB88" s="27">
        <v>1.6234710000000001</v>
      </c>
      <c r="BC88" s="27">
        <v>1.712634</v>
      </c>
      <c r="BD88" s="27">
        <v>1.7766500000000001</v>
      </c>
      <c r="BE88" s="27">
        <v>1.7374149999999999</v>
      </c>
      <c r="BF88" s="24">
        <v>1.75545</v>
      </c>
      <c r="BG88" s="27">
        <v>1.634039</v>
      </c>
      <c r="BH88" s="27">
        <v>1.7361040000000001</v>
      </c>
      <c r="BI88" s="27">
        <v>1.794214</v>
      </c>
      <c r="BJ88" s="27">
        <v>1.7521709999999999</v>
      </c>
      <c r="BK88" s="24">
        <v>1.7737229999999999</v>
      </c>
      <c r="BL88" s="27">
        <v>1.6292519999999999</v>
      </c>
      <c r="BM88" s="27">
        <v>1.7440659999999999</v>
      </c>
      <c r="BN88" s="27">
        <v>1.8131139999999999</v>
      </c>
      <c r="BO88" s="27">
        <v>1.77023</v>
      </c>
      <c r="BP88" s="24">
        <v>1.784931</v>
      </c>
      <c r="BQ88" s="27">
        <v>1.6396790000000001</v>
      </c>
      <c r="BR88" s="27">
        <v>1.747601</v>
      </c>
      <c r="BS88" s="27">
        <v>1.818379</v>
      </c>
      <c r="BT88" s="27">
        <v>1.77624</v>
      </c>
      <c r="BU88" s="24">
        <v>1.7934099999999999</v>
      </c>
      <c r="BV88" s="27">
        <v>1.6470130000000001</v>
      </c>
      <c r="BW88" s="27">
        <v>1.7535879999999999</v>
      </c>
      <c r="BX88" s="27">
        <v>1.825693</v>
      </c>
      <c r="BY88" s="27">
        <v>1.7879860000000001</v>
      </c>
      <c r="BZ88" s="24">
        <v>1.8039879999999999</v>
      </c>
      <c r="CA88" s="27">
        <v>1.6409720000000001</v>
      </c>
      <c r="CB88" s="27">
        <v>1.746399</v>
      </c>
      <c r="CC88" s="27">
        <v>1.8196209999999999</v>
      </c>
      <c r="CD88" s="27">
        <v>1.7866340000000001</v>
      </c>
      <c r="CE88" s="24">
        <v>1.800341</v>
      </c>
      <c r="CF88" s="27">
        <v>1.6422099999999999</v>
      </c>
      <c r="CG88" s="27">
        <v>1.745544</v>
      </c>
      <c r="CH88" s="27">
        <v>1.8218129999999999</v>
      </c>
      <c r="CI88" s="27">
        <v>1.79488</v>
      </c>
      <c r="CJ88" s="24">
        <v>1.8013479999999999</v>
      </c>
      <c r="CK88" s="27">
        <v>1.6441380000000001</v>
      </c>
      <c r="CL88" s="27">
        <v>1.7493270000000001</v>
      </c>
      <c r="CM88" s="27">
        <v>1.82809</v>
      </c>
      <c r="CN88" s="27">
        <v>1.799034</v>
      </c>
      <c r="CO88" s="24">
        <v>1.806568</v>
      </c>
      <c r="CP88" s="27">
        <v>1.6492770000000001</v>
      </c>
      <c r="CQ88" s="27">
        <v>1.756699</v>
      </c>
      <c r="CR88" s="27">
        <v>1.8498760000000001</v>
      </c>
      <c r="CS88" s="27">
        <v>1.808862</v>
      </c>
      <c r="CT88" s="24">
        <v>1.8220369999999999</v>
      </c>
      <c r="CU88" s="27">
        <v>1.651259</v>
      </c>
      <c r="CV88" s="27">
        <v>1.758788</v>
      </c>
      <c r="CW88" s="27">
        <v>1.8543240000000001</v>
      </c>
      <c r="CX88" s="27">
        <v>1.8141210000000001</v>
      </c>
      <c r="CY88" s="24">
        <v>1.8299270000000001</v>
      </c>
      <c r="CZ88" s="27">
        <v>1.65127</v>
      </c>
      <c r="DA88" s="27">
        <v>1.7589889999999999</v>
      </c>
      <c r="DB88" s="27">
        <v>1.8517729999999999</v>
      </c>
      <c r="DC88" s="27">
        <v>1.8242210000000001</v>
      </c>
      <c r="DD88" s="24">
        <v>1.835936</v>
      </c>
      <c r="DE88" s="27">
        <v>1.6542760000000001</v>
      </c>
      <c r="DF88" s="27">
        <v>1.7682659999999999</v>
      </c>
      <c r="DG88" s="27">
        <v>1.8545609999999999</v>
      </c>
      <c r="DH88" s="27">
        <v>1.831777</v>
      </c>
      <c r="DI88" s="24">
        <v>1.8450580000000001</v>
      </c>
      <c r="DJ88" s="27">
        <v>1.661578</v>
      </c>
      <c r="DK88" s="27">
        <v>1.7814160000000001</v>
      </c>
      <c r="DL88" s="27">
        <v>1.870328</v>
      </c>
      <c r="DM88" s="27">
        <v>1.842031</v>
      </c>
      <c r="DN88" s="24">
        <v>1.8540859999999999</v>
      </c>
      <c r="DO88" s="27">
        <v>1.665805</v>
      </c>
      <c r="DP88" s="27">
        <v>1.7863260000000001</v>
      </c>
      <c r="DQ88" s="27">
        <v>1.8798319999999999</v>
      </c>
      <c r="DR88" s="27">
        <v>1.8467659999999999</v>
      </c>
      <c r="DS88" s="24">
        <v>1.8565179999999999</v>
      </c>
      <c r="DT88" s="27">
        <v>1.675732</v>
      </c>
      <c r="DU88" s="27">
        <v>1.79535</v>
      </c>
      <c r="DV88" s="27">
        <v>1.879524</v>
      </c>
      <c r="DW88" s="27">
        <v>1.8560700000000001</v>
      </c>
      <c r="DX88" s="24">
        <v>1.863634</v>
      </c>
      <c r="DY88" s="27">
        <v>1.678539</v>
      </c>
      <c r="DZ88" s="27">
        <v>1.7976300000000001</v>
      </c>
      <c r="EA88" s="27">
        <v>1.8778379999999999</v>
      </c>
      <c r="EB88" s="27">
        <v>1.8629560000000001</v>
      </c>
      <c r="EC88" s="24">
        <v>1.8679060000000001</v>
      </c>
      <c r="ED88" s="27">
        <v>1.6815279999999999</v>
      </c>
      <c r="EE88" s="27">
        <v>1.8022560000000001</v>
      </c>
      <c r="EF88" s="27">
        <v>1.879389</v>
      </c>
      <c r="EG88" s="27">
        <v>1.863443</v>
      </c>
      <c r="EH88" s="24">
        <v>1.868358</v>
      </c>
      <c r="EI88" s="27">
        <v>1.6830020000000001</v>
      </c>
      <c r="EJ88" s="27">
        <v>1.804665</v>
      </c>
      <c r="EK88" s="27">
        <v>1.87985</v>
      </c>
      <c r="EL88" s="27">
        <v>1.864053</v>
      </c>
      <c r="EM88" s="24">
        <v>1.8675470000000001</v>
      </c>
      <c r="EN88" s="27">
        <v>1.68069</v>
      </c>
      <c r="EO88" s="27">
        <v>1.8045850000000001</v>
      </c>
      <c r="EP88" s="27">
        <v>1.877597</v>
      </c>
      <c r="EQ88" s="27">
        <v>1.8656839999999999</v>
      </c>
      <c r="ER88" s="24">
        <v>1.8690800000000001</v>
      </c>
      <c r="ES88" s="26">
        <v>-5.0000000000000001E-3</v>
      </c>
      <c r="ET88" s="26">
        <v>-2E-3</v>
      </c>
      <c r="EU88" s="26">
        <v>-1E-3</v>
      </c>
      <c r="EV88" s="26">
        <v>-1E-3</v>
      </c>
      <c r="EW88" s="25">
        <v>-1E-3</v>
      </c>
    </row>
    <row r="89" spans="1:153" x14ac:dyDescent="0.25">
      <c r="A89" s="24" t="s">
        <v>162</v>
      </c>
      <c r="B89" s="24">
        <v>33.103740999999999</v>
      </c>
      <c r="C89" s="24">
        <v>31.486256000000001</v>
      </c>
      <c r="D89" s="27">
        <v>29.226711000000002</v>
      </c>
      <c r="E89" s="27">
        <v>29.229970999999999</v>
      </c>
      <c r="F89" s="27">
        <v>29.223431000000001</v>
      </c>
      <c r="G89" s="27">
        <v>29.232904000000001</v>
      </c>
      <c r="H89" s="24">
        <v>29.231418999999999</v>
      </c>
      <c r="I89" s="27">
        <v>29.833143</v>
      </c>
      <c r="J89" s="27">
        <v>29.935061000000001</v>
      </c>
      <c r="K89" s="27">
        <v>29.820511</v>
      </c>
      <c r="L89" s="27">
        <v>29.861649</v>
      </c>
      <c r="M89" s="24">
        <v>29.918648000000001</v>
      </c>
      <c r="N89" s="27">
        <v>30.494721999999999</v>
      </c>
      <c r="O89" s="27">
        <v>30.558206999999999</v>
      </c>
      <c r="P89" s="27">
        <v>30.834406000000001</v>
      </c>
      <c r="Q89" s="27">
        <v>30.766613</v>
      </c>
      <c r="R89" s="24">
        <v>30.762709000000001</v>
      </c>
      <c r="S89" s="27">
        <v>29.484570000000001</v>
      </c>
      <c r="T89" s="27">
        <v>29.357506000000001</v>
      </c>
      <c r="U89" s="27">
        <v>29.991026000000002</v>
      </c>
      <c r="V89" s="27">
        <v>29.685184</v>
      </c>
      <c r="W89" s="24">
        <v>29.728725000000001</v>
      </c>
      <c r="X89" s="27">
        <v>6.0872339999999996</v>
      </c>
      <c r="Y89" s="27">
        <v>6.096025</v>
      </c>
      <c r="Z89" s="27">
        <v>6.2528430000000004</v>
      </c>
      <c r="AA89" s="27">
        <v>6.1735740000000003</v>
      </c>
      <c r="AB89" s="24">
        <v>6.1840520000000003</v>
      </c>
      <c r="AC89" s="27">
        <v>6.2311120000000004</v>
      </c>
      <c r="AD89" s="27">
        <v>6.2874569999999999</v>
      </c>
      <c r="AE89" s="27">
        <v>6.4604330000000001</v>
      </c>
      <c r="AF89" s="27">
        <v>6.3598220000000003</v>
      </c>
      <c r="AG89" s="24">
        <v>6.368436</v>
      </c>
      <c r="AH89" s="27">
        <v>6.3449650000000002</v>
      </c>
      <c r="AI89" s="27">
        <v>6.4487860000000001</v>
      </c>
      <c r="AJ89" s="27">
        <v>6.6490999999999998</v>
      </c>
      <c r="AK89" s="27">
        <v>6.5487549999999999</v>
      </c>
      <c r="AL89" s="24">
        <v>6.539218</v>
      </c>
      <c r="AM89" s="27">
        <v>6.4552839999999998</v>
      </c>
      <c r="AN89" s="27">
        <v>6.6058680000000001</v>
      </c>
      <c r="AO89" s="27">
        <v>6.8490289999999998</v>
      </c>
      <c r="AP89" s="27">
        <v>6.7471629999999996</v>
      </c>
      <c r="AQ89" s="24">
        <v>6.7054200000000002</v>
      </c>
      <c r="AR89" s="27">
        <v>6.4817619999999998</v>
      </c>
      <c r="AS89" s="27">
        <v>6.7080460000000004</v>
      </c>
      <c r="AT89" s="27">
        <v>6.9417840000000002</v>
      </c>
      <c r="AU89" s="27">
        <v>6.8358509999999999</v>
      </c>
      <c r="AV89" s="24">
        <v>6.8158329999999996</v>
      </c>
      <c r="AW89" s="27">
        <v>6.5469480000000004</v>
      </c>
      <c r="AX89" s="27">
        <v>6.7867040000000003</v>
      </c>
      <c r="AY89" s="27">
        <v>6.9717370000000001</v>
      </c>
      <c r="AZ89" s="27">
        <v>6.8522109999999996</v>
      </c>
      <c r="BA89" s="24">
        <v>6.8565860000000001</v>
      </c>
      <c r="BB89" s="27">
        <v>6.6328959999999997</v>
      </c>
      <c r="BC89" s="27">
        <v>6.873964</v>
      </c>
      <c r="BD89" s="27">
        <v>7.0729420000000003</v>
      </c>
      <c r="BE89" s="27">
        <v>6.8902169999999998</v>
      </c>
      <c r="BF89" s="24">
        <v>6.9377449999999996</v>
      </c>
      <c r="BG89" s="27">
        <v>6.7682260000000003</v>
      </c>
      <c r="BH89" s="27">
        <v>7.0681589999999996</v>
      </c>
      <c r="BI89" s="27">
        <v>7.2771470000000003</v>
      </c>
      <c r="BJ89" s="27">
        <v>7.1184229999999999</v>
      </c>
      <c r="BK89" s="24">
        <v>7.1519079999999997</v>
      </c>
      <c r="BL89" s="27">
        <v>6.8282720000000001</v>
      </c>
      <c r="BM89" s="27">
        <v>7.0828309999999997</v>
      </c>
      <c r="BN89" s="27">
        <v>7.2892340000000004</v>
      </c>
      <c r="BO89" s="27">
        <v>7.1069630000000004</v>
      </c>
      <c r="BP89" s="24">
        <v>7.1391640000000001</v>
      </c>
      <c r="BQ89" s="27">
        <v>6.8661649999999996</v>
      </c>
      <c r="BR89" s="27">
        <v>7.1200260000000002</v>
      </c>
      <c r="BS89" s="27">
        <v>7.2783040000000003</v>
      </c>
      <c r="BT89" s="27">
        <v>7.1216900000000001</v>
      </c>
      <c r="BU89" s="24">
        <v>7.1537959999999998</v>
      </c>
      <c r="BV89" s="27">
        <v>6.8363610000000001</v>
      </c>
      <c r="BW89" s="27">
        <v>7.1007429999999996</v>
      </c>
      <c r="BX89" s="27">
        <v>7.300249</v>
      </c>
      <c r="BY89" s="27">
        <v>7.1408129999999996</v>
      </c>
      <c r="BZ89" s="24">
        <v>7.1891959999999999</v>
      </c>
      <c r="CA89" s="27">
        <v>6.7559990000000001</v>
      </c>
      <c r="CB89" s="27">
        <v>7.0159180000000001</v>
      </c>
      <c r="CC89" s="27">
        <v>7.2524610000000003</v>
      </c>
      <c r="CD89" s="27">
        <v>7.0999090000000002</v>
      </c>
      <c r="CE89" s="24">
        <v>7.1304530000000002</v>
      </c>
      <c r="CF89" s="27">
        <v>6.7167810000000001</v>
      </c>
      <c r="CG89" s="27">
        <v>7.063288</v>
      </c>
      <c r="CH89" s="27">
        <v>7.3171220000000003</v>
      </c>
      <c r="CI89" s="27">
        <v>7.1641680000000001</v>
      </c>
      <c r="CJ89" s="24">
        <v>7.137302</v>
      </c>
      <c r="CK89" s="27">
        <v>6.7703990000000003</v>
      </c>
      <c r="CL89" s="27">
        <v>7.0671600000000003</v>
      </c>
      <c r="CM89" s="27">
        <v>7.2964549999999999</v>
      </c>
      <c r="CN89" s="27">
        <v>7.1694680000000002</v>
      </c>
      <c r="CO89" s="24">
        <v>7.1854509999999996</v>
      </c>
      <c r="CP89" s="27">
        <v>6.7945270000000004</v>
      </c>
      <c r="CQ89" s="27">
        <v>7.1279669999999999</v>
      </c>
      <c r="CR89" s="27">
        <v>7.4262050000000004</v>
      </c>
      <c r="CS89" s="27">
        <v>7.310263</v>
      </c>
      <c r="CT89" s="24">
        <v>7.3179059999999998</v>
      </c>
      <c r="CU89" s="27">
        <v>6.8652730000000002</v>
      </c>
      <c r="CV89" s="27">
        <v>7.1621980000000001</v>
      </c>
      <c r="CW89" s="27">
        <v>7.451975</v>
      </c>
      <c r="CX89" s="27">
        <v>7.2885479999999996</v>
      </c>
      <c r="CY89" s="24">
        <v>7.343032</v>
      </c>
      <c r="CZ89" s="27">
        <v>6.8855940000000002</v>
      </c>
      <c r="DA89" s="27">
        <v>7.1949180000000004</v>
      </c>
      <c r="DB89" s="27">
        <v>7.4009099999999997</v>
      </c>
      <c r="DC89" s="27">
        <v>7.3709670000000003</v>
      </c>
      <c r="DD89" s="24">
        <v>7.3271889999999997</v>
      </c>
      <c r="DE89" s="27">
        <v>6.9540449999999998</v>
      </c>
      <c r="DF89" s="27">
        <v>7.182067</v>
      </c>
      <c r="DG89" s="27">
        <v>7.4832159999999996</v>
      </c>
      <c r="DH89" s="27">
        <v>7.3295839999999997</v>
      </c>
      <c r="DI89" s="24">
        <v>7.3657880000000002</v>
      </c>
      <c r="DJ89" s="27">
        <v>6.9689079999999999</v>
      </c>
      <c r="DK89" s="27">
        <v>7.2127119999999998</v>
      </c>
      <c r="DL89" s="27">
        <v>7.5873189999999999</v>
      </c>
      <c r="DM89" s="27">
        <v>7.409084</v>
      </c>
      <c r="DN89" s="24">
        <v>7.4340349999999997</v>
      </c>
      <c r="DO89" s="27">
        <v>7.0042549999999997</v>
      </c>
      <c r="DP89" s="27">
        <v>7.3020820000000004</v>
      </c>
      <c r="DQ89" s="27">
        <v>7.6496000000000004</v>
      </c>
      <c r="DR89" s="27">
        <v>7.5002529999999998</v>
      </c>
      <c r="DS89" s="24">
        <v>7.535228</v>
      </c>
      <c r="DT89" s="27">
        <v>7.0669550000000001</v>
      </c>
      <c r="DU89" s="27">
        <v>7.3027519999999999</v>
      </c>
      <c r="DV89" s="27">
        <v>7.6459260000000002</v>
      </c>
      <c r="DW89" s="27">
        <v>7.5098019999999996</v>
      </c>
      <c r="DX89" s="24">
        <v>7.5479149999999997</v>
      </c>
      <c r="DY89" s="27">
        <v>7.1039459999999996</v>
      </c>
      <c r="DZ89" s="27">
        <v>7.3929669999999996</v>
      </c>
      <c r="EA89" s="27">
        <v>7.777145</v>
      </c>
      <c r="EB89" s="27">
        <v>7.6392550000000004</v>
      </c>
      <c r="EC89" s="24">
        <v>7.6350619999999996</v>
      </c>
      <c r="ED89" s="27">
        <v>7.168965</v>
      </c>
      <c r="EE89" s="27">
        <v>7.4617620000000002</v>
      </c>
      <c r="EF89" s="27">
        <v>7.7987770000000003</v>
      </c>
      <c r="EG89" s="27">
        <v>7.670871</v>
      </c>
      <c r="EH89" s="24">
        <v>7.6547470000000004</v>
      </c>
      <c r="EI89" s="27">
        <v>7.1399619999999997</v>
      </c>
      <c r="EJ89" s="27">
        <v>7.4629269999999996</v>
      </c>
      <c r="EK89" s="27">
        <v>7.828894</v>
      </c>
      <c r="EL89" s="27">
        <v>7.6964889999999997</v>
      </c>
      <c r="EM89" s="24">
        <v>7.6945870000000003</v>
      </c>
      <c r="EN89" s="27">
        <v>7.1270049999999996</v>
      </c>
      <c r="EO89" s="27">
        <v>7.5229780000000002</v>
      </c>
      <c r="EP89" s="27">
        <v>7.8338840000000003</v>
      </c>
      <c r="EQ89" s="27">
        <v>7.7384820000000003</v>
      </c>
      <c r="ER89" s="24">
        <v>7.7223949999999997</v>
      </c>
      <c r="ES89" s="26">
        <v>-0.05</v>
      </c>
      <c r="ET89" s="26">
        <v>-4.8000000000000001E-2</v>
      </c>
      <c r="EU89" s="26">
        <v>-4.7E-2</v>
      </c>
      <c r="EV89" s="26">
        <v>-4.7E-2</v>
      </c>
      <c r="EW89" s="25">
        <v>-4.7E-2</v>
      </c>
    </row>
    <row r="90" spans="1:153" x14ac:dyDescent="0.25">
      <c r="A90" s="24"/>
      <c r="B90" s="24"/>
      <c r="C90" s="24"/>
      <c r="D90" s="191"/>
      <c r="E90" s="192"/>
      <c r="F90" s="192"/>
      <c r="G90" s="192"/>
      <c r="H90" s="193"/>
      <c r="I90" s="191"/>
      <c r="J90" s="192"/>
      <c r="K90" s="192"/>
      <c r="L90" s="192"/>
      <c r="M90" s="193"/>
      <c r="N90" s="191"/>
      <c r="O90" s="192"/>
      <c r="P90" s="192"/>
      <c r="Q90" s="192"/>
      <c r="R90" s="193"/>
      <c r="S90" s="191"/>
      <c r="T90" s="192"/>
      <c r="U90" s="192"/>
      <c r="V90" s="192"/>
      <c r="W90" s="193"/>
      <c r="X90" s="191"/>
      <c r="Y90" s="192"/>
      <c r="Z90" s="192"/>
      <c r="AA90" s="192"/>
      <c r="AB90" s="193"/>
      <c r="AC90" s="191"/>
      <c r="AD90" s="192"/>
      <c r="AE90" s="192"/>
      <c r="AF90" s="192"/>
      <c r="AG90" s="193"/>
      <c r="AH90" s="191"/>
      <c r="AI90" s="192"/>
      <c r="AJ90" s="192"/>
      <c r="AK90" s="192"/>
      <c r="AL90" s="193"/>
      <c r="AM90" s="191"/>
      <c r="AN90" s="192"/>
      <c r="AO90" s="192"/>
      <c r="AP90" s="192"/>
      <c r="AQ90" s="193"/>
      <c r="AR90" s="191"/>
      <c r="AS90" s="192"/>
      <c r="AT90" s="192"/>
      <c r="AU90" s="192"/>
      <c r="AV90" s="193"/>
      <c r="AW90" s="191"/>
      <c r="AX90" s="192"/>
      <c r="AY90" s="192"/>
      <c r="AZ90" s="192"/>
      <c r="BA90" s="193"/>
      <c r="BB90" s="191"/>
      <c r="BC90" s="192"/>
      <c r="BD90" s="192"/>
      <c r="BE90" s="192"/>
      <c r="BF90" s="193"/>
      <c r="BG90" s="191"/>
      <c r="BH90" s="192"/>
      <c r="BI90" s="192"/>
      <c r="BJ90" s="192"/>
      <c r="BK90" s="193"/>
      <c r="BL90" s="191"/>
      <c r="BM90" s="192"/>
      <c r="BN90" s="192"/>
      <c r="BO90" s="192"/>
      <c r="BP90" s="193"/>
      <c r="BQ90" s="191"/>
      <c r="BR90" s="192"/>
      <c r="BS90" s="192"/>
      <c r="BT90" s="192"/>
      <c r="BU90" s="193"/>
      <c r="BV90" s="191"/>
      <c r="BW90" s="192"/>
      <c r="BX90" s="192"/>
      <c r="BY90" s="192"/>
      <c r="BZ90" s="193"/>
      <c r="CA90" s="191"/>
      <c r="CB90" s="192"/>
      <c r="CC90" s="192"/>
      <c r="CD90" s="192"/>
      <c r="CE90" s="193"/>
      <c r="CF90" s="191"/>
      <c r="CG90" s="192"/>
      <c r="CH90" s="192"/>
      <c r="CI90" s="192"/>
      <c r="CJ90" s="193"/>
      <c r="CK90" s="191"/>
      <c r="CL90" s="192"/>
      <c r="CM90" s="192"/>
      <c r="CN90" s="192"/>
      <c r="CO90" s="193"/>
      <c r="CP90" s="191"/>
      <c r="CQ90" s="192"/>
      <c r="CR90" s="192"/>
      <c r="CS90" s="192"/>
      <c r="CT90" s="193"/>
      <c r="CU90" s="191"/>
      <c r="CV90" s="192"/>
      <c r="CW90" s="192"/>
      <c r="CX90" s="192"/>
      <c r="CY90" s="193"/>
      <c r="CZ90" s="191"/>
      <c r="DA90" s="192"/>
      <c r="DB90" s="192"/>
      <c r="DC90" s="192"/>
      <c r="DD90" s="193"/>
      <c r="DE90" s="191"/>
      <c r="DF90" s="192"/>
      <c r="DG90" s="192"/>
      <c r="DH90" s="192"/>
      <c r="DI90" s="193"/>
      <c r="DJ90" s="191"/>
      <c r="DK90" s="192"/>
      <c r="DL90" s="192"/>
      <c r="DM90" s="192"/>
      <c r="DN90" s="193"/>
      <c r="DO90" s="191"/>
      <c r="DP90" s="192"/>
      <c r="DQ90" s="192"/>
      <c r="DR90" s="192"/>
      <c r="DS90" s="193"/>
      <c r="DT90" s="191"/>
      <c r="DU90" s="192"/>
      <c r="DV90" s="192"/>
      <c r="DW90" s="192"/>
      <c r="DX90" s="193"/>
      <c r="DY90" s="191"/>
      <c r="DZ90" s="192"/>
      <c r="EA90" s="192"/>
      <c r="EB90" s="192"/>
      <c r="EC90" s="193"/>
      <c r="ED90" s="191"/>
      <c r="EE90" s="192"/>
      <c r="EF90" s="192"/>
      <c r="EG90" s="192"/>
      <c r="EH90" s="193"/>
      <c r="EI90" s="191"/>
      <c r="EJ90" s="192"/>
      <c r="EK90" s="192"/>
      <c r="EL90" s="192"/>
      <c r="EM90" s="193"/>
      <c r="EN90" s="191"/>
      <c r="EO90" s="192"/>
      <c r="EP90" s="192"/>
      <c r="EQ90" s="192"/>
      <c r="ER90" s="193"/>
      <c r="ES90" s="191"/>
      <c r="ET90" s="192"/>
      <c r="EU90" s="192"/>
      <c r="EV90" s="192"/>
      <c r="EW90" s="193"/>
    </row>
    <row r="91" spans="1:153" s="23" customFormat="1" ht="15" customHeight="1" x14ac:dyDescent="0.25">
      <c r="A91" s="190" t="s">
        <v>161</v>
      </c>
      <c r="B91" s="190"/>
      <c r="C91" s="190"/>
      <c r="D91" s="190"/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  <c r="AD91" s="190"/>
      <c r="AE91" s="190"/>
      <c r="AF91" s="190"/>
      <c r="AG91" s="190"/>
      <c r="AH91" s="190"/>
      <c r="AI91" s="190"/>
      <c r="AJ91" s="190"/>
      <c r="AK91" s="190"/>
      <c r="AL91" s="190"/>
      <c r="AM91" s="190"/>
      <c r="AN91" s="190"/>
      <c r="AO91" s="190"/>
      <c r="AP91" s="190"/>
      <c r="AQ91" s="190"/>
      <c r="AR91" s="190"/>
      <c r="AS91" s="190"/>
      <c r="AT91" s="190"/>
      <c r="AU91" s="190"/>
      <c r="AV91" s="190"/>
      <c r="AW91" s="190"/>
      <c r="AX91" s="190"/>
      <c r="AY91" s="190"/>
      <c r="AZ91" s="190"/>
      <c r="BA91" s="190"/>
      <c r="BB91" s="190"/>
      <c r="BC91" s="190"/>
      <c r="BD91" s="190"/>
      <c r="BE91" s="190"/>
      <c r="BF91" s="190"/>
      <c r="BG91" s="190"/>
      <c r="BH91" s="190"/>
      <c r="BI91" s="190"/>
      <c r="BJ91" s="190"/>
      <c r="BK91" s="190"/>
      <c r="BL91" s="190"/>
      <c r="BM91" s="190"/>
      <c r="BN91" s="190"/>
      <c r="BO91" s="190"/>
      <c r="BP91" s="190"/>
      <c r="BQ91" s="190"/>
      <c r="BR91" s="190"/>
      <c r="BS91" s="190"/>
      <c r="BT91" s="190"/>
      <c r="BU91" s="190"/>
      <c r="BV91" s="190"/>
      <c r="BW91" s="190"/>
      <c r="BX91" s="190"/>
      <c r="BY91" s="190"/>
      <c r="BZ91" s="190"/>
      <c r="CA91" s="190"/>
      <c r="CB91" s="190"/>
      <c r="CC91" s="190"/>
      <c r="CD91" s="190"/>
      <c r="CE91" s="190"/>
      <c r="CF91" s="190"/>
      <c r="CG91" s="190"/>
      <c r="CH91" s="190"/>
      <c r="CI91" s="190"/>
      <c r="CJ91" s="190"/>
      <c r="CK91" s="190"/>
      <c r="CL91" s="190"/>
      <c r="CM91" s="190"/>
      <c r="CN91" s="190"/>
      <c r="CO91" s="190"/>
      <c r="CP91" s="190"/>
      <c r="CQ91" s="190"/>
      <c r="CR91" s="190"/>
      <c r="CS91" s="190"/>
      <c r="CT91" s="190"/>
      <c r="CU91" s="190"/>
      <c r="CV91" s="190"/>
      <c r="CW91" s="190"/>
      <c r="CX91" s="190"/>
      <c r="CY91" s="190"/>
      <c r="CZ91" s="190"/>
      <c r="DA91" s="190"/>
      <c r="DB91" s="190"/>
      <c r="DC91" s="190"/>
      <c r="DD91" s="190"/>
      <c r="DE91" s="190"/>
      <c r="DF91" s="190"/>
      <c r="DG91" s="190"/>
      <c r="DH91" s="190"/>
      <c r="DI91" s="190"/>
      <c r="DJ91" s="190"/>
      <c r="DK91" s="190"/>
      <c r="DL91" s="190"/>
      <c r="DM91" s="190"/>
      <c r="DN91" s="190"/>
      <c r="DO91" s="190"/>
      <c r="DP91" s="190"/>
      <c r="DQ91" s="190"/>
      <c r="DR91" s="190"/>
      <c r="DS91" s="190"/>
      <c r="DT91" s="190"/>
      <c r="DU91" s="190"/>
      <c r="DV91" s="190"/>
      <c r="DW91" s="190"/>
      <c r="DX91" s="190"/>
      <c r="DY91" s="190"/>
      <c r="DZ91" s="190"/>
      <c r="EA91" s="190"/>
      <c r="EB91" s="190"/>
      <c r="EC91" s="190"/>
      <c r="ED91" s="190"/>
      <c r="EE91" s="190"/>
      <c r="EF91" s="190"/>
      <c r="EG91" s="190"/>
      <c r="EH91" s="190"/>
      <c r="EI91" s="190"/>
      <c r="EJ91" s="190"/>
      <c r="EK91" s="190"/>
      <c r="EL91" s="190"/>
      <c r="EM91" s="190"/>
      <c r="EN91" s="190"/>
      <c r="EO91" s="190"/>
      <c r="EP91" s="190"/>
      <c r="EQ91" s="190"/>
      <c r="ER91" s="190"/>
      <c r="ES91" s="190"/>
      <c r="ET91" s="190"/>
      <c r="EU91" s="190"/>
      <c r="EV91" s="190"/>
      <c r="EW91" s="190"/>
    </row>
    <row r="92" spans="1:153" ht="15" customHeight="1" x14ac:dyDescent="0.25">
      <c r="A92" s="189" t="s">
        <v>160</v>
      </c>
      <c r="B92" s="189"/>
      <c r="C92" s="189"/>
      <c r="D92" s="189"/>
      <c r="E92" s="189"/>
      <c r="F92" s="189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89"/>
      <c r="AS92" s="189"/>
      <c r="AT92" s="189"/>
      <c r="AU92" s="189"/>
      <c r="AV92" s="189"/>
      <c r="AW92" s="189"/>
      <c r="AX92" s="189"/>
      <c r="AY92" s="189"/>
      <c r="AZ92" s="189"/>
      <c r="BA92" s="189"/>
      <c r="BB92" s="189"/>
      <c r="BC92" s="189"/>
      <c r="BD92" s="189"/>
      <c r="BE92" s="189"/>
      <c r="BF92" s="189"/>
      <c r="BG92" s="189"/>
      <c r="BH92" s="189"/>
      <c r="BI92" s="189"/>
      <c r="BJ92" s="189"/>
      <c r="BK92" s="189"/>
      <c r="BL92" s="189"/>
      <c r="BM92" s="189"/>
      <c r="BN92" s="189"/>
      <c r="BO92" s="189"/>
      <c r="BP92" s="189"/>
      <c r="BQ92" s="189"/>
      <c r="BR92" s="189"/>
      <c r="BS92" s="189"/>
      <c r="BT92" s="189"/>
      <c r="BU92" s="189"/>
      <c r="BV92" s="189"/>
      <c r="BW92" s="189"/>
      <c r="BX92" s="189"/>
      <c r="BY92" s="189"/>
      <c r="BZ92" s="189"/>
      <c r="CA92" s="189"/>
      <c r="CB92" s="189"/>
      <c r="CC92" s="189"/>
      <c r="CD92" s="189"/>
      <c r="CE92" s="189"/>
      <c r="CF92" s="189"/>
      <c r="CG92" s="189"/>
      <c r="CH92" s="189"/>
      <c r="CI92" s="189"/>
      <c r="CJ92" s="189"/>
      <c r="CK92" s="189"/>
      <c r="CL92" s="189"/>
      <c r="CM92" s="189"/>
      <c r="CN92" s="189"/>
      <c r="CO92" s="189"/>
      <c r="CP92" s="189"/>
      <c r="CQ92" s="189"/>
      <c r="CR92" s="189"/>
      <c r="CS92" s="189"/>
      <c r="CT92" s="189"/>
      <c r="CU92" s="189"/>
      <c r="CV92" s="189"/>
      <c r="CW92" s="189"/>
      <c r="CX92" s="189"/>
      <c r="CY92" s="189"/>
      <c r="CZ92" s="189"/>
      <c r="DA92" s="189"/>
      <c r="DB92" s="189"/>
      <c r="DC92" s="189"/>
      <c r="DD92" s="189"/>
      <c r="DE92" s="189"/>
      <c r="DF92" s="189"/>
      <c r="DG92" s="189"/>
      <c r="DH92" s="189"/>
      <c r="DI92" s="189"/>
      <c r="DJ92" s="189"/>
      <c r="DK92" s="189"/>
      <c r="DL92" s="189"/>
      <c r="DM92" s="189"/>
      <c r="DN92" s="189"/>
      <c r="DO92" s="189"/>
      <c r="DP92" s="189"/>
      <c r="DQ92" s="189"/>
      <c r="DR92" s="189"/>
      <c r="DS92" s="189"/>
      <c r="DT92" s="189"/>
      <c r="DU92" s="189"/>
      <c r="DV92" s="189"/>
      <c r="DW92" s="189"/>
      <c r="DX92" s="189"/>
      <c r="DY92" s="189"/>
      <c r="DZ92" s="189"/>
      <c r="EA92" s="189"/>
      <c r="EB92" s="189"/>
      <c r="EC92" s="189"/>
      <c r="ED92" s="189"/>
      <c r="EE92" s="189"/>
      <c r="EF92" s="189"/>
      <c r="EG92" s="189"/>
      <c r="EH92" s="189"/>
      <c r="EI92" s="189"/>
      <c r="EJ92" s="189"/>
      <c r="EK92" s="189"/>
      <c r="EL92" s="189"/>
      <c r="EM92" s="189"/>
      <c r="EN92" s="189"/>
      <c r="EO92" s="189"/>
      <c r="EP92" s="189"/>
      <c r="EQ92" s="189"/>
      <c r="ER92" s="189"/>
      <c r="ES92" s="189"/>
      <c r="ET92" s="189"/>
      <c r="EU92" s="189"/>
      <c r="EV92" s="189"/>
      <c r="EW92" s="189"/>
    </row>
    <row r="93" spans="1:153" ht="15" customHeight="1" x14ac:dyDescent="0.25">
      <c r="A93" s="189" t="s">
        <v>159</v>
      </c>
      <c r="B93" s="189"/>
      <c r="C93" s="189"/>
      <c r="D93" s="189"/>
      <c r="E93" s="189"/>
      <c r="F93" s="189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  <c r="U93" s="189"/>
      <c r="V93" s="189"/>
      <c r="W93" s="189"/>
      <c r="X93" s="189"/>
      <c r="Y93" s="189"/>
      <c r="Z93" s="189"/>
      <c r="AA93" s="189"/>
      <c r="AB93" s="189"/>
      <c r="AC93" s="189"/>
      <c r="AD93" s="189"/>
      <c r="AE93" s="189"/>
      <c r="AF93" s="189"/>
      <c r="AG93" s="189"/>
      <c r="AH93" s="189"/>
      <c r="AI93" s="189"/>
      <c r="AJ93" s="189"/>
      <c r="AK93" s="189"/>
      <c r="AL93" s="189"/>
      <c r="AM93" s="189"/>
      <c r="AN93" s="189"/>
      <c r="AO93" s="189"/>
      <c r="AP93" s="189"/>
      <c r="AQ93" s="189"/>
      <c r="AR93" s="189"/>
      <c r="AS93" s="189"/>
      <c r="AT93" s="189"/>
      <c r="AU93" s="189"/>
      <c r="AV93" s="189"/>
      <c r="AW93" s="189"/>
      <c r="AX93" s="189"/>
      <c r="AY93" s="189"/>
      <c r="AZ93" s="189"/>
      <c r="BA93" s="189"/>
      <c r="BB93" s="189"/>
      <c r="BC93" s="189"/>
      <c r="BD93" s="189"/>
      <c r="BE93" s="189"/>
      <c r="BF93" s="189"/>
      <c r="BG93" s="189"/>
      <c r="BH93" s="189"/>
      <c r="BI93" s="189"/>
      <c r="BJ93" s="189"/>
      <c r="BK93" s="189"/>
      <c r="BL93" s="189"/>
      <c r="BM93" s="189"/>
      <c r="BN93" s="189"/>
      <c r="BO93" s="189"/>
      <c r="BP93" s="189"/>
      <c r="BQ93" s="189"/>
      <c r="BR93" s="189"/>
      <c r="BS93" s="189"/>
      <c r="BT93" s="189"/>
      <c r="BU93" s="189"/>
      <c r="BV93" s="189"/>
      <c r="BW93" s="189"/>
      <c r="BX93" s="189"/>
      <c r="BY93" s="189"/>
      <c r="BZ93" s="189"/>
      <c r="CA93" s="189"/>
      <c r="CB93" s="189"/>
      <c r="CC93" s="189"/>
      <c r="CD93" s="189"/>
      <c r="CE93" s="189"/>
      <c r="CF93" s="189"/>
      <c r="CG93" s="189"/>
      <c r="CH93" s="189"/>
      <c r="CI93" s="189"/>
      <c r="CJ93" s="189"/>
      <c r="CK93" s="189"/>
      <c r="CL93" s="189"/>
      <c r="CM93" s="189"/>
      <c r="CN93" s="189"/>
      <c r="CO93" s="189"/>
      <c r="CP93" s="189"/>
      <c r="CQ93" s="189"/>
      <c r="CR93" s="189"/>
      <c r="CS93" s="189"/>
      <c r="CT93" s="189"/>
      <c r="CU93" s="189"/>
      <c r="CV93" s="189"/>
      <c r="CW93" s="189"/>
      <c r="CX93" s="189"/>
      <c r="CY93" s="189"/>
      <c r="CZ93" s="189"/>
      <c r="DA93" s="189"/>
      <c r="DB93" s="189"/>
      <c r="DC93" s="189"/>
      <c r="DD93" s="189"/>
      <c r="DE93" s="189"/>
      <c r="DF93" s="189"/>
      <c r="DG93" s="189"/>
      <c r="DH93" s="189"/>
      <c r="DI93" s="189"/>
      <c r="DJ93" s="189"/>
      <c r="DK93" s="189"/>
      <c r="DL93" s="189"/>
      <c r="DM93" s="189"/>
      <c r="DN93" s="189"/>
      <c r="DO93" s="189"/>
      <c r="DP93" s="189"/>
      <c r="DQ93" s="189"/>
      <c r="DR93" s="189"/>
      <c r="DS93" s="189"/>
      <c r="DT93" s="189"/>
      <c r="DU93" s="189"/>
      <c r="DV93" s="189"/>
      <c r="DW93" s="189"/>
      <c r="DX93" s="189"/>
      <c r="DY93" s="189"/>
      <c r="DZ93" s="189"/>
      <c r="EA93" s="189"/>
      <c r="EB93" s="189"/>
      <c r="EC93" s="189"/>
      <c r="ED93" s="189"/>
      <c r="EE93" s="189"/>
      <c r="EF93" s="189"/>
      <c r="EG93" s="189"/>
      <c r="EH93" s="189"/>
      <c r="EI93" s="189"/>
      <c r="EJ93" s="189"/>
      <c r="EK93" s="189"/>
      <c r="EL93" s="189"/>
      <c r="EM93" s="189"/>
      <c r="EN93" s="189"/>
      <c r="EO93" s="189"/>
      <c r="EP93" s="189"/>
      <c r="EQ93" s="189"/>
      <c r="ER93" s="189"/>
      <c r="ES93" s="189"/>
      <c r="ET93" s="189"/>
      <c r="EU93" s="189"/>
      <c r="EV93" s="189"/>
      <c r="EW93" s="189"/>
    </row>
    <row r="94" spans="1:153" ht="15" customHeight="1" x14ac:dyDescent="0.25">
      <c r="A94" s="189" t="s">
        <v>158</v>
      </c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  <c r="U94" s="189"/>
      <c r="V94" s="189"/>
      <c r="W94" s="189"/>
      <c r="X94" s="189"/>
      <c r="Y94" s="189"/>
      <c r="Z94" s="189"/>
      <c r="AA94" s="189"/>
      <c r="AB94" s="189"/>
      <c r="AC94" s="189"/>
      <c r="AD94" s="189"/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89"/>
      <c r="AR94" s="189"/>
      <c r="AS94" s="189"/>
      <c r="AT94" s="189"/>
      <c r="AU94" s="189"/>
      <c r="AV94" s="189"/>
      <c r="AW94" s="189"/>
      <c r="AX94" s="189"/>
      <c r="AY94" s="189"/>
      <c r="AZ94" s="189"/>
      <c r="BA94" s="189"/>
      <c r="BB94" s="189"/>
      <c r="BC94" s="189"/>
      <c r="BD94" s="189"/>
      <c r="BE94" s="189"/>
      <c r="BF94" s="189"/>
      <c r="BG94" s="189"/>
      <c r="BH94" s="189"/>
      <c r="BI94" s="189"/>
      <c r="BJ94" s="189"/>
      <c r="BK94" s="189"/>
      <c r="BL94" s="189"/>
      <c r="BM94" s="189"/>
      <c r="BN94" s="189"/>
      <c r="BO94" s="189"/>
      <c r="BP94" s="189"/>
      <c r="BQ94" s="189"/>
      <c r="BR94" s="189"/>
      <c r="BS94" s="189"/>
      <c r="BT94" s="189"/>
      <c r="BU94" s="189"/>
      <c r="BV94" s="189"/>
      <c r="BW94" s="189"/>
      <c r="BX94" s="189"/>
      <c r="BY94" s="189"/>
      <c r="BZ94" s="189"/>
      <c r="CA94" s="189"/>
      <c r="CB94" s="189"/>
      <c r="CC94" s="189"/>
      <c r="CD94" s="189"/>
      <c r="CE94" s="189"/>
      <c r="CF94" s="189"/>
      <c r="CG94" s="189"/>
      <c r="CH94" s="189"/>
      <c r="CI94" s="189"/>
      <c r="CJ94" s="189"/>
      <c r="CK94" s="189"/>
      <c r="CL94" s="189"/>
      <c r="CM94" s="189"/>
      <c r="CN94" s="189"/>
      <c r="CO94" s="189"/>
      <c r="CP94" s="189"/>
      <c r="CQ94" s="189"/>
      <c r="CR94" s="189"/>
      <c r="CS94" s="189"/>
      <c r="CT94" s="189"/>
      <c r="CU94" s="189"/>
      <c r="CV94" s="189"/>
      <c r="CW94" s="189"/>
      <c r="CX94" s="189"/>
      <c r="CY94" s="189"/>
      <c r="CZ94" s="189"/>
      <c r="DA94" s="189"/>
      <c r="DB94" s="189"/>
      <c r="DC94" s="189"/>
      <c r="DD94" s="189"/>
      <c r="DE94" s="189"/>
      <c r="DF94" s="189"/>
      <c r="DG94" s="189"/>
      <c r="DH94" s="189"/>
      <c r="DI94" s="189"/>
      <c r="DJ94" s="189"/>
      <c r="DK94" s="189"/>
      <c r="DL94" s="189"/>
      <c r="DM94" s="189"/>
      <c r="DN94" s="189"/>
      <c r="DO94" s="189"/>
      <c r="DP94" s="189"/>
      <c r="DQ94" s="189"/>
      <c r="DR94" s="189"/>
      <c r="DS94" s="189"/>
      <c r="DT94" s="189"/>
      <c r="DU94" s="189"/>
      <c r="DV94" s="189"/>
      <c r="DW94" s="189"/>
      <c r="DX94" s="189"/>
      <c r="DY94" s="189"/>
      <c r="DZ94" s="189"/>
      <c r="EA94" s="189"/>
      <c r="EB94" s="189"/>
      <c r="EC94" s="189"/>
      <c r="ED94" s="189"/>
      <c r="EE94" s="189"/>
      <c r="EF94" s="189"/>
      <c r="EG94" s="189"/>
      <c r="EH94" s="189"/>
      <c r="EI94" s="189"/>
      <c r="EJ94" s="189"/>
      <c r="EK94" s="189"/>
      <c r="EL94" s="189"/>
      <c r="EM94" s="189"/>
      <c r="EN94" s="189"/>
      <c r="EO94" s="189"/>
      <c r="EP94" s="189"/>
      <c r="EQ94" s="189"/>
      <c r="ER94" s="189"/>
      <c r="ES94" s="189"/>
      <c r="ET94" s="189"/>
      <c r="EU94" s="189"/>
      <c r="EV94" s="189"/>
      <c r="EW94" s="189"/>
    </row>
    <row r="95" spans="1:153" ht="15" customHeight="1" x14ac:dyDescent="0.25">
      <c r="A95" s="189" t="s">
        <v>157</v>
      </c>
      <c r="B95" s="189"/>
      <c r="C95" s="189"/>
      <c r="D95" s="189"/>
      <c r="E95" s="189"/>
      <c r="F95" s="189"/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89"/>
      <c r="DC95" s="189"/>
      <c r="DD95" s="189"/>
      <c r="DE95" s="189"/>
      <c r="DF95" s="189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 s="189"/>
      <c r="DR95" s="189"/>
      <c r="DS95" s="189"/>
      <c r="DT95" s="189"/>
      <c r="DU95" s="189"/>
      <c r="DV95" s="189"/>
      <c r="DW95" s="189"/>
      <c r="DX95" s="189"/>
      <c r="DY95" s="189"/>
      <c r="DZ95" s="189"/>
      <c r="EA95" s="189"/>
      <c r="EB95" s="189"/>
      <c r="EC95" s="189"/>
      <c r="ED95" s="189"/>
      <c r="EE95" s="189"/>
      <c r="EF95" s="189"/>
      <c r="EG95" s="189"/>
      <c r="EH95" s="189"/>
      <c r="EI95" s="189"/>
      <c r="EJ95" s="189"/>
      <c r="EK95" s="189"/>
      <c r="EL95" s="189"/>
      <c r="EM95" s="189"/>
      <c r="EN95" s="189"/>
      <c r="EO95" s="189"/>
      <c r="EP95" s="189"/>
      <c r="EQ95" s="189"/>
      <c r="ER95" s="189"/>
      <c r="ES95" s="189"/>
      <c r="ET95" s="189"/>
      <c r="EU95" s="189"/>
      <c r="EV95" s="189"/>
      <c r="EW95" s="189"/>
    </row>
    <row r="96" spans="1:153" ht="15" customHeight="1" x14ac:dyDescent="0.25">
      <c r="A96" s="189" t="s">
        <v>156</v>
      </c>
      <c r="B96" s="189"/>
      <c r="C96" s="189"/>
      <c r="D96" s="189"/>
      <c r="E96" s="189"/>
      <c r="F96" s="189"/>
      <c r="G96" s="189"/>
      <c r="H96" s="189"/>
      <c r="I96" s="189"/>
      <c r="J96" s="189"/>
      <c r="K96" s="189"/>
      <c r="L96" s="189"/>
      <c r="M96" s="189"/>
      <c r="N96" s="189"/>
      <c r="O96" s="189"/>
      <c r="P96" s="189"/>
      <c r="Q96" s="189"/>
      <c r="R96" s="189"/>
      <c r="S96" s="189"/>
      <c r="T96" s="189"/>
      <c r="U96" s="189"/>
      <c r="V96" s="189"/>
      <c r="W96" s="189"/>
      <c r="X96" s="189"/>
      <c r="Y96" s="189"/>
      <c r="Z96" s="189"/>
      <c r="AA96" s="189"/>
      <c r="AB96" s="189"/>
      <c r="AC96" s="189"/>
      <c r="AD96" s="189"/>
      <c r="AE96" s="189"/>
      <c r="AF96" s="189"/>
      <c r="AG96" s="189"/>
      <c r="AH96" s="189"/>
      <c r="AI96" s="189"/>
      <c r="AJ96" s="189"/>
      <c r="AK96" s="189"/>
      <c r="AL96" s="189"/>
      <c r="AM96" s="189"/>
      <c r="AN96" s="189"/>
      <c r="AO96" s="189"/>
      <c r="AP96" s="189"/>
      <c r="AQ96" s="189"/>
      <c r="AR96" s="189"/>
      <c r="AS96" s="189"/>
      <c r="AT96" s="189"/>
      <c r="AU96" s="189"/>
      <c r="AV96" s="189"/>
      <c r="AW96" s="189"/>
      <c r="AX96" s="189"/>
      <c r="AY96" s="189"/>
      <c r="AZ96" s="189"/>
      <c r="BA96" s="189"/>
      <c r="BB96" s="189"/>
      <c r="BC96" s="189"/>
      <c r="BD96" s="189"/>
      <c r="BE96" s="189"/>
      <c r="BF96" s="189"/>
      <c r="BG96" s="189"/>
      <c r="BH96" s="189"/>
      <c r="BI96" s="189"/>
      <c r="BJ96" s="189"/>
      <c r="BK96" s="189"/>
      <c r="BL96" s="189"/>
      <c r="BM96" s="189"/>
      <c r="BN96" s="189"/>
      <c r="BO96" s="189"/>
      <c r="BP96" s="189"/>
      <c r="BQ96" s="189"/>
      <c r="BR96" s="189"/>
      <c r="BS96" s="189"/>
      <c r="BT96" s="189"/>
      <c r="BU96" s="189"/>
      <c r="BV96" s="189"/>
      <c r="BW96" s="189"/>
      <c r="BX96" s="189"/>
      <c r="BY96" s="189"/>
      <c r="BZ96" s="189"/>
      <c r="CA96" s="189"/>
      <c r="CB96" s="189"/>
      <c r="CC96" s="189"/>
      <c r="CD96" s="189"/>
      <c r="CE96" s="189"/>
      <c r="CF96" s="189"/>
      <c r="CG96" s="189"/>
      <c r="CH96" s="189"/>
      <c r="CI96" s="189"/>
      <c r="CJ96" s="189"/>
      <c r="CK96" s="189"/>
      <c r="CL96" s="189"/>
      <c r="CM96" s="189"/>
      <c r="CN96" s="189"/>
      <c r="CO96" s="189"/>
      <c r="CP96" s="189"/>
      <c r="CQ96" s="189"/>
      <c r="CR96" s="189"/>
      <c r="CS96" s="189"/>
      <c r="CT96" s="189"/>
      <c r="CU96" s="189"/>
      <c r="CV96" s="189"/>
      <c r="CW96" s="189"/>
      <c r="CX96" s="189"/>
      <c r="CY96" s="189"/>
      <c r="CZ96" s="189"/>
      <c r="DA96" s="189"/>
      <c r="DB96" s="189"/>
      <c r="DC96" s="189"/>
      <c r="DD96" s="189"/>
      <c r="DE96" s="189"/>
      <c r="DF96" s="189"/>
      <c r="DG96" s="189"/>
      <c r="DH96" s="189"/>
      <c r="DI96" s="189"/>
      <c r="DJ96" s="189"/>
      <c r="DK96" s="189"/>
      <c r="DL96" s="189"/>
      <c r="DM96" s="189"/>
      <c r="DN96" s="189"/>
      <c r="DO96" s="189"/>
      <c r="DP96" s="189"/>
      <c r="DQ96" s="189"/>
      <c r="DR96" s="189"/>
      <c r="DS96" s="189"/>
      <c r="DT96" s="189"/>
      <c r="DU96" s="189"/>
      <c r="DV96" s="189"/>
      <c r="DW96" s="189"/>
      <c r="DX96" s="189"/>
      <c r="DY96" s="189"/>
      <c r="DZ96" s="189"/>
      <c r="EA96" s="189"/>
      <c r="EB96" s="189"/>
      <c r="EC96" s="189"/>
      <c r="ED96" s="189"/>
      <c r="EE96" s="189"/>
      <c r="EF96" s="189"/>
      <c r="EG96" s="189"/>
      <c r="EH96" s="189"/>
      <c r="EI96" s="189"/>
      <c r="EJ96" s="189"/>
      <c r="EK96" s="189"/>
      <c r="EL96" s="189"/>
      <c r="EM96" s="189"/>
      <c r="EN96" s="189"/>
      <c r="EO96" s="189"/>
      <c r="EP96" s="189"/>
      <c r="EQ96" s="189"/>
      <c r="ER96" s="189"/>
      <c r="ES96" s="189"/>
      <c r="ET96" s="189"/>
      <c r="EU96" s="189"/>
      <c r="EV96" s="189"/>
      <c r="EW96" s="189"/>
    </row>
    <row r="97" spans="1:153" ht="15" customHeight="1" x14ac:dyDescent="0.25">
      <c r="A97" s="189" t="s">
        <v>155</v>
      </c>
      <c r="B97" s="189"/>
      <c r="C97" s="189"/>
      <c r="D97" s="189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89"/>
      <c r="CU97" s="189"/>
      <c r="CV97" s="189"/>
      <c r="CW97" s="189"/>
      <c r="CX97" s="189"/>
      <c r="CY97" s="189"/>
      <c r="CZ97" s="189"/>
      <c r="DA97" s="189"/>
      <c r="DB97" s="189"/>
      <c r="DC97" s="189"/>
      <c r="DD97" s="189"/>
      <c r="DE97" s="189"/>
      <c r="DF97" s="189"/>
      <c r="DG97" s="189"/>
      <c r="DH97" s="189"/>
      <c r="DI97" s="189"/>
      <c r="DJ97" s="189"/>
      <c r="DK97" s="189"/>
      <c r="DL97" s="189"/>
      <c r="DM97" s="189"/>
      <c r="DN97" s="189"/>
      <c r="DO97" s="189"/>
      <c r="DP97" s="189"/>
      <c r="DQ97" s="189"/>
      <c r="DR97" s="189"/>
      <c r="DS97" s="189"/>
      <c r="DT97" s="189"/>
      <c r="DU97" s="189"/>
      <c r="DV97" s="189"/>
      <c r="DW97" s="189"/>
      <c r="DX97" s="189"/>
      <c r="DY97" s="189"/>
      <c r="DZ97" s="189"/>
      <c r="EA97" s="189"/>
      <c r="EB97" s="189"/>
      <c r="EC97" s="189"/>
      <c r="ED97" s="189"/>
      <c r="EE97" s="189"/>
      <c r="EF97" s="189"/>
      <c r="EG97" s="189"/>
      <c r="EH97" s="189"/>
      <c r="EI97" s="189"/>
      <c r="EJ97" s="189"/>
      <c r="EK97" s="189"/>
      <c r="EL97" s="189"/>
      <c r="EM97" s="189"/>
      <c r="EN97" s="189"/>
      <c r="EO97" s="189"/>
      <c r="EP97" s="189"/>
      <c r="EQ97" s="189"/>
      <c r="ER97" s="189"/>
      <c r="ES97" s="189"/>
      <c r="ET97" s="189"/>
      <c r="EU97" s="189"/>
      <c r="EV97" s="189"/>
      <c r="EW97" s="189"/>
    </row>
    <row r="98" spans="1:153" ht="15" customHeight="1" x14ac:dyDescent="0.25">
      <c r="A98" s="189" t="s">
        <v>154</v>
      </c>
      <c r="B98" s="189"/>
      <c r="C98" s="189"/>
      <c r="D98" s="189"/>
      <c r="E98" s="189"/>
      <c r="F98" s="189"/>
      <c r="G98" s="189"/>
      <c r="H98" s="189"/>
      <c r="I98" s="189"/>
      <c r="J98" s="189"/>
      <c r="K98" s="189"/>
      <c r="L98" s="189"/>
      <c r="M98" s="189"/>
      <c r="N98" s="189"/>
      <c r="O98" s="189"/>
      <c r="P98" s="189"/>
      <c r="Q98" s="189"/>
      <c r="R98" s="189"/>
      <c r="S98" s="189"/>
      <c r="T98" s="189"/>
      <c r="U98" s="189"/>
      <c r="V98" s="189"/>
      <c r="W98" s="189"/>
      <c r="X98" s="189"/>
      <c r="Y98" s="189"/>
      <c r="Z98" s="189"/>
      <c r="AA98" s="189"/>
      <c r="AB98" s="189"/>
      <c r="AC98" s="189"/>
      <c r="AD98" s="189"/>
      <c r="AE98" s="189"/>
      <c r="AF98" s="189"/>
      <c r="AG98" s="189"/>
      <c r="AH98" s="189"/>
      <c r="AI98" s="189"/>
      <c r="AJ98" s="189"/>
      <c r="AK98" s="189"/>
      <c r="AL98" s="189"/>
      <c r="AM98" s="189"/>
      <c r="AN98" s="189"/>
      <c r="AO98" s="189"/>
      <c r="AP98" s="189"/>
      <c r="AQ98" s="189"/>
      <c r="AR98" s="189"/>
      <c r="AS98" s="189"/>
      <c r="AT98" s="189"/>
      <c r="AU98" s="189"/>
      <c r="AV98" s="189"/>
      <c r="AW98" s="189"/>
      <c r="AX98" s="189"/>
      <c r="AY98" s="189"/>
      <c r="AZ98" s="189"/>
      <c r="BA98" s="189"/>
      <c r="BB98" s="189"/>
      <c r="BC98" s="189"/>
      <c r="BD98" s="189"/>
      <c r="BE98" s="189"/>
      <c r="BF98" s="189"/>
      <c r="BG98" s="189"/>
      <c r="BH98" s="189"/>
      <c r="BI98" s="189"/>
      <c r="BJ98" s="189"/>
      <c r="BK98" s="189"/>
      <c r="BL98" s="189"/>
      <c r="BM98" s="189"/>
      <c r="BN98" s="189"/>
      <c r="BO98" s="189"/>
      <c r="BP98" s="189"/>
      <c r="BQ98" s="189"/>
      <c r="BR98" s="189"/>
      <c r="BS98" s="189"/>
      <c r="BT98" s="189"/>
      <c r="BU98" s="189"/>
      <c r="BV98" s="189"/>
      <c r="BW98" s="189"/>
      <c r="BX98" s="189"/>
      <c r="BY98" s="189"/>
      <c r="BZ98" s="189"/>
      <c r="CA98" s="189"/>
      <c r="CB98" s="189"/>
      <c r="CC98" s="189"/>
      <c r="CD98" s="189"/>
      <c r="CE98" s="189"/>
      <c r="CF98" s="189"/>
      <c r="CG98" s="189"/>
      <c r="CH98" s="189"/>
      <c r="CI98" s="189"/>
      <c r="CJ98" s="189"/>
      <c r="CK98" s="189"/>
      <c r="CL98" s="189"/>
      <c r="CM98" s="189"/>
      <c r="CN98" s="189"/>
      <c r="CO98" s="189"/>
      <c r="CP98" s="189"/>
      <c r="CQ98" s="189"/>
      <c r="CR98" s="189"/>
      <c r="CS98" s="189"/>
      <c r="CT98" s="189"/>
      <c r="CU98" s="189"/>
      <c r="CV98" s="189"/>
      <c r="CW98" s="189"/>
      <c r="CX98" s="189"/>
      <c r="CY98" s="189"/>
      <c r="CZ98" s="189"/>
      <c r="DA98" s="189"/>
      <c r="DB98" s="189"/>
      <c r="DC98" s="189"/>
      <c r="DD98" s="189"/>
      <c r="DE98" s="189"/>
      <c r="DF98" s="189"/>
      <c r="DG98" s="189"/>
      <c r="DH98" s="189"/>
      <c r="DI98" s="189"/>
      <c r="DJ98" s="189"/>
      <c r="DK98" s="189"/>
      <c r="DL98" s="189"/>
      <c r="DM98" s="189"/>
      <c r="DN98" s="189"/>
      <c r="DO98" s="189"/>
      <c r="DP98" s="189"/>
      <c r="DQ98" s="189"/>
      <c r="DR98" s="189"/>
      <c r="DS98" s="189"/>
      <c r="DT98" s="189"/>
      <c r="DU98" s="189"/>
      <c r="DV98" s="189"/>
      <c r="DW98" s="189"/>
      <c r="DX98" s="189"/>
      <c r="DY98" s="189"/>
      <c r="DZ98" s="189"/>
      <c r="EA98" s="189"/>
      <c r="EB98" s="189"/>
      <c r="EC98" s="189"/>
      <c r="ED98" s="189"/>
      <c r="EE98" s="189"/>
      <c r="EF98" s="189"/>
      <c r="EG98" s="189"/>
      <c r="EH98" s="189"/>
      <c r="EI98" s="189"/>
      <c r="EJ98" s="189"/>
      <c r="EK98" s="189"/>
      <c r="EL98" s="189"/>
      <c r="EM98" s="189"/>
      <c r="EN98" s="189"/>
      <c r="EO98" s="189"/>
      <c r="EP98" s="189"/>
      <c r="EQ98" s="189"/>
      <c r="ER98" s="189"/>
      <c r="ES98" s="189"/>
      <c r="ET98" s="189"/>
      <c r="EU98" s="189"/>
      <c r="EV98" s="189"/>
      <c r="EW98" s="189"/>
    </row>
    <row r="99" spans="1:153" ht="15" customHeight="1" x14ac:dyDescent="0.25">
      <c r="A99" s="189" t="s">
        <v>146</v>
      </c>
      <c r="B99" s="189"/>
      <c r="C99" s="189"/>
      <c r="D99" s="189"/>
      <c r="E99" s="189"/>
      <c r="F99" s="189"/>
      <c r="G99" s="189"/>
      <c r="H99" s="189"/>
      <c r="I99" s="189"/>
      <c r="J99" s="189"/>
      <c r="K99" s="189"/>
      <c r="L99" s="189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  <c r="AA99" s="189"/>
      <c r="AB99" s="189"/>
      <c r="AC99" s="189"/>
      <c r="AD99" s="189"/>
      <c r="AE99" s="189"/>
      <c r="AF99" s="189"/>
      <c r="AG99" s="189"/>
      <c r="AH99" s="189"/>
      <c r="AI99" s="189"/>
      <c r="AJ99" s="189"/>
      <c r="AK99" s="189"/>
      <c r="AL99" s="189"/>
      <c r="AM99" s="189"/>
      <c r="AN99" s="189"/>
      <c r="AO99" s="189"/>
      <c r="AP99" s="189"/>
      <c r="AQ99" s="189"/>
      <c r="AR99" s="189"/>
      <c r="AS99" s="189"/>
      <c r="AT99" s="189"/>
      <c r="AU99" s="189"/>
      <c r="AV99" s="189"/>
      <c r="AW99" s="189"/>
      <c r="AX99" s="189"/>
      <c r="AY99" s="189"/>
      <c r="AZ99" s="189"/>
      <c r="BA99" s="189"/>
      <c r="BB99" s="189"/>
      <c r="BC99" s="189"/>
      <c r="BD99" s="189"/>
      <c r="BE99" s="189"/>
      <c r="BF99" s="189"/>
      <c r="BG99" s="189"/>
      <c r="BH99" s="189"/>
      <c r="BI99" s="189"/>
      <c r="BJ99" s="189"/>
      <c r="BK99" s="189"/>
      <c r="BL99" s="189"/>
      <c r="BM99" s="189"/>
      <c r="BN99" s="189"/>
      <c r="BO99" s="189"/>
      <c r="BP99" s="189"/>
      <c r="BQ99" s="189"/>
      <c r="BR99" s="189"/>
      <c r="BS99" s="189"/>
      <c r="BT99" s="189"/>
      <c r="BU99" s="189"/>
      <c r="BV99" s="189"/>
      <c r="BW99" s="189"/>
      <c r="BX99" s="189"/>
      <c r="BY99" s="189"/>
      <c r="BZ99" s="189"/>
      <c r="CA99" s="189"/>
      <c r="CB99" s="189"/>
      <c r="CC99" s="189"/>
      <c r="CD99" s="189"/>
      <c r="CE99" s="189"/>
      <c r="CF99" s="189"/>
      <c r="CG99" s="189"/>
      <c r="CH99" s="189"/>
      <c r="CI99" s="189"/>
      <c r="CJ99" s="189"/>
      <c r="CK99" s="189"/>
      <c r="CL99" s="189"/>
      <c r="CM99" s="189"/>
      <c r="CN99" s="189"/>
      <c r="CO99" s="189"/>
      <c r="CP99" s="189"/>
      <c r="CQ99" s="189"/>
      <c r="CR99" s="189"/>
      <c r="CS99" s="189"/>
      <c r="CT99" s="189"/>
      <c r="CU99" s="189"/>
      <c r="CV99" s="189"/>
      <c r="CW99" s="189"/>
      <c r="CX99" s="189"/>
      <c r="CY99" s="189"/>
      <c r="CZ99" s="189"/>
      <c r="DA99" s="189"/>
      <c r="DB99" s="189"/>
      <c r="DC99" s="189"/>
      <c r="DD99" s="189"/>
      <c r="DE99" s="189"/>
      <c r="DF99" s="189"/>
      <c r="DG99" s="189"/>
      <c r="DH99" s="189"/>
      <c r="DI99" s="189"/>
      <c r="DJ99" s="189"/>
      <c r="DK99" s="189"/>
      <c r="DL99" s="189"/>
      <c r="DM99" s="189"/>
      <c r="DN99" s="189"/>
      <c r="DO99" s="189"/>
      <c r="DP99" s="189"/>
      <c r="DQ99" s="189"/>
      <c r="DR99" s="189"/>
      <c r="DS99" s="189"/>
      <c r="DT99" s="189"/>
      <c r="DU99" s="189"/>
      <c r="DV99" s="189"/>
      <c r="DW99" s="189"/>
      <c r="DX99" s="189"/>
      <c r="DY99" s="189"/>
      <c r="DZ99" s="189"/>
      <c r="EA99" s="189"/>
      <c r="EB99" s="189"/>
      <c r="EC99" s="189"/>
      <c r="ED99" s="189"/>
      <c r="EE99" s="189"/>
      <c r="EF99" s="189"/>
      <c r="EG99" s="189"/>
      <c r="EH99" s="189"/>
      <c r="EI99" s="189"/>
      <c r="EJ99" s="189"/>
      <c r="EK99" s="189"/>
      <c r="EL99" s="189"/>
      <c r="EM99" s="189"/>
      <c r="EN99" s="189"/>
      <c r="EO99" s="189"/>
      <c r="EP99" s="189"/>
      <c r="EQ99" s="189"/>
      <c r="ER99" s="189"/>
      <c r="ES99" s="189"/>
      <c r="ET99" s="189"/>
      <c r="EU99" s="189"/>
      <c r="EV99" s="189"/>
      <c r="EW99" s="189"/>
    </row>
    <row r="100" spans="1:153" ht="15" customHeight="1" x14ac:dyDescent="0.25">
      <c r="A100" s="189" t="s">
        <v>153</v>
      </c>
      <c r="B100" s="189"/>
      <c r="C100" s="189"/>
      <c r="D100" s="189"/>
      <c r="E100" s="189"/>
      <c r="F100" s="189"/>
      <c r="G100" s="189"/>
      <c r="H100" s="189"/>
      <c r="I100" s="189"/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G100" s="189"/>
      <c r="AH100" s="189"/>
      <c r="AI100" s="189"/>
      <c r="AJ100" s="189"/>
      <c r="AK100" s="189"/>
      <c r="AL100" s="189"/>
      <c r="AM100" s="189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189"/>
      <c r="AX100" s="189"/>
      <c r="AY100" s="189"/>
      <c r="AZ100" s="189"/>
      <c r="BA100" s="189"/>
      <c r="BB100" s="189"/>
      <c r="BC100" s="189"/>
      <c r="BD100" s="189"/>
      <c r="BE100" s="189"/>
      <c r="BF100" s="189"/>
      <c r="BG100" s="189"/>
      <c r="BH100" s="189"/>
      <c r="BI100" s="189"/>
      <c r="BJ100" s="189"/>
      <c r="BK100" s="189"/>
      <c r="BL100" s="189"/>
      <c r="BM100" s="189"/>
      <c r="BN100" s="189"/>
      <c r="BO100" s="189"/>
      <c r="BP100" s="189"/>
      <c r="BQ100" s="189"/>
      <c r="BR100" s="189"/>
      <c r="BS100" s="189"/>
      <c r="BT100" s="189"/>
      <c r="BU100" s="189"/>
      <c r="BV100" s="189"/>
      <c r="BW100" s="189"/>
      <c r="BX100" s="189"/>
      <c r="BY100" s="189"/>
      <c r="BZ100" s="189"/>
      <c r="CA100" s="189"/>
      <c r="CB100" s="189"/>
      <c r="CC100" s="189"/>
      <c r="CD100" s="189"/>
      <c r="CE100" s="189"/>
      <c r="CF100" s="189"/>
      <c r="CG100" s="189"/>
      <c r="CH100" s="189"/>
      <c r="CI100" s="189"/>
      <c r="CJ100" s="189"/>
      <c r="CK100" s="189"/>
      <c r="CL100" s="189"/>
      <c r="CM100" s="189"/>
      <c r="CN100" s="189"/>
      <c r="CO100" s="189"/>
      <c r="CP100" s="189"/>
      <c r="CQ100" s="189"/>
      <c r="CR100" s="189"/>
      <c r="CS100" s="189"/>
      <c r="CT100" s="189"/>
      <c r="CU100" s="189"/>
      <c r="CV100" s="189"/>
      <c r="CW100" s="189"/>
      <c r="CX100" s="189"/>
      <c r="CY100" s="189"/>
      <c r="CZ100" s="189"/>
      <c r="DA100" s="189"/>
      <c r="DB100" s="189"/>
      <c r="DC100" s="189"/>
      <c r="DD100" s="189"/>
      <c r="DE100" s="189"/>
      <c r="DF100" s="189"/>
      <c r="DG100" s="189"/>
      <c r="DH100" s="189"/>
      <c r="DI100" s="189"/>
      <c r="DJ100" s="189"/>
      <c r="DK100" s="189"/>
      <c r="DL100" s="189"/>
      <c r="DM100" s="189"/>
      <c r="DN100" s="189"/>
      <c r="DO100" s="189"/>
      <c r="DP100" s="189"/>
      <c r="DQ100" s="189"/>
      <c r="DR100" s="189"/>
      <c r="DS100" s="189"/>
      <c r="DT100" s="189"/>
      <c r="DU100" s="189"/>
      <c r="DV100" s="189"/>
      <c r="DW100" s="189"/>
      <c r="DX100" s="189"/>
      <c r="DY100" s="189"/>
      <c r="DZ100" s="189"/>
      <c r="EA100" s="189"/>
      <c r="EB100" s="189"/>
      <c r="EC100" s="189"/>
      <c r="ED100" s="189"/>
      <c r="EE100" s="189"/>
      <c r="EF100" s="189"/>
      <c r="EG100" s="189"/>
      <c r="EH100" s="189"/>
      <c r="EI100" s="189"/>
      <c r="EJ100" s="189"/>
      <c r="EK100" s="189"/>
      <c r="EL100" s="189"/>
      <c r="EM100" s="189"/>
      <c r="EN100" s="189"/>
      <c r="EO100" s="189"/>
      <c r="EP100" s="189"/>
      <c r="EQ100" s="189"/>
      <c r="ER100" s="189"/>
      <c r="ES100" s="189"/>
      <c r="ET100" s="189"/>
      <c r="EU100" s="189"/>
      <c r="EV100" s="189"/>
      <c r="EW100" s="189"/>
    </row>
    <row r="101" spans="1:153" ht="15" customHeight="1" x14ac:dyDescent="0.25">
      <c r="A101" s="189" t="s">
        <v>152</v>
      </c>
      <c r="B101" s="189"/>
      <c r="C101" s="189"/>
      <c r="D101" s="189"/>
      <c r="E101" s="189"/>
      <c r="F101" s="189"/>
      <c r="G101" s="189"/>
      <c r="H101" s="189"/>
      <c r="I101" s="189"/>
      <c r="J101" s="189"/>
      <c r="K101" s="189"/>
      <c r="L101" s="189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  <c r="AB101" s="189"/>
      <c r="AC101" s="189"/>
      <c r="AD101" s="189"/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189"/>
      <c r="AX101" s="189"/>
      <c r="AY101" s="189"/>
      <c r="AZ101" s="189"/>
      <c r="BA101" s="189"/>
      <c r="BB101" s="189"/>
      <c r="BC101" s="189"/>
      <c r="BD101" s="189"/>
      <c r="BE101" s="189"/>
      <c r="BF101" s="189"/>
      <c r="BG101" s="189"/>
      <c r="BH101" s="189"/>
      <c r="BI101" s="189"/>
      <c r="BJ101" s="189"/>
      <c r="BK101" s="189"/>
      <c r="BL101" s="189"/>
      <c r="BM101" s="189"/>
      <c r="BN101" s="189"/>
      <c r="BO101" s="189"/>
      <c r="BP101" s="189"/>
      <c r="BQ101" s="189"/>
      <c r="BR101" s="189"/>
      <c r="BS101" s="189"/>
      <c r="BT101" s="189"/>
      <c r="BU101" s="189"/>
      <c r="BV101" s="189"/>
      <c r="BW101" s="189"/>
      <c r="BX101" s="189"/>
      <c r="BY101" s="189"/>
      <c r="BZ101" s="189"/>
      <c r="CA101" s="189"/>
      <c r="CB101" s="189"/>
      <c r="CC101" s="189"/>
      <c r="CD101" s="189"/>
      <c r="CE101" s="189"/>
      <c r="CF101" s="189"/>
      <c r="CG101" s="189"/>
      <c r="CH101" s="189"/>
      <c r="CI101" s="189"/>
      <c r="CJ101" s="189"/>
      <c r="CK101" s="189"/>
      <c r="CL101" s="189"/>
      <c r="CM101" s="189"/>
      <c r="CN101" s="189"/>
      <c r="CO101" s="189"/>
      <c r="CP101" s="189"/>
      <c r="CQ101" s="189"/>
      <c r="CR101" s="189"/>
      <c r="CS101" s="189"/>
      <c r="CT101" s="189"/>
      <c r="CU101" s="189"/>
      <c r="CV101" s="189"/>
      <c r="CW101" s="189"/>
      <c r="CX101" s="189"/>
      <c r="CY101" s="189"/>
      <c r="CZ101" s="189"/>
      <c r="DA101" s="189"/>
      <c r="DB101" s="189"/>
      <c r="DC101" s="189"/>
      <c r="DD101" s="189"/>
      <c r="DE101" s="189"/>
      <c r="DF101" s="189"/>
      <c r="DG101" s="189"/>
      <c r="DH101" s="189"/>
      <c r="DI101" s="189"/>
      <c r="DJ101" s="189"/>
      <c r="DK101" s="189"/>
      <c r="DL101" s="189"/>
      <c r="DM101" s="189"/>
      <c r="DN101" s="189"/>
      <c r="DO101" s="189"/>
      <c r="DP101" s="189"/>
      <c r="DQ101" s="189"/>
      <c r="DR101" s="189"/>
      <c r="DS101" s="189"/>
      <c r="DT101" s="189"/>
      <c r="DU101" s="189"/>
      <c r="DV101" s="189"/>
      <c r="DW101" s="189"/>
      <c r="DX101" s="189"/>
      <c r="DY101" s="189"/>
      <c r="DZ101" s="189"/>
      <c r="EA101" s="189"/>
      <c r="EB101" s="189"/>
      <c r="EC101" s="189"/>
      <c r="ED101" s="189"/>
      <c r="EE101" s="189"/>
      <c r="EF101" s="189"/>
      <c r="EG101" s="189"/>
      <c r="EH101" s="189"/>
      <c r="EI101" s="189"/>
      <c r="EJ101" s="189"/>
      <c r="EK101" s="189"/>
      <c r="EL101" s="189"/>
      <c r="EM101" s="189"/>
      <c r="EN101" s="189"/>
      <c r="EO101" s="189"/>
      <c r="EP101" s="189"/>
      <c r="EQ101" s="189"/>
      <c r="ER101" s="189"/>
      <c r="ES101" s="189"/>
      <c r="ET101" s="189"/>
      <c r="EU101" s="189"/>
      <c r="EV101" s="189"/>
      <c r="EW101" s="189"/>
    </row>
    <row r="102" spans="1:153" ht="15" customHeight="1" x14ac:dyDescent="0.25">
      <c r="A102" s="189" t="s">
        <v>151</v>
      </c>
      <c r="B102" s="189"/>
      <c r="C102" s="189"/>
      <c r="D102" s="189"/>
      <c r="E102" s="189"/>
      <c r="F102" s="189"/>
      <c r="G102" s="189"/>
      <c r="H102" s="189"/>
      <c r="I102" s="189"/>
      <c r="J102" s="189"/>
      <c r="K102" s="189"/>
      <c r="L102" s="189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189"/>
      <c r="AD102" s="189"/>
      <c r="AE102" s="189"/>
      <c r="AF102" s="189"/>
      <c r="AG102" s="189"/>
      <c r="AH102" s="189"/>
      <c r="AI102" s="189"/>
      <c r="AJ102" s="189"/>
      <c r="AK102" s="189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89"/>
      <c r="BB102" s="189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89"/>
      <c r="BS102" s="189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89"/>
      <c r="CJ102" s="189"/>
      <c r="CK102" s="189"/>
      <c r="CL102" s="189"/>
      <c r="CM102" s="189"/>
      <c r="CN102" s="189"/>
      <c r="CO102" s="189"/>
      <c r="CP102" s="189"/>
      <c r="CQ102" s="189"/>
      <c r="CR102" s="189"/>
      <c r="CS102" s="189"/>
      <c r="CT102" s="189"/>
      <c r="CU102" s="189"/>
      <c r="CV102" s="189"/>
      <c r="CW102" s="189"/>
      <c r="CX102" s="189"/>
      <c r="CY102" s="189"/>
      <c r="CZ102" s="189"/>
      <c r="DA102" s="189"/>
      <c r="DB102" s="189"/>
      <c r="DC102" s="189"/>
      <c r="DD102" s="189"/>
      <c r="DE102" s="189"/>
      <c r="DF102" s="189"/>
      <c r="DG102" s="189"/>
      <c r="DH102" s="189"/>
      <c r="DI102" s="189"/>
      <c r="DJ102" s="189"/>
      <c r="DK102" s="189"/>
      <c r="DL102" s="189"/>
      <c r="DM102" s="189"/>
      <c r="DN102" s="189"/>
      <c r="DO102" s="189"/>
      <c r="DP102" s="189"/>
      <c r="DQ102" s="189"/>
      <c r="DR102" s="189"/>
      <c r="DS102" s="189"/>
      <c r="DT102" s="189"/>
      <c r="DU102" s="189"/>
      <c r="DV102" s="189"/>
      <c r="DW102" s="189"/>
      <c r="DX102" s="189"/>
      <c r="DY102" s="189"/>
      <c r="DZ102" s="189"/>
      <c r="EA102" s="189"/>
      <c r="EB102" s="189"/>
      <c r="EC102" s="189"/>
      <c r="ED102" s="189"/>
      <c r="EE102" s="189"/>
      <c r="EF102" s="189"/>
      <c r="EG102" s="189"/>
      <c r="EH102" s="189"/>
      <c r="EI102" s="189"/>
      <c r="EJ102" s="189"/>
      <c r="EK102" s="189"/>
      <c r="EL102" s="189"/>
      <c r="EM102" s="189"/>
      <c r="EN102" s="189"/>
      <c r="EO102" s="189"/>
      <c r="EP102" s="189"/>
      <c r="EQ102" s="189"/>
      <c r="ER102" s="189"/>
      <c r="ES102" s="189"/>
      <c r="ET102" s="189"/>
      <c r="EU102" s="189"/>
      <c r="EV102" s="189"/>
      <c r="EW102" s="189"/>
    </row>
    <row r="103" spans="1:153" ht="15" customHeight="1" x14ac:dyDescent="0.25">
      <c r="A103" s="189" t="s">
        <v>150</v>
      </c>
      <c r="B103" s="189"/>
      <c r="C103" s="189"/>
      <c r="D103" s="189"/>
      <c r="E103" s="189"/>
      <c r="F103" s="189"/>
      <c r="G103" s="189"/>
      <c r="H103" s="189"/>
      <c r="I103" s="189"/>
      <c r="J103" s="189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189"/>
      <c r="AX103" s="189"/>
      <c r="AY103" s="189"/>
      <c r="AZ103" s="189"/>
      <c r="BA103" s="189"/>
      <c r="BB103" s="189"/>
      <c r="BC103" s="189"/>
      <c r="BD103" s="189"/>
      <c r="BE103" s="189"/>
      <c r="BF103" s="189"/>
      <c r="BG103" s="189"/>
      <c r="BH103" s="189"/>
      <c r="BI103" s="189"/>
      <c r="BJ103" s="189"/>
      <c r="BK103" s="189"/>
      <c r="BL103" s="189"/>
      <c r="BM103" s="189"/>
      <c r="BN103" s="189"/>
      <c r="BO103" s="189"/>
      <c r="BP103" s="189"/>
      <c r="BQ103" s="189"/>
      <c r="BR103" s="189"/>
      <c r="BS103" s="189"/>
      <c r="BT103" s="189"/>
      <c r="BU103" s="189"/>
      <c r="BV103" s="189"/>
      <c r="BW103" s="189"/>
      <c r="BX103" s="189"/>
      <c r="BY103" s="189"/>
      <c r="BZ103" s="189"/>
      <c r="CA103" s="189"/>
      <c r="CB103" s="189"/>
      <c r="CC103" s="189"/>
      <c r="CD103" s="189"/>
      <c r="CE103" s="189"/>
      <c r="CF103" s="189"/>
      <c r="CG103" s="189"/>
      <c r="CH103" s="189"/>
      <c r="CI103" s="189"/>
      <c r="CJ103" s="189"/>
      <c r="CK103" s="189"/>
      <c r="CL103" s="189"/>
      <c r="CM103" s="189"/>
      <c r="CN103" s="189"/>
      <c r="CO103" s="189"/>
      <c r="CP103" s="189"/>
      <c r="CQ103" s="189"/>
      <c r="CR103" s="189"/>
      <c r="CS103" s="189"/>
      <c r="CT103" s="189"/>
      <c r="CU103" s="189"/>
      <c r="CV103" s="189"/>
      <c r="CW103" s="189"/>
      <c r="CX103" s="189"/>
      <c r="CY103" s="189"/>
      <c r="CZ103" s="189"/>
      <c r="DA103" s="189"/>
      <c r="DB103" s="189"/>
      <c r="DC103" s="189"/>
      <c r="DD103" s="189"/>
      <c r="DE103" s="189"/>
      <c r="DF103" s="189"/>
      <c r="DG103" s="189"/>
      <c r="DH103" s="189"/>
      <c r="DI103" s="189"/>
      <c r="DJ103" s="189"/>
      <c r="DK103" s="189"/>
      <c r="DL103" s="189"/>
      <c r="DM103" s="189"/>
      <c r="DN103" s="189"/>
      <c r="DO103" s="189"/>
      <c r="DP103" s="189"/>
      <c r="DQ103" s="189"/>
      <c r="DR103" s="189"/>
      <c r="DS103" s="189"/>
      <c r="DT103" s="189"/>
      <c r="DU103" s="189"/>
      <c r="DV103" s="189"/>
      <c r="DW103" s="189"/>
      <c r="DX103" s="189"/>
      <c r="DY103" s="189"/>
      <c r="DZ103" s="189"/>
      <c r="EA103" s="189"/>
      <c r="EB103" s="189"/>
      <c r="EC103" s="189"/>
      <c r="ED103" s="189"/>
      <c r="EE103" s="189"/>
      <c r="EF103" s="189"/>
      <c r="EG103" s="189"/>
      <c r="EH103" s="189"/>
      <c r="EI103" s="189"/>
      <c r="EJ103" s="189"/>
      <c r="EK103" s="189"/>
      <c r="EL103" s="189"/>
      <c r="EM103" s="189"/>
      <c r="EN103" s="189"/>
      <c r="EO103" s="189"/>
      <c r="EP103" s="189"/>
      <c r="EQ103" s="189"/>
      <c r="ER103" s="189"/>
      <c r="ES103" s="189"/>
      <c r="ET103" s="189"/>
      <c r="EU103" s="189"/>
      <c r="EV103" s="189"/>
      <c r="EW103" s="189"/>
    </row>
    <row r="104" spans="1:153" ht="15" customHeight="1" x14ac:dyDescent="0.25">
      <c r="A104" s="189" t="s">
        <v>149</v>
      </c>
      <c r="B104" s="189"/>
      <c r="C104" s="189"/>
      <c r="D104" s="189"/>
      <c r="E104" s="189"/>
      <c r="F104" s="189"/>
      <c r="G104" s="189"/>
      <c r="H104" s="189"/>
      <c r="I104" s="189"/>
      <c r="J104" s="189"/>
      <c r="K104" s="189"/>
      <c r="L104" s="189"/>
      <c r="M104" s="189"/>
      <c r="N104" s="189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/>
      <c r="AC104" s="189"/>
      <c r="AD104" s="189"/>
      <c r="AE104" s="189"/>
      <c r="AF104" s="189"/>
      <c r="AG104" s="189"/>
      <c r="AH104" s="189"/>
      <c r="AI104" s="189"/>
      <c r="AJ104" s="189"/>
      <c r="AK104" s="189"/>
      <c r="AL104" s="189"/>
      <c r="AM104" s="189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189"/>
      <c r="AX104" s="189"/>
      <c r="AY104" s="189"/>
      <c r="AZ104" s="189"/>
      <c r="BA104" s="189"/>
      <c r="BB104" s="189"/>
      <c r="BC104" s="189"/>
      <c r="BD104" s="189"/>
      <c r="BE104" s="189"/>
      <c r="BF104" s="189"/>
      <c r="BG104" s="189"/>
      <c r="BH104" s="189"/>
      <c r="BI104" s="189"/>
      <c r="BJ104" s="189"/>
      <c r="BK104" s="189"/>
      <c r="BL104" s="189"/>
      <c r="BM104" s="189"/>
      <c r="BN104" s="189"/>
      <c r="BO104" s="189"/>
      <c r="BP104" s="189"/>
      <c r="BQ104" s="189"/>
      <c r="BR104" s="189"/>
      <c r="BS104" s="189"/>
      <c r="BT104" s="189"/>
      <c r="BU104" s="189"/>
      <c r="BV104" s="189"/>
      <c r="BW104" s="189"/>
      <c r="BX104" s="189"/>
      <c r="BY104" s="189"/>
      <c r="BZ104" s="189"/>
      <c r="CA104" s="189"/>
      <c r="CB104" s="189"/>
      <c r="CC104" s="189"/>
      <c r="CD104" s="189"/>
      <c r="CE104" s="189"/>
      <c r="CF104" s="189"/>
      <c r="CG104" s="189"/>
      <c r="CH104" s="189"/>
      <c r="CI104" s="189"/>
      <c r="CJ104" s="189"/>
      <c r="CK104" s="189"/>
      <c r="CL104" s="189"/>
      <c r="CM104" s="189"/>
      <c r="CN104" s="189"/>
      <c r="CO104" s="189"/>
      <c r="CP104" s="189"/>
      <c r="CQ104" s="189"/>
      <c r="CR104" s="189"/>
      <c r="CS104" s="189"/>
      <c r="CT104" s="189"/>
      <c r="CU104" s="189"/>
      <c r="CV104" s="189"/>
      <c r="CW104" s="189"/>
      <c r="CX104" s="189"/>
      <c r="CY104" s="189"/>
      <c r="CZ104" s="189"/>
      <c r="DA104" s="189"/>
      <c r="DB104" s="189"/>
      <c r="DC104" s="189"/>
      <c r="DD104" s="189"/>
      <c r="DE104" s="189"/>
      <c r="DF104" s="189"/>
      <c r="DG104" s="189"/>
      <c r="DH104" s="189"/>
      <c r="DI104" s="189"/>
      <c r="DJ104" s="189"/>
      <c r="DK104" s="189"/>
      <c r="DL104" s="189"/>
      <c r="DM104" s="189"/>
      <c r="DN104" s="189"/>
      <c r="DO104" s="189"/>
      <c r="DP104" s="189"/>
      <c r="DQ104" s="189"/>
      <c r="DR104" s="189"/>
      <c r="DS104" s="189"/>
      <c r="DT104" s="189"/>
      <c r="DU104" s="189"/>
      <c r="DV104" s="189"/>
      <c r="DW104" s="189"/>
      <c r="DX104" s="189"/>
      <c r="DY104" s="189"/>
      <c r="DZ104" s="189"/>
      <c r="EA104" s="189"/>
      <c r="EB104" s="189"/>
      <c r="EC104" s="189"/>
      <c r="ED104" s="189"/>
      <c r="EE104" s="189"/>
      <c r="EF104" s="189"/>
      <c r="EG104" s="189"/>
      <c r="EH104" s="189"/>
      <c r="EI104" s="189"/>
      <c r="EJ104" s="189"/>
      <c r="EK104" s="189"/>
      <c r="EL104" s="189"/>
      <c r="EM104" s="189"/>
      <c r="EN104" s="189"/>
      <c r="EO104" s="189"/>
      <c r="EP104" s="189"/>
      <c r="EQ104" s="189"/>
      <c r="ER104" s="189"/>
      <c r="ES104" s="189"/>
      <c r="ET104" s="189"/>
      <c r="EU104" s="189"/>
      <c r="EV104" s="189"/>
      <c r="EW104" s="189"/>
    </row>
    <row r="105" spans="1:153" ht="15" customHeight="1" x14ac:dyDescent="0.25">
      <c r="A105" s="189" t="s">
        <v>148</v>
      </c>
      <c r="B105" s="189"/>
      <c r="C105" s="189"/>
      <c r="D105" s="189"/>
      <c r="E105" s="189"/>
      <c r="F105" s="189"/>
      <c r="G105" s="189"/>
      <c r="H105" s="189"/>
      <c r="I105" s="189"/>
      <c r="J105" s="189"/>
      <c r="K105" s="189"/>
      <c r="L105" s="189"/>
      <c r="M105" s="189"/>
      <c r="N105" s="189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  <c r="AA105" s="189"/>
      <c r="AB105" s="189"/>
      <c r="AC105" s="189"/>
      <c r="AD105" s="189"/>
      <c r="AE105" s="189"/>
      <c r="AF105" s="189"/>
      <c r="AG105" s="189"/>
      <c r="AH105" s="189"/>
      <c r="AI105" s="189"/>
      <c r="AJ105" s="189"/>
      <c r="AK105" s="189"/>
      <c r="AL105" s="189"/>
      <c r="AM105" s="189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189"/>
      <c r="AX105" s="189"/>
      <c r="AY105" s="189"/>
      <c r="AZ105" s="189"/>
      <c r="BA105" s="189"/>
      <c r="BB105" s="189"/>
      <c r="BC105" s="189"/>
      <c r="BD105" s="189"/>
      <c r="BE105" s="189"/>
      <c r="BF105" s="189"/>
      <c r="BG105" s="189"/>
      <c r="BH105" s="189"/>
      <c r="BI105" s="189"/>
      <c r="BJ105" s="189"/>
      <c r="BK105" s="189"/>
      <c r="BL105" s="189"/>
      <c r="BM105" s="189"/>
      <c r="BN105" s="189"/>
      <c r="BO105" s="189"/>
      <c r="BP105" s="189"/>
      <c r="BQ105" s="189"/>
      <c r="BR105" s="189"/>
      <c r="BS105" s="189"/>
      <c r="BT105" s="189"/>
      <c r="BU105" s="189"/>
      <c r="BV105" s="189"/>
      <c r="BW105" s="189"/>
      <c r="BX105" s="189"/>
      <c r="BY105" s="189"/>
      <c r="BZ105" s="189"/>
      <c r="CA105" s="189"/>
      <c r="CB105" s="189"/>
      <c r="CC105" s="189"/>
      <c r="CD105" s="189"/>
      <c r="CE105" s="189"/>
      <c r="CF105" s="189"/>
      <c r="CG105" s="189"/>
      <c r="CH105" s="189"/>
      <c r="CI105" s="189"/>
      <c r="CJ105" s="189"/>
      <c r="CK105" s="189"/>
      <c r="CL105" s="189"/>
      <c r="CM105" s="189"/>
      <c r="CN105" s="189"/>
      <c r="CO105" s="189"/>
      <c r="CP105" s="189"/>
      <c r="CQ105" s="189"/>
      <c r="CR105" s="189"/>
      <c r="CS105" s="189"/>
      <c r="CT105" s="189"/>
      <c r="CU105" s="189"/>
      <c r="CV105" s="189"/>
      <c r="CW105" s="189"/>
      <c r="CX105" s="189"/>
      <c r="CY105" s="189"/>
      <c r="CZ105" s="189"/>
      <c r="DA105" s="189"/>
      <c r="DB105" s="189"/>
      <c r="DC105" s="189"/>
      <c r="DD105" s="189"/>
      <c r="DE105" s="189"/>
      <c r="DF105" s="189"/>
      <c r="DG105" s="189"/>
      <c r="DH105" s="189"/>
      <c r="DI105" s="189"/>
      <c r="DJ105" s="189"/>
      <c r="DK105" s="189"/>
      <c r="DL105" s="189"/>
      <c r="DM105" s="189"/>
      <c r="DN105" s="189"/>
      <c r="DO105" s="189"/>
      <c r="DP105" s="189"/>
      <c r="DQ105" s="189"/>
      <c r="DR105" s="189"/>
      <c r="DS105" s="189"/>
      <c r="DT105" s="189"/>
      <c r="DU105" s="189"/>
      <c r="DV105" s="189"/>
      <c r="DW105" s="189"/>
      <c r="DX105" s="189"/>
      <c r="DY105" s="189"/>
      <c r="DZ105" s="189"/>
      <c r="EA105" s="189"/>
      <c r="EB105" s="189"/>
      <c r="EC105" s="189"/>
      <c r="ED105" s="189"/>
      <c r="EE105" s="189"/>
      <c r="EF105" s="189"/>
      <c r="EG105" s="189"/>
      <c r="EH105" s="189"/>
      <c r="EI105" s="189"/>
      <c r="EJ105" s="189"/>
      <c r="EK105" s="189"/>
      <c r="EL105" s="189"/>
      <c r="EM105" s="189"/>
      <c r="EN105" s="189"/>
      <c r="EO105" s="189"/>
      <c r="EP105" s="189"/>
      <c r="EQ105" s="189"/>
      <c r="ER105" s="189"/>
      <c r="ES105" s="189"/>
      <c r="ET105" s="189"/>
      <c r="EU105" s="189"/>
      <c r="EV105" s="189"/>
      <c r="EW105" s="189"/>
    </row>
    <row r="106" spans="1:153" ht="15" customHeight="1" x14ac:dyDescent="0.25">
      <c r="A106" s="189" t="s">
        <v>147</v>
      </c>
      <c r="B106" s="189"/>
      <c r="C106" s="189"/>
      <c r="D106" s="189"/>
      <c r="E106" s="189"/>
      <c r="F106" s="189"/>
      <c r="G106" s="189"/>
      <c r="H106" s="189"/>
      <c r="I106" s="189"/>
      <c r="J106" s="189"/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  <c r="AB106" s="189"/>
      <c r="AC106" s="189"/>
      <c r="AD106" s="189"/>
      <c r="AE106" s="189"/>
      <c r="AF106" s="189"/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189"/>
      <c r="AX106" s="189"/>
      <c r="AY106" s="189"/>
      <c r="AZ106" s="189"/>
      <c r="BA106" s="189"/>
      <c r="BB106" s="189"/>
      <c r="BC106" s="189"/>
      <c r="BD106" s="189"/>
      <c r="BE106" s="189"/>
      <c r="BF106" s="189"/>
      <c r="BG106" s="189"/>
      <c r="BH106" s="189"/>
      <c r="BI106" s="189"/>
      <c r="BJ106" s="189"/>
      <c r="BK106" s="189"/>
      <c r="BL106" s="189"/>
      <c r="BM106" s="189"/>
      <c r="BN106" s="189"/>
      <c r="BO106" s="189"/>
      <c r="BP106" s="189"/>
      <c r="BQ106" s="189"/>
      <c r="BR106" s="189"/>
      <c r="BS106" s="189"/>
      <c r="BT106" s="189"/>
      <c r="BU106" s="189"/>
      <c r="BV106" s="189"/>
      <c r="BW106" s="189"/>
      <c r="BX106" s="189"/>
      <c r="BY106" s="189"/>
      <c r="BZ106" s="189"/>
      <c r="CA106" s="189"/>
      <c r="CB106" s="189"/>
      <c r="CC106" s="189"/>
      <c r="CD106" s="189"/>
      <c r="CE106" s="189"/>
      <c r="CF106" s="189"/>
      <c r="CG106" s="189"/>
      <c r="CH106" s="189"/>
      <c r="CI106" s="189"/>
      <c r="CJ106" s="189"/>
      <c r="CK106" s="189"/>
      <c r="CL106" s="189"/>
      <c r="CM106" s="189"/>
      <c r="CN106" s="189"/>
      <c r="CO106" s="189"/>
      <c r="CP106" s="189"/>
      <c r="CQ106" s="189"/>
      <c r="CR106" s="189"/>
      <c r="CS106" s="189"/>
      <c r="CT106" s="189"/>
      <c r="CU106" s="189"/>
      <c r="CV106" s="189"/>
      <c r="CW106" s="189"/>
      <c r="CX106" s="189"/>
      <c r="CY106" s="189"/>
      <c r="CZ106" s="189"/>
      <c r="DA106" s="189"/>
      <c r="DB106" s="189"/>
      <c r="DC106" s="189"/>
      <c r="DD106" s="189"/>
      <c r="DE106" s="189"/>
      <c r="DF106" s="189"/>
      <c r="DG106" s="189"/>
      <c r="DH106" s="189"/>
      <c r="DI106" s="189"/>
      <c r="DJ106" s="189"/>
      <c r="DK106" s="189"/>
      <c r="DL106" s="189"/>
      <c r="DM106" s="189"/>
      <c r="DN106" s="189"/>
      <c r="DO106" s="189"/>
      <c r="DP106" s="189"/>
      <c r="DQ106" s="189"/>
      <c r="DR106" s="189"/>
      <c r="DS106" s="189"/>
      <c r="DT106" s="189"/>
      <c r="DU106" s="189"/>
      <c r="DV106" s="189"/>
      <c r="DW106" s="189"/>
      <c r="DX106" s="189"/>
      <c r="DY106" s="189"/>
      <c r="DZ106" s="189"/>
      <c r="EA106" s="189"/>
      <c r="EB106" s="189"/>
      <c r="EC106" s="189"/>
      <c r="ED106" s="189"/>
      <c r="EE106" s="189"/>
      <c r="EF106" s="189"/>
      <c r="EG106" s="189"/>
      <c r="EH106" s="189"/>
      <c r="EI106" s="189"/>
      <c r="EJ106" s="189"/>
      <c r="EK106" s="189"/>
      <c r="EL106" s="189"/>
      <c r="EM106" s="189"/>
      <c r="EN106" s="189"/>
      <c r="EO106" s="189"/>
      <c r="EP106" s="189"/>
      <c r="EQ106" s="189"/>
      <c r="ER106" s="189"/>
      <c r="ES106" s="189"/>
      <c r="ET106" s="189"/>
      <c r="EU106" s="189"/>
      <c r="EV106" s="189"/>
      <c r="EW106" s="189"/>
    </row>
    <row r="107" spans="1:153" ht="15" customHeight="1" x14ac:dyDescent="0.25">
      <c r="A107" s="189" t="s">
        <v>146</v>
      </c>
      <c r="B107" s="189"/>
      <c r="C107" s="189"/>
      <c r="D107" s="189"/>
      <c r="E107" s="189"/>
      <c r="F107" s="189"/>
      <c r="G107" s="189"/>
      <c r="H107" s="189"/>
      <c r="I107" s="189"/>
      <c r="J107" s="189"/>
      <c r="K107" s="189"/>
      <c r="L107" s="189"/>
      <c r="M107" s="189"/>
      <c r="N107" s="189"/>
      <c r="O107" s="189"/>
      <c r="P107" s="189"/>
      <c r="Q107" s="189"/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9"/>
      <c r="AD107" s="189"/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189"/>
      <c r="AX107" s="189"/>
      <c r="AY107" s="189"/>
      <c r="AZ107" s="189"/>
      <c r="BA107" s="189"/>
      <c r="BB107" s="189"/>
      <c r="BC107" s="189"/>
      <c r="BD107" s="189"/>
      <c r="BE107" s="189"/>
      <c r="BF107" s="189"/>
      <c r="BG107" s="189"/>
      <c r="BH107" s="189"/>
      <c r="BI107" s="189"/>
      <c r="BJ107" s="189"/>
      <c r="BK107" s="189"/>
      <c r="BL107" s="189"/>
      <c r="BM107" s="189"/>
      <c r="BN107" s="189"/>
      <c r="BO107" s="189"/>
      <c r="BP107" s="189"/>
      <c r="BQ107" s="189"/>
      <c r="BR107" s="189"/>
      <c r="BS107" s="189"/>
      <c r="BT107" s="189"/>
      <c r="BU107" s="189"/>
      <c r="BV107" s="189"/>
      <c r="BW107" s="189"/>
      <c r="BX107" s="189"/>
      <c r="BY107" s="189"/>
      <c r="BZ107" s="189"/>
      <c r="CA107" s="189"/>
      <c r="CB107" s="189"/>
      <c r="CC107" s="189"/>
      <c r="CD107" s="189"/>
      <c r="CE107" s="189"/>
      <c r="CF107" s="189"/>
      <c r="CG107" s="189"/>
      <c r="CH107" s="189"/>
      <c r="CI107" s="189"/>
      <c r="CJ107" s="189"/>
      <c r="CK107" s="189"/>
      <c r="CL107" s="189"/>
      <c r="CM107" s="189"/>
      <c r="CN107" s="189"/>
      <c r="CO107" s="189"/>
      <c r="CP107" s="189"/>
      <c r="CQ107" s="189"/>
      <c r="CR107" s="189"/>
      <c r="CS107" s="189"/>
      <c r="CT107" s="189"/>
      <c r="CU107" s="189"/>
      <c r="CV107" s="189"/>
      <c r="CW107" s="189"/>
      <c r="CX107" s="189"/>
      <c r="CY107" s="189"/>
      <c r="CZ107" s="189"/>
      <c r="DA107" s="189"/>
      <c r="DB107" s="189"/>
      <c r="DC107" s="189"/>
      <c r="DD107" s="189"/>
      <c r="DE107" s="189"/>
      <c r="DF107" s="189"/>
      <c r="DG107" s="189"/>
      <c r="DH107" s="189"/>
      <c r="DI107" s="189"/>
      <c r="DJ107" s="189"/>
      <c r="DK107" s="189"/>
      <c r="DL107" s="189"/>
      <c r="DM107" s="189"/>
      <c r="DN107" s="189"/>
      <c r="DO107" s="189"/>
      <c r="DP107" s="189"/>
      <c r="DQ107" s="189"/>
      <c r="DR107" s="189"/>
      <c r="DS107" s="189"/>
      <c r="DT107" s="189"/>
      <c r="DU107" s="189"/>
      <c r="DV107" s="189"/>
      <c r="DW107" s="189"/>
      <c r="DX107" s="189"/>
      <c r="DY107" s="189"/>
      <c r="DZ107" s="189"/>
      <c r="EA107" s="189"/>
      <c r="EB107" s="189"/>
      <c r="EC107" s="189"/>
      <c r="ED107" s="189"/>
      <c r="EE107" s="189"/>
      <c r="EF107" s="189"/>
      <c r="EG107" s="189"/>
      <c r="EH107" s="189"/>
      <c r="EI107" s="189"/>
      <c r="EJ107" s="189"/>
      <c r="EK107" s="189"/>
      <c r="EL107" s="189"/>
      <c r="EM107" s="189"/>
      <c r="EN107" s="189"/>
      <c r="EO107" s="189"/>
      <c r="EP107" s="189"/>
      <c r="EQ107" s="189"/>
      <c r="ER107" s="189"/>
      <c r="ES107" s="189"/>
      <c r="ET107" s="189"/>
      <c r="EU107" s="189"/>
      <c r="EV107" s="189"/>
      <c r="EW107" s="189"/>
    </row>
    <row r="108" spans="1:153" ht="15" customHeight="1" x14ac:dyDescent="0.25">
      <c r="A108" s="189" t="s">
        <v>145</v>
      </c>
      <c r="B108" s="189"/>
      <c r="C108" s="189"/>
      <c r="D108" s="189"/>
      <c r="E108" s="189"/>
      <c r="F108" s="189"/>
      <c r="G108" s="189"/>
      <c r="H108" s="189"/>
      <c r="I108" s="189"/>
      <c r="J108" s="189"/>
      <c r="K108" s="189"/>
      <c r="L108" s="189"/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9"/>
      <c r="Z108" s="189"/>
      <c r="AA108" s="189"/>
      <c r="AB108" s="189"/>
      <c r="AC108" s="189"/>
      <c r="AD108" s="189"/>
      <c r="AE108" s="189"/>
      <c r="AF108" s="189"/>
      <c r="AG108" s="189"/>
      <c r="AH108" s="189"/>
      <c r="AI108" s="189"/>
      <c r="AJ108" s="189"/>
      <c r="AK108" s="189"/>
      <c r="AL108" s="189"/>
      <c r="AM108" s="189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189"/>
      <c r="AX108" s="189"/>
      <c r="AY108" s="189"/>
      <c r="AZ108" s="189"/>
      <c r="BA108" s="189"/>
      <c r="BB108" s="189"/>
      <c r="BC108" s="189"/>
      <c r="BD108" s="189"/>
      <c r="BE108" s="189"/>
      <c r="BF108" s="189"/>
      <c r="BG108" s="189"/>
      <c r="BH108" s="189"/>
      <c r="BI108" s="189"/>
      <c r="BJ108" s="189"/>
      <c r="BK108" s="189"/>
      <c r="BL108" s="189"/>
      <c r="BM108" s="189"/>
      <c r="BN108" s="189"/>
      <c r="BO108" s="189"/>
      <c r="BP108" s="189"/>
      <c r="BQ108" s="189"/>
      <c r="BR108" s="189"/>
      <c r="BS108" s="189"/>
      <c r="BT108" s="189"/>
      <c r="BU108" s="189"/>
      <c r="BV108" s="189"/>
      <c r="BW108" s="189"/>
      <c r="BX108" s="189"/>
      <c r="BY108" s="189"/>
      <c r="BZ108" s="189"/>
      <c r="CA108" s="189"/>
      <c r="CB108" s="189"/>
      <c r="CC108" s="189"/>
      <c r="CD108" s="189"/>
      <c r="CE108" s="189"/>
      <c r="CF108" s="189"/>
      <c r="CG108" s="189"/>
      <c r="CH108" s="189"/>
      <c r="CI108" s="189"/>
      <c r="CJ108" s="189"/>
      <c r="CK108" s="189"/>
      <c r="CL108" s="189"/>
      <c r="CM108" s="189"/>
      <c r="CN108" s="189"/>
      <c r="CO108" s="189"/>
      <c r="CP108" s="189"/>
      <c r="CQ108" s="189"/>
      <c r="CR108" s="189"/>
      <c r="CS108" s="189"/>
      <c r="CT108" s="189"/>
      <c r="CU108" s="189"/>
      <c r="CV108" s="189"/>
      <c r="CW108" s="189"/>
      <c r="CX108" s="189"/>
      <c r="CY108" s="189"/>
      <c r="CZ108" s="189"/>
      <c r="DA108" s="189"/>
      <c r="DB108" s="189"/>
      <c r="DC108" s="189"/>
      <c r="DD108" s="189"/>
      <c r="DE108" s="189"/>
      <c r="DF108" s="189"/>
      <c r="DG108" s="189"/>
      <c r="DH108" s="189"/>
      <c r="DI108" s="189"/>
      <c r="DJ108" s="189"/>
      <c r="DK108" s="189"/>
      <c r="DL108" s="189"/>
      <c r="DM108" s="189"/>
      <c r="DN108" s="189"/>
      <c r="DO108" s="189"/>
      <c r="DP108" s="189"/>
      <c r="DQ108" s="189"/>
      <c r="DR108" s="189"/>
      <c r="DS108" s="189"/>
      <c r="DT108" s="189"/>
      <c r="DU108" s="189"/>
      <c r="DV108" s="189"/>
      <c r="DW108" s="189"/>
      <c r="DX108" s="189"/>
      <c r="DY108" s="189"/>
      <c r="DZ108" s="189"/>
      <c r="EA108" s="189"/>
      <c r="EB108" s="189"/>
      <c r="EC108" s="189"/>
      <c r="ED108" s="189"/>
      <c r="EE108" s="189"/>
      <c r="EF108" s="189"/>
      <c r="EG108" s="189"/>
      <c r="EH108" s="189"/>
      <c r="EI108" s="189"/>
      <c r="EJ108" s="189"/>
      <c r="EK108" s="189"/>
      <c r="EL108" s="189"/>
      <c r="EM108" s="189"/>
      <c r="EN108" s="189"/>
      <c r="EO108" s="189"/>
      <c r="EP108" s="189"/>
      <c r="EQ108" s="189"/>
      <c r="ER108" s="189"/>
      <c r="ES108" s="189"/>
      <c r="ET108" s="189"/>
      <c r="EU108" s="189"/>
      <c r="EV108" s="189"/>
      <c r="EW108" s="189"/>
    </row>
    <row r="109" spans="1:153" ht="15" customHeight="1" x14ac:dyDescent="0.25">
      <c r="A109" s="189" t="s">
        <v>144</v>
      </c>
      <c r="B109" s="189"/>
      <c r="C109" s="189"/>
      <c r="D109" s="189"/>
      <c r="E109" s="189"/>
      <c r="F109" s="189"/>
      <c r="G109" s="189"/>
      <c r="H109" s="189"/>
      <c r="I109" s="189"/>
      <c r="J109" s="189"/>
      <c r="K109" s="189"/>
      <c r="L109" s="189"/>
      <c r="M109" s="189"/>
      <c r="N109" s="189"/>
      <c r="O109" s="189"/>
      <c r="P109" s="189"/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  <c r="AB109" s="189"/>
      <c r="AC109" s="189"/>
      <c r="AD109" s="189"/>
      <c r="AE109" s="189"/>
      <c r="AF109" s="189"/>
      <c r="AG109" s="189"/>
      <c r="AH109" s="189"/>
      <c r="AI109" s="189"/>
      <c r="AJ109" s="189"/>
      <c r="AK109" s="189"/>
      <c r="AL109" s="189"/>
      <c r="AM109" s="189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189"/>
      <c r="AX109" s="189"/>
      <c r="AY109" s="189"/>
      <c r="AZ109" s="189"/>
      <c r="BA109" s="189"/>
      <c r="BB109" s="189"/>
      <c r="BC109" s="189"/>
      <c r="BD109" s="189"/>
      <c r="BE109" s="189"/>
      <c r="BF109" s="189"/>
      <c r="BG109" s="189"/>
      <c r="BH109" s="189"/>
      <c r="BI109" s="189"/>
      <c r="BJ109" s="189"/>
      <c r="BK109" s="189"/>
      <c r="BL109" s="189"/>
      <c r="BM109" s="189"/>
      <c r="BN109" s="189"/>
      <c r="BO109" s="189"/>
      <c r="BP109" s="189"/>
      <c r="BQ109" s="189"/>
      <c r="BR109" s="189"/>
      <c r="BS109" s="189"/>
      <c r="BT109" s="189"/>
      <c r="BU109" s="189"/>
      <c r="BV109" s="189"/>
      <c r="BW109" s="189"/>
      <c r="BX109" s="189"/>
      <c r="BY109" s="189"/>
      <c r="BZ109" s="189"/>
      <c r="CA109" s="189"/>
      <c r="CB109" s="189"/>
      <c r="CC109" s="189"/>
      <c r="CD109" s="189"/>
      <c r="CE109" s="189"/>
      <c r="CF109" s="189"/>
      <c r="CG109" s="189"/>
      <c r="CH109" s="189"/>
      <c r="CI109" s="189"/>
      <c r="CJ109" s="189"/>
      <c r="CK109" s="189"/>
      <c r="CL109" s="189"/>
      <c r="CM109" s="189"/>
      <c r="CN109" s="189"/>
      <c r="CO109" s="189"/>
      <c r="CP109" s="189"/>
      <c r="CQ109" s="189"/>
      <c r="CR109" s="189"/>
      <c r="CS109" s="189"/>
      <c r="CT109" s="189"/>
      <c r="CU109" s="189"/>
      <c r="CV109" s="189"/>
      <c r="CW109" s="189"/>
      <c r="CX109" s="189"/>
      <c r="CY109" s="189"/>
      <c r="CZ109" s="189"/>
      <c r="DA109" s="189"/>
      <c r="DB109" s="189"/>
      <c r="DC109" s="189"/>
      <c r="DD109" s="189"/>
      <c r="DE109" s="189"/>
      <c r="DF109" s="189"/>
      <c r="DG109" s="189"/>
      <c r="DH109" s="189"/>
      <c r="DI109" s="189"/>
      <c r="DJ109" s="189"/>
      <c r="DK109" s="189"/>
      <c r="DL109" s="189"/>
      <c r="DM109" s="189"/>
      <c r="DN109" s="189"/>
      <c r="DO109" s="189"/>
      <c r="DP109" s="189"/>
      <c r="DQ109" s="189"/>
      <c r="DR109" s="189"/>
      <c r="DS109" s="189"/>
      <c r="DT109" s="189"/>
      <c r="DU109" s="189"/>
      <c r="DV109" s="189"/>
      <c r="DW109" s="189"/>
      <c r="DX109" s="189"/>
      <c r="DY109" s="189"/>
      <c r="DZ109" s="189"/>
      <c r="EA109" s="189"/>
      <c r="EB109" s="189"/>
      <c r="EC109" s="189"/>
      <c r="ED109" s="189"/>
      <c r="EE109" s="189"/>
      <c r="EF109" s="189"/>
      <c r="EG109" s="189"/>
      <c r="EH109" s="189"/>
      <c r="EI109" s="189"/>
      <c r="EJ109" s="189"/>
      <c r="EK109" s="189"/>
      <c r="EL109" s="189"/>
      <c r="EM109" s="189"/>
      <c r="EN109" s="189"/>
      <c r="EO109" s="189"/>
      <c r="EP109" s="189"/>
      <c r="EQ109" s="189"/>
      <c r="ER109" s="189"/>
      <c r="ES109" s="189"/>
      <c r="ET109" s="189"/>
      <c r="EU109" s="189"/>
      <c r="EV109" s="189"/>
      <c r="EW109" s="189"/>
    </row>
    <row r="110" spans="1:153" ht="15" customHeight="1" x14ac:dyDescent="0.25">
      <c r="A110" s="189" t="s">
        <v>143</v>
      </c>
      <c r="B110" s="189"/>
      <c r="C110" s="189"/>
      <c r="D110" s="189"/>
      <c r="E110" s="189"/>
      <c r="F110" s="189"/>
      <c r="G110" s="189"/>
      <c r="H110" s="189"/>
      <c r="I110" s="189"/>
      <c r="J110" s="189"/>
      <c r="K110" s="189"/>
      <c r="L110" s="189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  <c r="AB110" s="189"/>
      <c r="AC110" s="189"/>
      <c r="AD110" s="189"/>
      <c r="AE110" s="189"/>
      <c r="AF110" s="189"/>
      <c r="AG110" s="189"/>
      <c r="AH110" s="189"/>
      <c r="AI110" s="189"/>
      <c r="AJ110" s="189"/>
      <c r="AK110" s="189"/>
      <c r="AL110" s="189"/>
      <c r="AM110" s="189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189"/>
      <c r="AX110" s="189"/>
      <c r="AY110" s="189"/>
      <c r="AZ110" s="189"/>
      <c r="BA110" s="189"/>
      <c r="BB110" s="189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89"/>
      <c r="BS110" s="189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89"/>
      <c r="CJ110" s="189"/>
      <c r="CK110" s="189"/>
      <c r="CL110" s="189"/>
      <c r="CM110" s="189"/>
      <c r="CN110" s="189"/>
      <c r="CO110" s="189"/>
      <c r="CP110" s="189"/>
      <c r="CQ110" s="189"/>
      <c r="CR110" s="189"/>
      <c r="CS110" s="189"/>
      <c r="CT110" s="189"/>
      <c r="CU110" s="189"/>
      <c r="CV110" s="189"/>
      <c r="CW110" s="189"/>
      <c r="CX110" s="189"/>
      <c r="CY110" s="189"/>
      <c r="CZ110" s="189"/>
      <c r="DA110" s="189"/>
      <c r="DB110" s="189"/>
      <c r="DC110" s="189"/>
      <c r="DD110" s="189"/>
      <c r="DE110" s="189"/>
      <c r="DF110" s="189"/>
      <c r="DG110" s="189"/>
      <c r="DH110" s="189"/>
      <c r="DI110" s="189"/>
      <c r="DJ110" s="189"/>
      <c r="DK110" s="189"/>
      <c r="DL110" s="189"/>
      <c r="DM110" s="189"/>
      <c r="DN110" s="189"/>
      <c r="DO110" s="189"/>
      <c r="DP110" s="189"/>
      <c r="DQ110" s="189"/>
      <c r="DR110" s="189"/>
      <c r="DS110" s="189"/>
      <c r="DT110" s="189"/>
      <c r="DU110" s="189"/>
      <c r="DV110" s="189"/>
      <c r="DW110" s="189"/>
      <c r="DX110" s="189"/>
      <c r="DY110" s="189"/>
      <c r="DZ110" s="189"/>
      <c r="EA110" s="189"/>
      <c r="EB110" s="189"/>
      <c r="EC110" s="189"/>
      <c r="ED110" s="189"/>
      <c r="EE110" s="189"/>
      <c r="EF110" s="189"/>
      <c r="EG110" s="189"/>
      <c r="EH110" s="189"/>
      <c r="EI110" s="189"/>
      <c r="EJ110" s="189"/>
      <c r="EK110" s="189"/>
      <c r="EL110" s="189"/>
      <c r="EM110" s="189"/>
      <c r="EN110" s="189"/>
      <c r="EO110" s="189"/>
      <c r="EP110" s="189"/>
      <c r="EQ110" s="189"/>
      <c r="ER110" s="189"/>
      <c r="ES110" s="189"/>
      <c r="ET110" s="189"/>
      <c r="EU110" s="189"/>
      <c r="EV110" s="189"/>
      <c r="EW110" s="189"/>
    </row>
    <row r="111" spans="1:153" ht="15" customHeight="1" x14ac:dyDescent="0.25">
      <c r="A111" s="189" t="s">
        <v>62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  <c r="AB111" s="189"/>
      <c r="AC111" s="189"/>
      <c r="AD111" s="189"/>
      <c r="AE111" s="189"/>
      <c r="AF111" s="189"/>
      <c r="AG111" s="189"/>
      <c r="AH111" s="189"/>
      <c r="AI111" s="189"/>
      <c r="AJ111" s="189"/>
      <c r="AK111" s="189"/>
      <c r="AL111" s="189"/>
      <c r="AM111" s="189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189"/>
      <c r="AX111" s="189"/>
      <c r="AY111" s="189"/>
      <c r="AZ111" s="189"/>
      <c r="BA111" s="189"/>
      <c r="BB111" s="189"/>
      <c r="BC111" s="189"/>
      <c r="BD111" s="189"/>
      <c r="BE111" s="189"/>
      <c r="BF111" s="189"/>
      <c r="BG111" s="189"/>
      <c r="BH111" s="189"/>
      <c r="BI111" s="189"/>
      <c r="BJ111" s="189"/>
      <c r="BK111" s="189"/>
      <c r="BL111" s="189"/>
      <c r="BM111" s="189"/>
      <c r="BN111" s="189"/>
      <c r="BO111" s="189"/>
      <c r="BP111" s="189"/>
      <c r="BQ111" s="189"/>
      <c r="BR111" s="189"/>
      <c r="BS111" s="189"/>
      <c r="BT111" s="189"/>
      <c r="BU111" s="189"/>
      <c r="BV111" s="189"/>
      <c r="BW111" s="189"/>
      <c r="BX111" s="189"/>
      <c r="BY111" s="189"/>
      <c r="BZ111" s="189"/>
      <c r="CA111" s="189"/>
      <c r="CB111" s="189"/>
      <c r="CC111" s="189"/>
      <c r="CD111" s="189"/>
      <c r="CE111" s="189"/>
      <c r="CF111" s="189"/>
      <c r="CG111" s="189"/>
      <c r="CH111" s="189"/>
      <c r="CI111" s="189"/>
      <c r="CJ111" s="189"/>
      <c r="CK111" s="189"/>
      <c r="CL111" s="189"/>
      <c r="CM111" s="189"/>
      <c r="CN111" s="189"/>
      <c r="CO111" s="189"/>
      <c r="CP111" s="189"/>
      <c r="CQ111" s="189"/>
      <c r="CR111" s="189"/>
      <c r="CS111" s="189"/>
      <c r="CT111" s="189"/>
      <c r="CU111" s="189"/>
      <c r="CV111" s="189"/>
      <c r="CW111" s="189"/>
      <c r="CX111" s="189"/>
      <c r="CY111" s="189"/>
      <c r="CZ111" s="189"/>
      <c r="DA111" s="189"/>
      <c r="DB111" s="189"/>
      <c r="DC111" s="189"/>
      <c r="DD111" s="189"/>
      <c r="DE111" s="189"/>
      <c r="DF111" s="189"/>
      <c r="DG111" s="189"/>
      <c r="DH111" s="189"/>
      <c r="DI111" s="189"/>
      <c r="DJ111" s="189"/>
      <c r="DK111" s="189"/>
      <c r="DL111" s="189"/>
      <c r="DM111" s="189"/>
      <c r="DN111" s="189"/>
      <c r="DO111" s="189"/>
      <c r="DP111" s="189"/>
      <c r="DQ111" s="189"/>
      <c r="DR111" s="189"/>
      <c r="DS111" s="189"/>
      <c r="DT111" s="189"/>
      <c r="DU111" s="189"/>
      <c r="DV111" s="189"/>
      <c r="DW111" s="189"/>
      <c r="DX111" s="189"/>
      <c r="DY111" s="189"/>
      <c r="DZ111" s="189"/>
      <c r="EA111" s="189"/>
      <c r="EB111" s="189"/>
      <c r="EC111" s="189"/>
      <c r="ED111" s="189"/>
      <c r="EE111" s="189"/>
      <c r="EF111" s="189"/>
      <c r="EG111" s="189"/>
      <c r="EH111" s="189"/>
      <c r="EI111" s="189"/>
      <c r="EJ111" s="189"/>
      <c r="EK111" s="189"/>
      <c r="EL111" s="189"/>
      <c r="EM111" s="189"/>
      <c r="EN111" s="189"/>
      <c r="EO111" s="189"/>
      <c r="EP111" s="189"/>
      <c r="EQ111" s="189"/>
      <c r="ER111" s="189"/>
      <c r="ES111" s="189"/>
      <c r="ET111" s="189"/>
      <c r="EU111" s="189"/>
      <c r="EV111" s="189"/>
      <c r="EW111" s="189"/>
    </row>
    <row r="112" spans="1:153" ht="15" customHeight="1" x14ac:dyDescent="0.25">
      <c r="A112" s="189" t="s">
        <v>63</v>
      </c>
      <c r="B112" s="189"/>
      <c r="C112" s="189"/>
      <c r="D112" s="189"/>
      <c r="E112" s="189"/>
      <c r="F112" s="189"/>
      <c r="G112" s="189"/>
      <c r="H112" s="189"/>
      <c r="I112" s="189"/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89"/>
      <c r="AM112" s="189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189"/>
      <c r="AX112" s="189"/>
      <c r="AY112" s="189"/>
      <c r="AZ112" s="189"/>
      <c r="BA112" s="189"/>
      <c r="BB112" s="189"/>
      <c r="BC112" s="189"/>
      <c r="BD112" s="189"/>
      <c r="BE112" s="189"/>
      <c r="BF112" s="189"/>
      <c r="BG112" s="189"/>
      <c r="BH112" s="189"/>
      <c r="BI112" s="189"/>
      <c r="BJ112" s="189"/>
      <c r="BK112" s="189"/>
      <c r="BL112" s="189"/>
      <c r="BM112" s="189"/>
      <c r="BN112" s="189"/>
      <c r="BO112" s="189"/>
      <c r="BP112" s="189"/>
      <c r="BQ112" s="189"/>
      <c r="BR112" s="189"/>
      <c r="BS112" s="189"/>
      <c r="BT112" s="189"/>
      <c r="BU112" s="189"/>
      <c r="BV112" s="189"/>
      <c r="BW112" s="189"/>
      <c r="BX112" s="189"/>
      <c r="BY112" s="189"/>
      <c r="BZ112" s="189"/>
      <c r="CA112" s="189"/>
      <c r="CB112" s="189"/>
      <c r="CC112" s="189"/>
      <c r="CD112" s="189"/>
      <c r="CE112" s="189"/>
      <c r="CF112" s="189"/>
      <c r="CG112" s="189"/>
      <c r="CH112" s="189"/>
      <c r="CI112" s="189"/>
      <c r="CJ112" s="189"/>
      <c r="CK112" s="189"/>
      <c r="CL112" s="189"/>
      <c r="CM112" s="189"/>
      <c r="CN112" s="189"/>
      <c r="CO112" s="189"/>
      <c r="CP112" s="189"/>
      <c r="CQ112" s="189"/>
      <c r="CR112" s="189"/>
      <c r="CS112" s="189"/>
      <c r="CT112" s="189"/>
      <c r="CU112" s="189"/>
      <c r="CV112" s="189"/>
      <c r="CW112" s="189"/>
      <c r="CX112" s="189"/>
      <c r="CY112" s="189"/>
      <c r="CZ112" s="189"/>
      <c r="DA112" s="189"/>
      <c r="DB112" s="189"/>
      <c r="DC112" s="189"/>
      <c r="DD112" s="189"/>
      <c r="DE112" s="189"/>
      <c r="DF112" s="189"/>
      <c r="DG112" s="189"/>
      <c r="DH112" s="189"/>
      <c r="DI112" s="189"/>
      <c r="DJ112" s="189"/>
      <c r="DK112" s="189"/>
      <c r="DL112" s="189"/>
      <c r="DM112" s="189"/>
      <c r="DN112" s="189"/>
      <c r="DO112" s="189"/>
      <c r="DP112" s="189"/>
      <c r="DQ112" s="189"/>
      <c r="DR112" s="189"/>
      <c r="DS112" s="189"/>
      <c r="DT112" s="189"/>
      <c r="DU112" s="189"/>
      <c r="DV112" s="189"/>
      <c r="DW112" s="189"/>
      <c r="DX112" s="189"/>
      <c r="DY112" s="189"/>
      <c r="DZ112" s="189"/>
      <c r="EA112" s="189"/>
      <c r="EB112" s="189"/>
      <c r="EC112" s="189"/>
      <c r="ED112" s="189"/>
      <c r="EE112" s="189"/>
      <c r="EF112" s="189"/>
      <c r="EG112" s="189"/>
      <c r="EH112" s="189"/>
      <c r="EI112" s="189"/>
      <c r="EJ112" s="189"/>
      <c r="EK112" s="189"/>
      <c r="EL112" s="189"/>
      <c r="EM112" s="189"/>
      <c r="EN112" s="189"/>
      <c r="EO112" s="189"/>
      <c r="EP112" s="189"/>
      <c r="EQ112" s="189"/>
      <c r="ER112" s="189"/>
      <c r="ES112" s="189"/>
      <c r="ET112" s="189"/>
      <c r="EU112" s="189"/>
      <c r="EV112" s="189"/>
      <c r="EW112" s="189"/>
    </row>
    <row r="113" spans="1:153" ht="15" customHeight="1" x14ac:dyDescent="0.25">
      <c r="A113" s="189" t="s">
        <v>64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  <c r="L113" s="189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  <c r="AB113" s="189"/>
      <c r="AC113" s="189"/>
      <c r="AD113" s="189"/>
      <c r="AE113" s="189"/>
      <c r="AF113" s="189"/>
      <c r="AG113" s="189"/>
      <c r="AH113" s="189"/>
      <c r="AI113" s="189"/>
      <c r="AJ113" s="189"/>
      <c r="AK113" s="189"/>
      <c r="AL113" s="189"/>
      <c r="AM113" s="189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189"/>
      <c r="AX113" s="189"/>
      <c r="AY113" s="189"/>
      <c r="AZ113" s="189"/>
      <c r="BA113" s="189"/>
      <c r="BB113" s="189"/>
      <c r="BC113" s="189"/>
      <c r="BD113" s="189"/>
      <c r="BE113" s="189"/>
      <c r="BF113" s="189"/>
      <c r="BG113" s="189"/>
      <c r="BH113" s="189"/>
      <c r="BI113" s="189"/>
      <c r="BJ113" s="189"/>
      <c r="BK113" s="189"/>
      <c r="BL113" s="189"/>
      <c r="BM113" s="189"/>
      <c r="BN113" s="189"/>
      <c r="BO113" s="189"/>
      <c r="BP113" s="189"/>
      <c r="BQ113" s="189"/>
      <c r="BR113" s="189"/>
      <c r="BS113" s="189"/>
      <c r="BT113" s="189"/>
      <c r="BU113" s="189"/>
      <c r="BV113" s="189"/>
      <c r="BW113" s="189"/>
      <c r="BX113" s="189"/>
      <c r="BY113" s="189"/>
      <c r="BZ113" s="189"/>
      <c r="CA113" s="189"/>
      <c r="CB113" s="189"/>
      <c r="CC113" s="189"/>
      <c r="CD113" s="189"/>
      <c r="CE113" s="189"/>
      <c r="CF113" s="189"/>
      <c r="CG113" s="189"/>
      <c r="CH113" s="189"/>
      <c r="CI113" s="189"/>
      <c r="CJ113" s="189"/>
      <c r="CK113" s="189"/>
      <c r="CL113" s="189"/>
      <c r="CM113" s="189"/>
      <c r="CN113" s="189"/>
      <c r="CO113" s="189"/>
      <c r="CP113" s="189"/>
      <c r="CQ113" s="189"/>
      <c r="CR113" s="189"/>
      <c r="CS113" s="189"/>
      <c r="CT113" s="189"/>
      <c r="CU113" s="189"/>
      <c r="CV113" s="189"/>
      <c r="CW113" s="189"/>
      <c r="CX113" s="189"/>
      <c r="CY113" s="189"/>
      <c r="CZ113" s="189"/>
      <c r="DA113" s="189"/>
      <c r="DB113" s="189"/>
      <c r="DC113" s="189"/>
      <c r="DD113" s="189"/>
      <c r="DE113" s="189"/>
      <c r="DF113" s="189"/>
      <c r="DG113" s="189"/>
      <c r="DH113" s="189"/>
      <c r="DI113" s="189"/>
      <c r="DJ113" s="189"/>
      <c r="DK113" s="189"/>
      <c r="DL113" s="189"/>
      <c r="DM113" s="189"/>
      <c r="DN113" s="189"/>
      <c r="DO113" s="189"/>
      <c r="DP113" s="189"/>
      <c r="DQ113" s="189"/>
      <c r="DR113" s="189"/>
      <c r="DS113" s="189"/>
      <c r="DT113" s="189"/>
      <c r="DU113" s="189"/>
      <c r="DV113" s="189"/>
      <c r="DW113" s="189"/>
      <c r="DX113" s="189"/>
      <c r="DY113" s="189"/>
      <c r="DZ113" s="189"/>
      <c r="EA113" s="189"/>
      <c r="EB113" s="189"/>
      <c r="EC113" s="189"/>
      <c r="ED113" s="189"/>
      <c r="EE113" s="189"/>
      <c r="EF113" s="189"/>
      <c r="EG113" s="189"/>
      <c r="EH113" s="189"/>
      <c r="EI113" s="189"/>
      <c r="EJ113" s="189"/>
      <c r="EK113" s="189"/>
      <c r="EL113" s="189"/>
      <c r="EM113" s="189"/>
      <c r="EN113" s="189"/>
      <c r="EO113" s="189"/>
      <c r="EP113" s="189"/>
      <c r="EQ113" s="189"/>
      <c r="ER113" s="189"/>
      <c r="ES113" s="189"/>
      <c r="ET113" s="189"/>
      <c r="EU113" s="189"/>
      <c r="EV113" s="189"/>
      <c r="EW113" s="189"/>
    </row>
    <row r="114" spans="1:153" ht="15" customHeight="1" x14ac:dyDescent="0.25">
      <c r="A114" s="189" t="s">
        <v>142</v>
      </c>
      <c r="B114" s="189"/>
      <c r="C114" s="189"/>
      <c r="D114" s="189"/>
      <c r="E114" s="189"/>
      <c r="F114" s="189"/>
      <c r="G114" s="189"/>
      <c r="H114" s="189"/>
      <c r="I114" s="189"/>
      <c r="J114" s="189"/>
      <c r="K114" s="189"/>
      <c r="L114" s="189"/>
      <c r="M114" s="189"/>
      <c r="N114" s="189"/>
      <c r="O114" s="189"/>
      <c r="P114" s="189"/>
      <c r="Q114" s="189"/>
      <c r="R114" s="189"/>
      <c r="S114" s="189"/>
      <c r="T114" s="189"/>
      <c r="U114" s="189"/>
      <c r="V114" s="189"/>
      <c r="W114" s="189"/>
      <c r="X114" s="189"/>
      <c r="Y114" s="189"/>
      <c r="Z114" s="189"/>
      <c r="AA114" s="189"/>
      <c r="AB114" s="189"/>
      <c r="AC114" s="189"/>
      <c r="AD114" s="189"/>
      <c r="AE114" s="189"/>
      <c r="AF114" s="189"/>
      <c r="AG114" s="189"/>
      <c r="AH114" s="189"/>
      <c r="AI114" s="189"/>
      <c r="AJ114" s="189"/>
      <c r="AK114" s="189"/>
      <c r="AL114" s="189"/>
      <c r="AM114" s="189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189"/>
      <c r="AX114" s="189"/>
      <c r="AY114" s="189"/>
      <c r="AZ114" s="189"/>
      <c r="BA114" s="189"/>
      <c r="BB114" s="189"/>
      <c r="BC114" s="189"/>
      <c r="BD114" s="189"/>
      <c r="BE114" s="189"/>
      <c r="BF114" s="189"/>
      <c r="BG114" s="189"/>
      <c r="BH114" s="189"/>
      <c r="BI114" s="189"/>
      <c r="BJ114" s="189"/>
      <c r="BK114" s="189"/>
      <c r="BL114" s="189"/>
      <c r="BM114" s="189"/>
      <c r="BN114" s="189"/>
      <c r="BO114" s="189"/>
      <c r="BP114" s="189"/>
      <c r="BQ114" s="189"/>
      <c r="BR114" s="189"/>
      <c r="BS114" s="189"/>
      <c r="BT114" s="189"/>
      <c r="BU114" s="189"/>
      <c r="BV114" s="189"/>
      <c r="BW114" s="189"/>
      <c r="BX114" s="189"/>
      <c r="BY114" s="189"/>
      <c r="BZ114" s="189"/>
      <c r="CA114" s="189"/>
      <c r="CB114" s="189"/>
      <c r="CC114" s="189"/>
      <c r="CD114" s="189"/>
      <c r="CE114" s="189"/>
      <c r="CF114" s="189"/>
      <c r="CG114" s="189"/>
      <c r="CH114" s="189"/>
      <c r="CI114" s="189"/>
      <c r="CJ114" s="189"/>
      <c r="CK114" s="189"/>
      <c r="CL114" s="189"/>
      <c r="CM114" s="189"/>
      <c r="CN114" s="189"/>
      <c r="CO114" s="189"/>
      <c r="CP114" s="189"/>
      <c r="CQ114" s="189"/>
      <c r="CR114" s="189"/>
      <c r="CS114" s="189"/>
      <c r="CT114" s="189"/>
      <c r="CU114" s="189"/>
      <c r="CV114" s="189"/>
      <c r="CW114" s="189"/>
      <c r="CX114" s="189"/>
      <c r="CY114" s="189"/>
      <c r="CZ114" s="189"/>
      <c r="DA114" s="189"/>
      <c r="DB114" s="189"/>
      <c r="DC114" s="189"/>
      <c r="DD114" s="189"/>
      <c r="DE114" s="189"/>
      <c r="DF114" s="189"/>
      <c r="DG114" s="189"/>
      <c r="DH114" s="189"/>
      <c r="DI114" s="189"/>
      <c r="DJ114" s="189"/>
      <c r="DK114" s="189"/>
      <c r="DL114" s="189"/>
      <c r="DM114" s="189"/>
      <c r="DN114" s="189"/>
      <c r="DO114" s="189"/>
      <c r="DP114" s="189"/>
      <c r="DQ114" s="189"/>
      <c r="DR114" s="189"/>
      <c r="DS114" s="189"/>
      <c r="DT114" s="189"/>
      <c r="DU114" s="189"/>
      <c r="DV114" s="189"/>
      <c r="DW114" s="189"/>
      <c r="DX114" s="189"/>
      <c r="DY114" s="189"/>
      <c r="DZ114" s="189"/>
      <c r="EA114" s="189"/>
      <c r="EB114" s="189"/>
      <c r="EC114" s="189"/>
      <c r="ED114" s="189"/>
      <c r="EE114" s="189"/>
      <c r="EF114" s="189"/>
      <c r="EG114" s="189"/>
      <c r="EH114" s="189"/>
      <c r="EI114" s="189"/>
      <c r="EJ114" s="189"/>
      <c r="EK114" s="189"/>
      <c r="EL114" s="189"/>
      <c r="EM114" s="189"/>
      <c r="EN114" s="189"/>
      <c r="EO114" s="189"/>
      <c r="EP114" s="189"/>
      <c r="EQ114" s="189"/>
      <c r="ER114" s="189"/>
      <c r="ES114" s="189"/>
      <c r="ET114" s="189"/>
      <c r="EU114" s="189"/>
      <c r="EV114" s="189"/>
      <c r="EW114" s="189"/>
    </row>
    <row r="115" spans="1:153" ht="15" customHeight="1" x14ac:dyDescent="0.25">
      <c r="A115" s="189" t="s">
        <v>141</v>
      </c>
      <c r="B115" s="189"/>
      <c r="C115" s="189"/>
      <c r="D115" s="189"/>
      <c r="E115" s="189"/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89"/>
      <c r="AM115" s="189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189"/>
      <c r="AX115" s="189"/>
      <c r="AY115" s="189"/>
      <c r="AZ115" s="189"/>
      <c r="BA115" s="189"/>
      <c r="BB115" s="189"/>
      <c r="BC115" s="189"/>
      <c r="BD115" s="189"/>
      <c r="BE115" s="189"/>
      <c r="BF115" s="189"/>
      <c r="BG115" s="189"/>
      <c r="BH115" s="189"/>
      <c r="BI115" s="189"/>
      <c r="BJ115" s="189"/>
      <c r="BK115" s="189"/>
      <c r="BL115" s="189"/>
      <c r="BM115" s="189"/>
      <c r="BN115" s="189"/>
      <c r="BO115" s="189"/>
      <c r="BP115" s="189"/>
      <c r="BQ115" s="189"/>
      <c r="BR115" s="189"/>
      <c r="BS115" s="189"/>
      <c r="BT115" s="189"/>
      <c r="BU115" s="189"/>
      <c r="BV115" s="189"/>
      <c r="BW115" s="189"/>
      <c r="BX115" s="189"/>
      <c r="BY115" s="189"/>
      <c r="BZ115" s="189"/>
      <c r="CA115" s="189"/>
      <c r="CB115" s="189"/>
      <c r="CC115" s="189"/>
      <c r="CD115" s="189"/>
      <c r="CE115" s="189"/>
      <c r="CF115" s="189"/>
      <c r="CG115" s="189"/>
      <c r="CH115" s="189"/>
      <c r="CI115" s="189"/>
      <c r="CJ115" s="189"/>
      <c r="CK115" s="189"/>
      <c r="CL115" s="189"/>
      <c r="CM115" s="189"/>
      <c r="CN115" s="189"/>
      <c r="CO115" s="189"/>
      <c r="CP115" s="189"/>
      <c r="CQ115" s="189"/>
      <c r="CR115" s="189"/>
      <c r="CS115" s="189"/>
      <c r="CT115" s="189"/>
      <c r="CU115" s="189"/>
      <c r="CV115" s="189"/>
      <c r="CW115" s="189"/>
      <c r="CX115" s="189"/>
      <c r="CY115" s="189"/>
      <c r="CZ115" s="189"/>
      <c r="DA115" s="189"/>
      <c r="DB115" s="189"/>
      <c r="DC115" s="189"/>
      <c r="DD115" s="189"/>
      <c r="DE115" s="189"/>
      <c r="DF115" s="189"/>
      <c r="DG115" s="189"/>
      <c r="DH115" s="189"/>
      <c r="DI115" s="189"/>
      <c r="DJ115" s="189"/>
      <c r="DK115" s="189"/>
      <c r="DL115" s="189"/>
      <c r="DM115" s="189"/>
      <c r="DN115" s="189"/>
      <c r="DO115" s="189"/>
      <c r="DP115" s="189"/>
      <c r="DQ115" s="189"/>
      <c r="DR115" s="189"/>
      <c r="DS115" s="189"/>
      <c r="DT115" s="189"/>
      <c r="DU115" s="189"/>
      <c r="DV115" s="189"/>
      <c r="DW115" s="189"/>
      <c r="DX115" s="189"/>
      <c r="DY115" s="189"/>
      <c r="DZ115" s="189"/>
      <c r="EA115" s="189"/>
      <c r="EB115" s="189"/>
      <c r="EC115" s="189"/>
      <c r="ED115" s="189"/>
      <c r="EE115" s="189"/>
      <c r="EF115" s="189"/>
      <c r="EG115" s="189"/>
      <c r="EH115" s="189"/>
      <c r="EI115" s="189"/>
      <c r="EJ115" s="189"/>
      <c r="EK115" s="189"/>
      <c r="EL115" s="189"/>
      <c r="EM115" s="189"/>
      <c r="EN115" s="189"/>
      <c r="EO115" s="189"/>
      <c r="EP115" s="189"/>
      <c r="EQ115" s="189"/>
      <c r="ER115" s="189"/>
      <c r="ES115" s="189"/>
      <c r="ET115" s="189"/>
      <c r="EU115" s="189"/>
      <c r="EV115" s="189"/>
      <c r="EW115" s="189"/>
    </row>
    <row r="116" spans="1:153" ht="15" customHeight="1" x14ac:dyDescent="0.25">
      <c r="A116" s="189" t="s">
        <v>140</v>
      </c>
      <c r="B116" s="189"/>
      <c r="C116" s="189"/>
      <c r="D116" s="189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89"/>
      <c r="DG116" s="189"/>
      <c r="DH116" s="189"/>
      <c r="DI116" s="189"/>
      <c r="DJ116" s="189"/>
      <c r="DK116" s="189"/>
      <c r="DL116" s="189"/>
      <c r="DM116" s="189"/>
      <c r="DN116" s="189"/>
      <c r="DO116" s="189"/>
      <c r="DP116" s="189"/>
      <c r="DQ116" s="189"/>
      <c r="DR116" s="189"/>
      <c r="DS116" s="189"/>
      <c r="DT116" s="189"/>
      <c r="DU116" s="189"/>
      <c r="DV116" s="189"/>
      <c r="DW116" s="189"/>
      <c r="DX116" s="189"/>
      <c r="DY116" s="189"/>
      <c r="DZ116" s="189"/>
      <c r="EA116" s="189"/>
      <c r="EB116" s="189"/>
      <c r="EC116" s="189"/>
      <c r="ED116" s="189"/>
      <c r="EE116" s="189"/>
      <c r="EF116" s="189"/>
      <c r="EG116" s="189"/>
      <c r="EH116" s="189"/>
      <c r="EI116" s="189"/>
      <c r="EJ116" s="189"/>
      <c r="EK116" s="189"/>
      <c r="EL116" s="189"/>
      <c r="EM116" s="189"/>
      <c r="EN116" s="189"/>
      <c r="EO116" s="189"/>
      <c r="EP116" s="189"/>
      <c r="EQ116" s="189"/>
      <c r="ER116" s="189"/>
      <c r="ES116" s="189"/>
      <c r="ET116" s="189"/>
      <c r="EU116" s="189"/>
      <c r="EV116" s="189"/>
      <c r="EW116" s="189"/>
    </row>
    <row r="117" spans="1:153" ht="15" customHeight="1" x14ac:dyDescent="0.25">
      <c r="A117" s="189" t="s">
        <v>139</v>
      </c>
      <c r="B117" s="189"/>
      <c r="C117" s="189"/>
      <c r="D117" s="189"/>
      <c r="E117" s="189"/>
      <c r="F117" s="189"/>
      <c r="G117" s="189"/>
      <c r="H117" s="189"/>
      <c r="I117" s="189"/>
      <c r="J117" s="189"/>
      <c r="K117" s="189"/>
      <c r="L117" s="189"/>
      <c r="M117" s="189"/>
      <c r="N117" s="189"/>
      <c r="O117" s="189"/>
      <c r="P117" s="189"/>
      <c r="Q117" s="189"/>
      <c r="R117" s="189"/>
      <c r="S117" s="189"/>
      <c r="T117" s="189"/>
      <c r="U117" s="189"/>
      <c r="V117" s="189"/>
      <c r="W117" s="189"/>
      <c r="X117" s="189"/>
      <c r="Y117" s="189"/>
      <c r="Z117" s="189"/>
      <c r="AA117" s="189"/>
      <c r="AB117" s="189"/>
      <c r="AC117" s="189"/>
      <c r="AD117" s="189"/>
      <c r="AE117" s="189"/>
      <c r="AF117" s="189"/>
      <c r="AG117" s="189"/>
      <c r="AH117" s="189"/>
      <c r="AI117" s="189"/>
      <c r="AJ117" s="189"/>
      <c r="AK117" s="189"/>
      <c r="AL117" s="189"/>
      <c r="AM117" s="189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189"/>
      <c r="AX117" s="189"/>
      <c r="AY117" s="189"/>
      <c r="AZ117" s="189"/>
      <c r="BA117" s="189"/>
      <c r="BB117" s="189"/>
      <c r="BC117" s="189"/>
      <c r="BD117" s="189"/>
      <c r="BE117" s="189"/>
      <c r="BF117" s="189"/>
      <c r="BG117" s="189"/>
      <c r="BH117" s="189"/>
      <c r="BI117" s="189"/>
      <c r="BJ117" s="189"/>
      <c r="BK117" s="189"/>
      <c r="BL117" s="189"/>
      <c r="BM117" s="189"/>
      <c r="BN117" s="189"/>
      <c r="BO117" s="189"/>
      <c r="BP117" s="189"/>
      <c r="BQ117" s="189"/>
      <c r="BR117" s="189"/>
      <c r="BS117" s="189"/>
      <c r="BT117" s="189"/>
      <c r="BU117" s="189"/>
      <c r="BV117" s="189"/>
      <c r="BW117" s="189"/>
      <c r="BX117" s="189"/>
      <c r="BY117" s="189"/>
      <c r="BZ117" s="189"/>
      <c r="CA117" s="189"/>
      <c r="CB117" s="189"/>
      <c r="CC117" s="189"/>
      <c r="CD117" s="189"/>
      <c r="CE117" s="189"/>
      <c r="CF117" s="189"/>
      <c r="CG117" s="189"/>
      <c r="CH117" s="189"/>
      <c r="CI117" s="189"/>
      <c r="CJ117" s="189"/>
      <c r="CK117" s="189"/>
      <c r="CL117" s="189"/>
      <c r="CM117" s="189"/>
      <c r="CN117" s="189"/>
      <c r="CO117" s="189"/>
      <c r="CP117" s="189"/>
      <c r="CQ117" s="189"/>
      <c r="CR117" s="189"/>
      <c r="CS117" s="189"/>
      <c r="CT117" s="189"/>
      <c r="CU117" s="189"/>
      <c r="CV117" s="189"/>
      <c r="CW117" s="189"/>
      <c r="CX117" s="189"/>
      <c r="CY117" s="189"/>
      <c r="CZ117" s="189"/>
      <c r="DA117" s="189"/>
      <c r="DB117" s="189"/>
      <c r="DC117" s="189"/>
      <c r="DD117" s="189"/>
      <c r="DE117" s="189"/>
      <c r="DF117" s="189"/>
      <c r="DG117" s="189"/>
      <c r="DH117" s="189"/>
      <c r="DI117" s="189"/>
      <c r="DJ117" s="189"/>
      <c r="DK117" s="189"/>
      <c r="DL117" s="189"/>
      <c r="DM117" s="189"/>
      <c r="DN117" s="189"/>
      <c r="DO117" s="189"/>
      <c r="DP117" s="189"/>
      <c r="DQ117" s="189"/>
      <c r="DR117" s="189"/>
      <c r="DS117" s="189"/>
      <c r="DT117" s="189"/>
      <c r="DU117" s="189"/>
      <c r="DV117" s="189"/>
      <c r="DW117" s="189"/>
      <c r="DX117" s="189"/>
      <c r="DY117" s="189"/>
      <c r="DZ117" s="189"/>
      <c r="EA117" s="189"/>
      <c r="EB117" s="189"/>
      <c r="EC117" s="189"/>
      <c r="ED117" s="189"/>
      <c r="EE117" s="189"/>
      <c r="EF117" s="189"/>
      <c r="EG117" s="189"/>
      <c r="EH117" s="189"/>
      <c r="EI117" s="189"/>
      <c r="EJ117" s="189"/>
      <c r="EK117" s="189"/>
      <c r="EL117" s="189"/>
      <c r="EM117" s="189"/>
      <c r="EN117" s="189"/>
      <c r="EO117" s="189"/>
      <c r="EP117" s="189"/>
      <c r="EQ117" s="189"/>
      <c r="ER117" s="189"/>
      <c r="ES117" s="189"/>
      <c r="ET117" s="189"/>
      <c r="EU117" s="189"/>
      <c r="EV117" s="189"/>
      <c r="EW117" s="189"/>
    </row>
    <row r="118" spans="1:153" ht="15" customHeight="1" x14ac:dyDescent="0.25">
      <c r="A118" s="189" t="s">
        <v>138</v>
      </c>
      <c r="B118" s="189"/>
      <c r="C118" s="189"/>
      <c r="D118" s="189"/>
      <c r="E118" s="189"/>
      <c r="F118" s="189"/>
      <c r="G118" s="189"/>
      <c r="H118" s="189"/>
      <c r="I118" s="189"/>
      <c r="J118" s="189"/>
      <c r="K118" s="189"/>
      <c r="L118" s="189"/>
      <c r="M118" s="189"/>
      <c r="N118" s="189"/>
      <c r="O118" s="189"/>
      <c r="P118" s="189"/>
      <c r="Q118" s="189"/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  <c r="AB118" s="189"/>
      <c r="AC118" s="189"/>
      <c r="AD118" s="189"/>
      <c r="AE118" s="189"/>
      <c r="AF118" s="189"/>
      <c r="AG118" s="189"/>
      <c r="AH118" s="189"/>
      <c r="AI118" s="189"/>
      <c r="AJ118" s="189"/>
      <c r="AK118" s="189"/>
      <c r="AL118" s="189"/>
      <c r="AM118" s="189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189"/>
      <c r="AX118" s="189"/>
      <c r="AY118" s="189"/>
      <c r="AZ118" s="189"/>
      <c r="BA118" s="189"/>
      <c r="BB118" s="189"/>
      <c r="BC118" s="189"/>
      <c r="BD118" s="189"/>
      <c r="BE118" s="189"/>
      <c r="BF118" s="189"/>
      <c r="BG118" s="189"/>
      <c r="BH118" s="189"/>
      <c r="BI118" s="189"/>
      <c r="BJ118" s="189"/>
      <c r="BK118" s="189"/>
      <c r="BL118" s="189"/>
      <c r="BM118" s="189"/>
      <c r="BN118" s="189"/>
      <c r="BO118" s="189"/>
      <c r="BP118" s="189"/>
      <c r="BQ118" s="189"/>
      <c r="BR118" s="189"/>
      <c r="BS118" s="189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89"/>
      <c r="CJ118" s="189"/>
      <c r="CK118" s="189"/>
      <c r="CL118" s="189"/>
      <c r="CM118" s="189"/>
      <c r="CN118" s="189"/>
      <c r="CO118" s="189"/>
      <c r="CP118" s="189"/>
      <c r="CQ118" s="189"/>
      <c r="CR118" s="189"/>
      <c r="CS118" s="189"/>
      <c r="CT118" s="189"/>
      <c r="CU118" s="189"/>
      <c r="CV118" s="189"/>
      <c r="CW118" s="189"/>
      <c r="CX118" s="189"/>
      <c r="CY118" s="189"/>
      <c r="CZ118" s="189"/>
      <c r="DA118" s="189"/>
      <c r="DB118" s="189"/>
      <c r="DC118" s="189"/>
      <c r="DD118" s="189"/>
      <c r="DE118" s="189"/>
      <c r="DF118" s="189"/>
      <c r="DG118" s="189"/>
      <c r="DH118" s="189"/>
      <c r="DI118" s="189"/>
      <c r="DJ118" s="189"/>
      <c r="DK118" s="189"/>
      <c r="DL118" s="189"/>
      <c r="DM118" s="189"/>
      <c r="DN118" s="189"/>
      <c r="DO118" s="189"/>
      <c r="DP118" s="189"/>
      <c r="DQ118" s="189"/>
      <c r="DR118" s="189"/>
      <c r="DS118" s="189"/>
      <c r="DT118" s="189"/>
      <c r="DU118" s="189"/>
      <c r="DV118" s="189"/>
      <c r="DW118" s="189"/>
      <c r="DX118" s="189"/>
      <c r="DY118" s="189"/>
      <c r="DZ118" s="189"/>
      <c r="EA118" s="189"/>
      <c r="EB118" s="189"/>
      <c r="EC118" s="189"/>
      <c r="ED118" s="189"/>
      <c r="EE118" s="189"/>
      <c r="EF118" s="189"/>
      <c r="EG118" s="189"/>
      <c r="EH118" s="189"/>
      <c r="EI118" s="189"/>
      <c r="EJ118" s="189"/>
      <c r="EK118" s="189"/>
      <c r="EL118" s="189"/>
      <c r="EM118" s="189"/>
      <c r="EN118" s="189"/>
      <c r="EO118" s="189"/>
      <c r="EP118" s="189"/>
      <c r="EQ118" s="189"/>
      <c r="ER118" s="189"/>
      <c r="ES118" s="189"/>
      <c r="ET118" s="189"/>
      <c r="EU118" s="189"/>
      <c r="EV118" s="189"/>
      <c r="EW118" s="189"/>
    </row>
    <row r="119" spans="1:153" ht="15" customHeight="1" x14ac:dyDescent="0.25">
      <c r="A119" s="189" t="s">
        <v>137</v>
      </c>
      <c r="B119" s="189"/>
      <c r="C119" s="189"/>
      <c r="D119" s="189"/>
      <c r="E119" s="189"/>
      <c r="F119" s="189"/>
      <c r="G119" s="189"/>
      <c r="H119" s="189"/>
      <c r="I119" s="189"/>
      <c r="J119" s="189"/>
      <c r="K119" s="189"/>
      <c r="L119" s="189"/>
      <c r="M119" s="189"/>
      <c r="N119" s="189"/>
      <c r="O119" s="189"/>
      <c r="P119" s="189"/>
      <c r="Q119" s="189"/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189"/>
      <c r="AX119" s="189"/>
      <c r="AY119" s="189"/>
      <c r="AZ119" s="189"/>
      <c r="BA119" s="189"/>
      <c r="BB119" s="189"/>
      <c r="BC119" s="189"/>
      <c r="BD119" s="189"/>
      <c r="BE119" s="189"/>
      <c r="BF119" s="189"/>
      <c r="BG119" s="189"/>
      <c r="BH119" s="189"/>
      <c r="BI119" s="189"/>
      <c r="BJ119" s="189"/>
      <c r="BK119" s="189"/>
      <c r="BL119" s="189"/>
      <c r="BM119" s="189"/>
      <c r="BN119" s="189"/>
      <c r="BO119" s="189"/>
      <c r="BP119" s="189"/>
      <c r="BQ119" s="189"/>
      <c r="BR119" s="189"/>
      <c r="BS119" s="189"/>
      <c r="BT119" s="189"/>
      <c r="BU119" s="189"/>
      <c r="BV119" s="189"/>
      <c r="BW119" s="189"/>
      <c r="BX119" s="189"/>
      <c r="BY119" s="189"/>
      <c r="BZ119" s="189"/>
      <c r="CA119" s="189"/>
      <c r="CB119" s="189"/>
      <c r="CC119" s="189"/>
      <c r="CD119" s="189"/>
      <c r="CE119" s="189"/>
      <c r="CF119" s="189"/>
      <c r="CG119" s="189"/>
      <c r="CH119" s="189"/>
      <c r="CI119" s="189"/>
      <c r="CJ119" s="189"/>
      <c r="CK119" s="189"/>
      <c r="CL119" s="189"/>
      <c r="CM119" s="189"/>
      <c r="CN119" s="189"/>
      <c r="CO119" s="189"/>
      <c r="CP119" s="189"/>
      <c r="CQ119" s="189"/>
      <c r="CR119" s="189"/>
      <c r="CS119" s="189"/>
      <c r="CT119" s="189"/>
      <c r="CU119" s="189"/>
      <c r="CV119" s="189"/>
      <c r="CW119" s="189"/>
      <c r="CX119" s="189"/>
      <c r="CY119" s="189"/>
      <c r="CZ119" s="189"/>
      <c r="DA119" s="189"/>
      <c r="DB119" s="189"/>
      <c r="DC119" s="189"/>
      <c r="DD119" s="189"/>
      <c r="DE119" s="189"/>
      <c r="DF119" s="189"/>
      <c r="DG119" s="189"/>
      <c r="DH119" s="189"/>
      <c r="DI119" s="189"/>
      <c r="DJ119" s="189"/>
      <c r="DK119" s="189"/>
      <c r="DL119" s="189"/>
      <c r="DM119" s="189"/>
      <c r="DN119" s="189"/>
      <c r="DO119" s="189"/>
      <c r="DP119" s="189"/>
      <c r="DQ119" s="189"/>
      <c r="DR119" s="189"/>
      <c r="DS119" s="189"/>
      <c r="DT119" s="189"/>
      <c r="DU119" s="189"/>
      <c r="DV119" s="189"/>
      <c r="DW119" s="189"/>
      <c r="DX119" s="189"/>
      <c r="DY119" s="189"/>
      <c r="DZ119" s="189"/>
      <c r="EA119" s="189"/>
      <c r="EB119" s="189"/>
      <c r="EC119" s="189"/>
      <c r="ED119" s="189"/>
      <c r="EE119" s="189"/>
      <c r="EF119" s="189"/>
      <c r="EG119" s="189"/>
      <c r="EH119" s="189"/>
      <c r="EI119" s="189"/>
      <c r="EJ119" s="189"/>
      <c r="EK119" s="189"/>
      <c r="EL119" s="189"/>
      <c r="EM119" s="189"/>
      <c r="EN119" s="189"/>
      <c r="EO119" s="189"/>
      <c r="EP119" s="189"/>
      <c r="EQ119" s="189"/>
      <c r="ER119" s="189"/>
      <c r="ES119" s="189"/>
      <c r="ET119" s="189"/>
      <c r="EU119" s="189"/>
      <c r="EV119" s="189"/>
      <c r="EW119" s="189"/>
    </row>
  </sheetData>
  <mergeCells count="81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G4:BK4"/>
    <mergeCell ref="BL4:BP4"/>
    <mergeCell ref="BQ4:BU4"/>
    <mergeCell ref="BV4:BZ4"/>
    <mergeCell ref="CA4:CE4"/>
    <mergeCell ref="CF4:CJ4"/>
    <mergeCell ref="CK4:CO4"/>
    <mergeCell ref="CP4:CT4"/>
    <mergeCell ref="CU4:CY4"/>
    <mergeCell ref="CZ4:DD4"/>
    <mergeCell ref="DE4:DI4"/>
    <mergeCell ref="DJ4:DN4"/>
    <mergeCell ref="DO4:DS4"/>
    <mergeCell ref="DT4:DX4"/>
    <mergeCell ref="DY4:EC4"/>
    <mergeCell ref="ED4:EH4"/>
    <mergeCell ref="EI4:EM4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AW6:BA6"/>
    <mergeCell ref="BB6:BF6"/>
    <mergeCell ref="BG6:BK6"/>
    <mergeCell ref="BL6:BP6"/>
    <mergeCell ref="BQ6:BU6"/>
    <mergeCell ref="BV6:BZ6"/>
    <mergeCell ref="CA6:CE6"/>
    <mergeCell ref="CF6:CJ6"/>
    <mergeCell ref="CK6:CO6"/>
    <mergeCell ref="CP6:CT6"/>
    <mergeCell ref="CU6:CY6"/>
    <mergeCell ref="CZ6:DD6"/>
    <mergeCell ref="DE6:DI6"/>
    <mergeCell ref="DJ6:DN6"/>
    <mergeCell ref="DO6:DS6"/>
    <mergeCell ref="DT6:DX6"/>
    <mergeCell ref="DY6:EC6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AH7:AL7"/>
    <mergeCell ref="AM7:AQ7"/>
    <mergeCell ref="AR7:AV7"/>
    <mergeCell ref="AW7:BA7"/>
    <mergeCell ref="BB7:BF7"/>
    <mergeCell ref="BG7:BK7"/>
    <mergeCell ref="BL7:BP7"/>
    <mergeCell ref="BQ7:BU7"/>
    <mergeCell ref="BV7:BZ7"/>
    <mergeCell ref="CA7:CE7"/>
    <mergeCell ref="CF7:CJ7"/>
    <mergeCell ref="CK7:CO7"/>
    <mergeCell ref="CP7:CT7"/>
    <mergeCell ref="CU7:CY7"/>
    <mergeCell ref="CZ7:DD7"/>
    <mergeCell ref="DE7:DI7"/>
    <mergeCell ref="DJ7:DN7"/>
    <mergeCell ref="DO7:DS7"/>
    <mergeCell ref="DT7:DX7"/>
    <mergeCell ref="DY7:EC7"/>
    <mergeCell ref="ED7:EH7"/>
    <mergeCell ref="EI7:EM7"/>
    <mergeCell ref="EN7:ER7"/>
    <mergeCell ref="ES7:EW7"/>
    <mergeCell ref="D8:H8"/>
    <mergeCell ref="I8:M8"/>
    <mergeCell ref="N8:R8"/>
    <mergeCell ref="S8:W8"/>
    <mergeCell ref="X8:AB8"/>
    <mergeCell ref="AC8:AG8"/>
    <mergeCell ref="AH8:AL8"/>
    <mergeCell ref="AM8:AQ8"/>
    <mergeCell ref="AR8:AV8"/>
    <mergeCell ref="AW8:BA8"/>
    <mergeCell ref="BB8:BF8"/>
    <mergeCell ref="BG8:BK8"/>
    <mergeCell ref="BL8:BP8"/>
    <mergeCell ref="BQ8:BU8"/>
    <mergeCell ref="BV8:BZ8"/>
    <mergeCell ref="CA8:CE8"/>
    <mergeCell ref="CF8:CJ8"/>
    <mergeCell ref="CK8:CO8"/>
    <mergeCell ref="CP8:CT8"/>
    <mergeCell ref="CU8:CY8"/>
    <mergeCell ref="CZ8:DD8"/>
    <mergeCell ref="DE8:DI8"/>
    <mergeCell ref="DJ8:DN8"/>
    <mergeCell ref="DO8:DS8"/>
    <mergeCell ref="DT8:DX8"/>
    <mergeCell ref="DY8:EC8"/>
    <mergeCell ref="ED8:EH8"/>
    <mergeCell ref="EI8:EM8"/>
    <mergeCell ref="EN8:ER8"/>
    <mergeCell ref="ES8:EW8"/>
    <mergeCell ref="D9:H9"/>
    <mergeCell ref="I9:M9"/>
    <mergeCell ref="N9:R9"/>
    <mergeCell ref="S9:W9"/>
    <mergeCell ref="X9:AB9"/>
    <mergeCell ref="AC9:AG9"/>
    <mergeCell ref="AH9:AL9"/>
    <mergeCell ref="AM9:AQ9"/>
    <mergeCell ref="AR9:AV9"/>
    <mergeCell ref="AW9:BA9"/>
    <mergeCell ref="BB9:BF9"/>
    <mergeCell ref="BG9:BK9"/>
    <mergeCell ref="BL9:BP9"/>
    <mergeCell ref="BQ9:BU9"/>
    <mergeCell ref="BV9:BZ9"/>
    <mergeCell ref="CA9:CE9"/>
    <mergeCell ref="CF9:CJ9"/>
    <mergeCell ref="CK9:CO9"/>
    <mergeCell ref="CP9:CT9"/>
    <mergeCell ref="CU9:CY9"/>
    <mergeCell ref="CZ9:DD9"/>
    <mergeCell ref="DE9:DI9"/>
    <mergeCell ref="DJ9:DN9"/>
    <mergeCell ref="DO9:DS9"/>
    <mergeCell ref="DT9:DX9"/>
    <mergeCell ref="DY9:EC9"/>
    <mergeCell ref="ED9:EH9"/>
    <mergeCell ref="EI9:EM9"/>
    <mergeCell ref="EN9:ER9"/>
    <mergeCell ref="ES9:EW9"/>
    <mergeCell ref="D10:H10"/>
    <mergeCell ref="I10:M10"/>
    <mergeCell ref="N10:R10"/>
    <mergeCell ref="S10:W10"/>
    <mergeCell ref="X10:AB10"/>
    <mergeCell ref="AC10:AG10"/>
    <mergeCell ref="AH10:AL10"/>
    <mergeCell ref="AM10:AQ10"/>
    <mergeCell ref="AR10:AV10"/>
    <mergeCell ref="AW10:BA10"/>
    <mergeCell ref="BB10:BF10"/>
    <mergeCell ref="BG10:BK10"/>
    <mergeCell ref="BL10:BP10"/>
    <mergeCell ref="BQ10:BU10"/>
    <mergeCell ref="BV10:BZ10"/>
    <mergeCell ref="CA10:CE10"/>
    <mergeCell ref="CF10:CJ10"/>
    <mergeCell ref="CK10:CO10"/>
    <mergeCell ref="CP10:CT10"/>
    <mergeCell ref="CU10:CY10"/>
    <mergeCell ref="CZ10:DD10"/>
    <mergeCell ref="DE10:DI10"/>
    <mergeCell ref="DJ10:DN10"/>
    <mergeCell ref="DO10:DS10"/>
    <mergeCell ref="DT10:DX10"/>
    <mergeCell ref="DY10:EC10"/>
    <mergeCell ref="ED10:EH10"/>
    <mergeCell ref="EI10:EM10"/>
    <mergeCell ref="EN10:ER10"/>
    <mergeCell ref="ES10:EW10"/>
    <mergeCell ref="D19:H19"/>
    <mergeCell ref="I19:M19"/>
    <mergeCell ref="N19:R19"/>
    <mergeCell ref="S19:W19"/>
    <mergeCell ref="X19:AB19"/>
    <mergeCell ref="AC19:AG19"/>
    <mergeCell ref="AH19:AL19"/>
    <mergeCell ref="AM19:AQ19"/>
    <mergeCell ref="AR19:AV19"/>
    <mergeCell ref="AW19:BA19"/>
    <mergeCell ref="BB19:BF19"/>
    <mergeCell ref="BG19:BK19"/>
    <mergeCell ref="BL19:BP19"/>
    <mergeCell ref="BQ19:BU19"/>
    <mergeCell ref="BV19:BZ19"/>
    <mergeCell ref="CA19:CE19"/>
    <mergeCell ref="CF19:CJ19"/>
    <mergeCell ref="CK19:CO19"/>
    <mergeCell ref="CP19:CT19"/>
    <mergeCell ref="CU19:CY19"/>
    <mergeCell ref="CZ19:DD19"/>
    <mergeCell ref="DE19:DI19"/>
    <mergeCell ref="DJ19:DN19"/>
    <mergeCell ref="DO19:DS19"/>
    <mergeCell ref="DT19:DX19"/>
    <mergeCell ref="DY19:EC19"/>
    <mergeCell ref="ED19:EH19"/>
    <mergeCell ref="EI19:EM19"/>
    <mergeCell ref="EN19:ER19"/>
    <mergeCell ref="ES19:EW19"/>
    <mergeCell ref="D27:H27"/>
    <mergeCell ref="I27:M27"/>
    <mergeCell ref="N27:R27"/>
    <mergeCell ref="S27:W27"/>
    <mergeCell ref="X27:AB27"/>
    <mergeCell ref="AC27:AG27"/>
    <mergeCell ref="AH27:AL27"/>
    <mergeCell ref="AM27:AQ27"/>
    <mergeCell ref="AR27:AV27"/>
    <mergeCell ref="AW27:BA27"/>
    <mergeCell ref="BB27:BF27"/>
    <mergeCell ref="BG27:BK27"/>
    <mergeCell ref="BL27:BP27"/>
    <mergeCell ref="BQ27:BU27"/>
    <mergeCell ref="BV27:BZ27"/>
    <mergeCell ref="CA27:CE27"/>
    <mergeCell ref="CF27:CJ27"/>
    <mergeCell ref="CK27:CO27"/>
    <mergeCell ref="CP27:CT27"/>
    <mergeCell ref="CU27:CY27"/>
    <mergeCell ref="CZ27:DD27"/>
    <mergeCell ref="DE27:DI27"/>
    <mergeCell ref="DJ27:DN27"/>
    <mergeCell ref="DO27:DS27"/>
    <mergeCell ref="DT27:DX27"/>
    <mergeCell ref="DY27:EC27"/>
    <mergeCell ref="ED27:EH27"/>
    <mergeCell ref="EI27:EM27"/>
    <mergeCell ref="EN27:ER27"/>
    <mergeCell ref="ES27:EW27"/>
    <mergeCell ref="D29:H29"/>
    <mergeCell ref="I29:M29"/>
    <mergeCell ref="N29:R29"/>
    <mergeCell ref="S29:W29"/>
    <mergeCell ref="X29:AB29"/>
    <mergeCell ref="AC29:AG29"/>
    <mergeCell ref="AH29:AL29"/>
    <mergeCell ref="AM29:AQ29"/>
    <mergeCell ref="AR29:AV29"/>
    <mergeCell ref="AW29:BA29"/>
    <mergeCell ref="BB29:BF29"/>
    <mergeCell ref="BG29:BK29"/>
    <mergeCell ref="BL29:BP29"/>
    <mergeCell ref="BQ29:BU29"/>
    <mergeCell ref="BV29:BZ29"/>
    <mergeCell ref="CA29:CE29"/>
    <mergeCell ref="CF29:CJ29"/>
    <mergeCell ref="CK29:CO29"/>
    <mergeCell ref="CP29:CT29"/>
    <mergeCell ref="CU29:CY29"/>
    <mergeCell ref="CZ29:DD29"/>
    <mergeCell ref="DE29:DI29"/>
    <mergeCell ref="DJ29:DN29"/>
    <mergeCell ref="DO29:DS29"/>
    <mergeCell ref="DT29:DX29"/>
    <mergeCell ref="DY29:EC29"/>
    <mergeCell ref="ED29:EH29"/>
    <mergeCell ref="EI29:EM29"/>
    <mergeCell ref="EN29:ER29"/>
    <mergeCell ref="ES29:EW29"/>
    <mergeCell ref="D30:H30"/>
    <mergeCell ref="I30:M30"/>
    <mergeCell ref="N30:R30"/>
    <mergeCell ref="S30:W30"/>
    <mergeCell ref="X30:AB30"/>
    <mergeCell ref="AC30:AG30"/>
    <mergeCell ref="AH30:AL30"/>
    <mergeCell ref="AM30:AQ30"/>
    <mergeCell ref="AR30:AV30"/>
    <mergeCell ref="AW30:BA30"/>
    <mergeCell ref="BB30:BF30"/>
    <mergeCell ref="BG30:BK30"/>
    <mergeCell ref="BL30:BP30"/>
    <mergeCell ref="BQ30:BU30"/>
    <mergeCell ref="BV30:BZ30"/>
    <mergeCell ref="CA30:CE30"/>
    <mergeCell ref="CF30:CJ30"/>
    <mergeCell ref="CK30:CO30"/>
    <mergeCell ref="CP30:CT30"/>
    <mergeCell ref="CU30:CY30"/>
    <mergeCell ref="CZ30:DD30"/>
    <mergeCell ref="DE30:DI30"/>
    <mergeCell ref="DJ30:DN30"/>
    <mergeCell ref="DO30:DS30"/>
    <mergeCell ref="DT30:DX30"/>
    <mergeCell ref="DY30:EC30"/>
    <mergeCell ref="ED30:EH30"/>
    <mergeCell ref="EI30:EM30"/>
    <mergeCell ref="EN30:ER30"/>
    <mergeCell ref="ES30:EW30"/>
    <mergeCell ref="D40:H40"/>
    <mergeCell ref="I40:M40"/>
    <mergeCell ref="N40:R40"/>
    <mergeCell ref="S40:W40"/>
    <mergeCell ref="X40:AB40"/>
    <mergeCell ref="AC40:AG40"/>
    <mergeCell ref="AH40:AL40"/>
    <mergeCell ref="AM40:AQ40"/>
    <mergeCell ref="AR40:AV40"/>
    <mergeCell ref="AW40:BA40"/>
    <mergeCell ref="BB40:BF40"/>
    <mergeCell ref="BG40:BK40"/>
    <mergeCell ref="BL40:BP40"/>
    <mergeCell ref="BQ40:BU40"/>
    <mergeCell ref="BV40:BZ40"/>
    <mergeCell ref="CA40:CE40"/>
    <mergeCell ref="CF40:CJ40"/>
    <mergeCell ref="CK40:CO40"/>
    <mergeCell ref="CP40:CT40"/>
    <mergeCell ref="CU40:CY40"/>
    <mergeCell ref="CZ40:DD40"/>
    <mergeCell ref="DE40:DI40"/>
    <mergeCell ref="DJ40:DN40"/>
    <mergeCell ref="DO40:DS40"/>
    <mergeCell ref="DT40:DX40"/>
    <mergeCell ref="DY40:EC40"/>
    <mergeCell ref="ED40:EH40"/>
    <mergeCell ref="EI40:EM40"/>
    <mergeCell ref="EN40:ER40"/>
    <mergeCell ref="ES40:EW40"/>
    <mergeCell ref="D41:H41"/>
    <mergeCell ref="I41:M41"/>
    <mergeCell ref="N41:R41"/>
    <mergeCell ref="S41:W41"/>
    <mergeCell ref="X41:AB41"/>
    <mergeCell ref="AC41:AG41"/>
    <mergeCell ref="AH41:AL41"/>
    <mergeCell ref="AM41:AQ41"/>
    <mergeCell ref="AR41:AV41"/>
    <mergeCell ref="AW41:BA41"/>
    <mergeCell ref="BB41:BF41"/>
    <mergeCell ref="BG41:BK41"/>
    <mergeCell ref="BL41:BP41"/>
    <mergeCell ref="BQ41:BU41"/>
    <mergeCell ref="BV41:BZ41"/>
    <mergeCell ref="CA41:CE41"/>
    <mergeCell ref="CF41:CJ41"/>
    <mergeCell ref="CK41:CO41"/>
    <mergeCell ref="CP41:CT41"/>
    <mergeCell ref="CU41:CY41"/>
    <mergeCell ref="CZ41:DD41"/>
    <mergeCell ref="DE41:DI41"/>
    <mergeCell ref="DJ41:DN41"/>
    <mergeCell ref="DO41:DS41"/>
    <mergeCell ref="DT41:DX41"/>
    <mergeCell ref="DY41:EC41"/>
    <mergeCell ref="ED41:EH41"/>
    <mergeCell ref="EI41:EM41"/>
    <mergeCell ref="EN41:ER41"/>
    <mergeCell ref="ES41:EW41"/>
    <mergeCell ref="D50:H50"/>
    <mergeCell ref="I50:M50"/>
    <mergeCell ref="N50:R50"/>
    <mergeCell ref="S50:W50"/>
    <mergeCell ref="X50:AB50"/>
    <mergeCell ref="AC50:AG50"/>
    <mergeCell ref="AH50:AL50"/>
    <mergeCell ref="AM50:AQ50"/>
    <mergeCell ref="AR50:AV50"/>
    <mergeCell ref="AW50:BA50"/>
    <mergeCell ref="BB50:BF50"/>
    <mergeCell ref="BG50:BK50"/>
    <mergeCell ref="BL50:BP50"/>
    <mergeCell ref="BQ50:BU50"/>
    <mergeCell ref="BV50:BZ50"/>
    <mergeCell ref="CA50:CE50"/>
    <mergeCell ref="CF50:CJ50"/>
    <mergeCell ref="CK50:CO50"/>
    <mergeCell ref="CP50:CT50"/>
    <mergeCell ref="CU50:CY50"/>
    <mergeCell ref="CZ50:DD50"/>
    <mergeCell ref="DE50:DI50"/>
    <mergeCell ref="DJ50:DN50"/>
    <mergeCell ref="DO50:DS50"/>
    <mergeCell ref="DT50:DX50"/>
    <mergeCell ref="DY50:EC50"/>
    <mergeCell ref="ED50:EH50"/>
    <mergeCell ref="EI50:EM50"/>
    <mergeCell ref="EN50:ER50"/>
    <mergeCell ref="ES50:EW50"/>
    <mergeCell ref="D52:H52"/>
    <mergeCell ref="I52:M52"/>
    <mergeCell ref="N52:R52"/>
    <mergeCell ref="S52:W52"/>
    <mergeCell ref="X52:AB52"/>
    <mergeCell ref="AC52:AG52"/>
    <mergeCell ref="AH52:AL52"/>
    <mergeCell ref="AM52:AQ52"/>
    <mergeCell ref="AR52:AV52"/>
    <mergeCell ref="AW52:BA52"/>
    <mergeCell ref="BB52:BF52"/>
    <mergeCell ref="BG52:BK52"/>
    <mergeCell ref="BL52:BP52"/>
    <mergeCell ref="BQ52:BU52"/>
    <mergeCell ref="BV52:BZ52"/>
    <mergeCell ref="CA52:CE52"/>
    <mergeCell ref="CF52:CJ52"/>
    <mergeCell ref="CK52:CO52"/>
    <mergeCell ref="CP52:CT52"/>
    <mergeCell ref="CU52:CY52"/>
    <mergeCell ref="CZ52:DD52"/>
    <mergeCell ref="DE52:DI52"/>
    <mergeCell ref="DJ52:DN52"/>
    <mergeCell ref="DO52:DS52"/>
    <mergeCell ref="DT52:DX52"/>
    <mergeCell ref="DY52:EC52"/>
    <mergeCell ref="ED52:EH52"/>
    <mergeCell ref="EI52:EM52"/>
    <mergeCell ref="EN52:ER52"/>
    <mergeCell ref="ES52:EW52"/>
    <mergeCell ref="D53:H53"/>
    <mergeCell ref="I53:M53"/>
    <mergeCell ref="N53:R53"/>
    <mergeCell ref="S53:W53"/>
    <mergeCell ref="X53:AB53"/>
    <mergeCell ref="AC53:AG53"/>
    <mergeCell ref="AH53:AL53"/>
    <mergeCell ref="AM53:AQ53"/>
    <mergeCell ref="AR53:AV53"/>
    <mergeCell ref="AW53:BA53"/>
    <mergeCell ref="BB53:BF53"/>
    <mergeCell ref="BG53:BK53"/>
    <mergeCell ref="BL53:BP53"/>
    <mergeCell ref="BQ53:BU53"/>
    <mergeCell ref="BV53:BZ53"/>
    <mergeCell ref="CA53:CE53"/>
    <mergeCell ref="CF53:CJ53"/>
    <mergeCell ref="CK53:CO53"/>
    <mergeCell ref="CP53:CT53"/>
    <mergeCell ref="CU53:CY53"/>
    <mergeCell ref="CZ53:DD53"/>
    <mergeCell ref="DE53:DI53"/>
    <mergeCell ref="DJ53:DN53"/>
    <mergeCell ref="DO53:DS53"/>
    <mergeCell ref="DT53:DX53"/>
    <mergeCell ref="DY53:EC53"/>
    <mergeCell ref="ED53:EH53"/>
    <mergeCell ref="EI53:EM53"/>
    <mergeCell ref="EN53:ER53"/>
    <mergeCell ref="ES53:EW53"/>
    <mergeCell ref="D61:H61"/>
    <mergeCell ref="I61:M61"/>
    <mergeCell ref="N61:R61"/>
    <mergeCell ref="S61:W61"/>
    <mergeCell ref="X61:AB61"/>
    <mergeCell ref="AC61:AG61"/>
    <mergeCell ref="AH61:AL61"/>
    <mergeCell ref="AM61:AQ61"/>
    <mergeCell ref="AR61:AV61"/>
    <mergeCell ref="AW61:BA61"/>
    <mergeCell ref="BB61:BF61"/>
    <mergeCell ref="BG61:BK61"/>
    <mergeCell ref="BL61:BP61"/>
    <mergeCell ref="BQ61:BU61"/>
    <mergeCell ref="BV61:BZ61"/>
    <mergeCell ref="CA61:CE61"/>
    <mergeCell ref="CF61:CJ61"/>
    <mergeCell ref="CK61:CO61"/>
    <mergeCell ref="CP61:CT61"/>
    <mergeCell ref="CU61:CY61"/>
    <mergeCell ref="CZ61:DD61"/>
    <mergeCell ref="DE61:DI61"/>
    <mergeCell ref="DJ61:DN61"/>
    <mergeCell ref="DO61:DS61"/>
    <mergeCell ref="DT61:DX61"/>
    <mergeCell ref="DY61:EC61"/>
    <mergeCell ref="ED61:EH61"/>
    <mergeCell ref="EI61:EM61"/>
    <mergeCell ref="EN61:ER61"/>
    <mergeCell ref="ES61:EW61"/>
    <mergeCell ref="D62:H62"/>
    <mergeCell ref="I62:M62"/>
    <mergeCell ref="N62:R62"/>
    <mergeCell ref="S62:W62"/>
    <mergeCell ref="X62:AB62"/>
    <mergeCell ref="AC62:AG62"/>
    <mergeCell ref="AH62:AL62"/>
    <mergeCell ref="AM62:AQ62"/>
    <mergeCell ref="AR62:AV62"/>
    <mergeCell ref="AW62:BA62"/>
    <mergeCell ref="BB62:BF62"/>
    <mergeCell ref="BG62:BK62"/>
    <mergeCell ref="BL62:BP62"/>
    <mergeCell ref="BQ62:BU62"/>
    <mergeCell ref="BV62:BZ62"/>
    <mergeCell ref="CA62:CE62"/>
    <mergeCell ref="CF62:CJ62"/>
    <mergeCell ref="CK62:CO62"/>
    <mergeCell ref="CP62:CT62"/>
    <mergeCell ref="CU62:CY62"/>
    <mergeCell ref="CZ62:DD62"/>
    <mergeCell ref="DE62:DI62"/>
    <mergeCell ref="DJ62:DN62"/>
    <mergeCell ref="DO62:DS62"/>
    <mergeCell ref="DT62:DX62"/>
    <mergeCell ref="DY62:EC62"/>
    <mergeCell ref="ED62:EH62"/>
    <mergeCell ref="EI62:EM62"/>
    <mergeCell ref="EN62:ER62"/>
    <mergeCell ref="ES62:EW62"/>
    <mergeCell ref="D63:H63"/>
    <mergeCell ref="I63:M63"/>
    <mergeCell ref="N63:R63"/>
    <mergeCell ref="S63:W63"/>
    <mergeCell ref="X63:AB63"/>
    <mergeCell ref="AC63:AG63"/>
    <mergeCell ref="AH63:AL63"/>
    <mergeCell ref="AM63:AQ63"/>
    <mergeCell ref="AR63:AV63"/>
    <mergeCell ref="AW63:BA63"/>
    <mergeCell ref="BB63:BF63"/>
    <mergeCell ref="BG63:BK63"/>
    <mergeCell ref="BL63:BP63"/>
    <mergeCell ref="BQ63:BU63"/>
    <mergeCell ref="BV63:BZ63"/>
    <mergeCell ref="CA63:CE63"/>
    <mergeCell ref="CF63:CJ63"/>
    <mergeCell ref="CK63:CO63"/>
    <mergeCell ref="CP63:CT63"/>
    <mergeCell ref="CU63:CY63"/>
    <mergeCell ref="CZ63:DD63"/>
    <mergeCell ref="DE63:DI63"/>
    <mergeCell ref="DJ63:DN63"/>
    <mergeCell ref="DO63:DS63"/>
    <mergeCell ref="DT63:DX63"/>
    <mergeCell ref="DY63:EC63"/>
    <mergeCell ref="ED63:EH63"/>
    <mergeCell ref="EI63:EM63"/>
    <mergeCell ref="EN63:ER63"/>
    <mergeCell ref="ES63:EW63"/>
    <mergeCell ref="D69:H69"/>
    <mergeCell ref="I69:M69"/>
    <mergeCell ref="N69:R69"/>
    <mergeCell ref="S69:W69"/>
    <mergeCell ref="X69:AB69"/>
    <mergeCell ref="AC69:AG69"/>
    <mergeCell ref="AH69:AL69"/>
    <mergeCell ref="AM69:AQ69"/>
    <mergeCell ref="AR69:AV69"/>
    <mergeCell ref="AW69:BA69"/>
    <mergeCell ref="BB69:BF69"/>
    <mergeCell ref="BG69:BK69"/>
    <mergeCell ref="BL69:BP69"/>
    <mergeCell ref="BQ69:BU69"/>
    <mergeCell ref="BV69:BZ69"/>
    <mergeCell ref="CA69:CE69"/>
    <mergeCell ref="CF69:CJ69"/>
    <mergeCell ref="CK69:CO69"/>
    <mergeCell ref="CP69:CT69"/>
    <mergeCell ref="CU69:CY69"/>
    <mergeCell ref="CZ69:DD69"/>
    <mergeCell ref="DE69:DI69"/>
    <mergeCell ref="DJ69:DN69"/>
    <mergeCell ref="DO69:DS69"/>
    <mergeCell ref="DT69:DX69"/>
    <mergeCell ref="DY69:EC69"/>
    <mergeCell ref="ED69:EH69"/>
    <mergeCell ref="EI69:EM69"/>
    <mergeCell ref="EN69:ER69"/>
    <mergeCell ref="ES69:EW69"/>
    <mergeCell ref="D75:H75"/>
    <mergeCell ref="I75:M75"/>
    <mergeCell ref="N75:R75"/>
    <mergeCell ref="S75:W75"/>
    <mergeCell ref="X75:AB75"/>
    <mergeCell ref="AC75:AG75"/>
    <mergeCell ref="AH75:AL75"/>
    <mergeCell ref="AM75:AQ75"/>
    <mergeCell ref="AR75:AV75"/>
    <mergeCell ref="AW75:BA75"/>
    <mergeCell ref="BB75:BF75"/>
    <mergeCell ref="BG75:BK75"/>
    <mergeCell ref="BL75:BP75"/>
    <mergeCell ref="BQ75:BU75"/>
    <mergeCell ref="BV75:BZ75"/>
    <mergeCell ref="CA75:CE75"/>
    <mergeCell ref="CF75:CJ75"/>
    <mergeCell ref="CK75:CO75"/>
    <mergeCell ref="CP75:CT75"/>
    <mergeCell ref="CU75:CY75"/>
    <mergeCell ref="CZ75:DD75"/>
    <mergeCell ref="DE75:DI75"/>
    <mergeCell ref="DJ75:DN75"/>
    <mergeCell ref="DO75:DS75"/>
    <mergeCell ref="DT75:DX75"/>
    <mergeCell ref="DY75:EC75"/>
    <mergeCell ref="ED75:EH75"/>
    <mergeCell ref="EI75:EM75"/>
    <mergeCell ref="EN75:ER75"/>
    <mergeCell ref="ES75:EW75"/>
    <mergeCell ref="D76:H76"/>
    <mergeCell ref="I76:M76"/>
    <mergeCell ref="N76:R76"/>
    <mergeCell ref="S76:W76"/>
    <mergeCell ref="X76:AB76"/>
    <mergeCell ref="AC76:AG76"/>
    <mergeCell ref="AH76:AL76"/>
    <mergeCell ref="AM76:AQ76"/>
    <mergeCell ref="AR76:AV76"/>
    <mergeCell ref="AW76:BA76"/>
    <mergeCell ref="BB76:BF76"/>
    <mergeCell ref="BG76:BK76"/>
    <mergeCell ref="BL76:BP76"/>
    <mergeCell ref="BQ76:BU76"/>
    <mergeCell ref="BV76:BZ76"/>
    <mergeCell ref="CA76:CE76"/>
    <mergeCell ref="CF76:CJ76"/>
    <mergeCell ref="CK76:CO76"/>
    <mergeCell ref="CP76:CT76"/>
    <mergeCell ref="CU76:CY76"/>
    <mergeCell ref="CZ76:DD76"/>
    <mergeCell ref="DE76:DI76"/>
    <mergeCell ref="DJ76:DN76"/>
    <mergeCell ref="DO76:DS76"/>
    <mergeCell ref="DT76:DX76"/>
    <mergeCell ref="DY76:EC76"/>
    <mergeCell ref="ED76:EH76"/>
    <mergeCell ref="EI76:EM76"/>
    <mergeCell ref="EN76:ER76"/>
    <mergeCell ref="ES76:EW76"/>
    <mergeCell ref="D77:H77"/>
    <mergeCell ref="I77:M77"/>
    <mergeCell ref="N77:R77"/>
    <mergeCell ref="S77:W77"/>
    <mergeCell ref="X77:AB77"/>
    <mergeCell ref="AC77:AG77"/>
    <mergeCell ref="AH77:AL77"/>
    <mergeCell ref="AM77:AQ77"/>
    <mergeCell ref="AR77:AV77"/>
    <mergeCell ref="AW77:BA77"/>
    <mergeCell ref="BB77:BF77"/>
    <mergeCell ref="BG77:BK77"/>
    <mergeCell ref="BL77:BP77"/>
    <mergeCell ref="BQ77:BU77"/>
    <mergeCell ref="BV77:BZ77"/>
    <mergeCell ref="CA77:CE77"/>
    <mergeCell ref="CF77:CJ77"/>
    <mergeCell ref="CK77:CO77"/>
    <mergeCell ref="CP77:CT77"/>
    <mergeCell ref="CU77:CY77"/>
    <mergeCell ref="CZ77:DD77"/>
    <mergeCell ref="DE77:DI77"/>
    <mergeCell ref="DJ77:DN77"/>
    <mergeCell ref="DO77:DS77"/>
    <mergeCell ref="DT77:DX77"/>
    <mergeCell ref="DY77:EC77"/>
    <mergeCell ref="ED77:EH77"/>
    <mergeCell ref="EI77:EM77"/>
    <mergeCell ref="EN77:ER77"/>
    <mergeCell ref="ES77:EW77"/>
    <mergeCell ref="D81:H81"/>
    <mergeCell ref="I81:M81"/>
    <mergeCell ref="N81:R81"/>
    <mergeCell ref="S81:W81"/>
    <mergeCell ref="X81:AB81"/>
    <mergeCell ref="AC81:AG81"/>
    <mergeCell ref="AH81:AL81"/>
    <mergeCell ref="AM81:AQ81"/>
    <mergeCell ref="AR81:AV81"/>
    <mergeCell ref="AW81:BA81"/>
    <mergeCell ref="BB81:BF81"/>
    <mergeCell ref="BG81:BK81"/>
    <mergeCell ref="BL81:BP81"/>
    <mergeCell ref="BQ81:BU81"/>
    <mergeCell ref="BV81:BZ81"/>
    <mergeCell ref="CA81:CE81"/>
    <mergeCell ref="CF81:CJ81"/>
    <mergeCell ref="CK81:CO81"/>
    <mergeCell ref="CP81:CT81"/>
    <mergeCell ref="CU81:CY81"/>
    <mergeCell ref="CZ81:DD81"/>
    <mergeCell ref="DE81:DI81"/>
    <mergeCell ref="DJ81:DN81"/>
    <mergeCell ref="DO81:DS81"/>
    <mergeCell ref="DT81:DX81"/>
    <mergeCell ref="DY81:EC81"/>
    <mergeCell ref="ED81:EH81"/>
    <mergeCell ref="EI81:EM81"/>
    <mergeCell ref="EN81:ER81"/>
    <mergeCell ref="ES81:EW81"/>
    <mergeCell ref="D85:H85"/>
    <mergeCell ref="I85:M85"/>
    <mergeCell ref="N85:R85"/>
    <mergeCell ref="S85:W85"/>
    <mergeCell ref="X85:AB85"/>
    <mergeCell ref="AC85:AG85"/>
    <mergeCell ref="AH85:AL85"/>
    <mergeCell ref="AM85:AQ85"/>
    <mergeCell ref="AR85:AV85"/>
    <mergeCell ref="AW85:BA85"/>
    <mergeCell ref="BB85:BF85"/>
    <mergeCell ref="BG85:BK85"/>
    <mergeCell ref="BL85:BP85"/>
    <mergeCell ref="BQ85:BU85"/>
    <mergeCell ref="BV85:BZ85"/>
    <mergeCell ref="CA85:CE85"/>
    <mergeCell ref="CF85:CJ85"/>
    <mergeCell ref="CK85:CO85"/>
    <mergeCell ref="CP85:CT85"/>
    <mergeCell ref="CU85:CY85"/>
    <mergeCell ref="CZ85:DD85"/>
    <mergeCell ref="DE85:DI85"/>
    <mergeCell ref="DJ85:DN85"/>
    <mergeCell ref="DO85:DS85"/>
    <mergeCell ref="DT85:DX85"/>
    <mergeCell ref="DY85:EC85"/>
    <mergeCell ref="ED85:EH85"/>
    <mergeCell ref="EI85:EM85"/>
    <mergeCell ref="EN85:ER85"/>
    <mergeCell ref="ES85:EW85"/>
    <mergeCell ref="D86:H86"/>
    <mergeCell ref="I86:M86"/>
    <mergeCell ref="N86:R86"/>
    <mergeCell ref="S86:W86"/>
    <mergeCell ref="X86:AB86"/>
    <mergeCell ref="AC86:AG86"/>
    <mergeCell ref="AH86:AL86"/>
    <mergeCell ref="AM86:AQ86"/>
    <mergeCell ref="AR86:AV86"/>
    <mergeCell ref="AW86:BA86"/>
    <mergeCell ref="BB86:BF86"/>
    <mergeCell ref="BG86:BK86"/>
    <mergeCell ref="BL86:BP86"/>
    <mergeCell ref="BQ86:BU86"/>
    <mergeCell ref="BV86:BZ86"/>
    <mergeCell ref="CA86:CE86"/>
    <mergeCell ref="CF86:CJ86"/>
    <mergeCell ref="CK86:CO86"/>
    <mergeCell ref="CP86:CT86"/>
    <mergeCell ref="CU86:CY86"/>
    <mergeCell ref="CZ86:DD86"/>
    <mergeCell ref="DE86:DI86"/>
    <mergeCell ref="DJ86:DN86"/>
    <mergeCell ref="DO86:DS86"/>
    <mergeCell ref="DT86:DX86"/>
    <mergeCell ref="DY86:EC86"/>
    <mergeCell ref="ED86:EH86"/>
    <mergeCell ref="EI86:EM86"/>
    <mergeCell ref="EN86:ER86"/>
    <mergeCell ref="ES86:EW86"/>
    <mergeCell ref="D90:H90"/>
    <mergeCell ref="I90:M90"/>
    <mergeCell ref="N90:R90"/>
    <mergeCell ref="S90:W90"/>
    <mergeCell ref="X90:AB90"/>
    <mergeCell ref="AC90:AG90"/>
    <mergeCell ref="AH90:AL90"/>
    <mergeCell ref="AM90:AQ90"/>
    <mergeCell ref="AR90:AV90"/>
    <mergeCell ref="AW90:BA90"/>
    <mergeCell ref="BB90:BF90"/>
    <mergeCell ref="BG90:BK90"/>
    <mergeCell ref="BL90:BP90"/>
    <mergeCell ref="BQ90:BU90"/>
    <mergeCell ref="BV90:BZ90"/>
    <mergeCell ref="CA90:CE90"/>
    <mergeCell ref="CF90:CJ90"/>
    <mergeCell ref="CK90:CO90"/>
    <mergeCell ref="CP90:CT90"/>
    <mergeCell ref="CU90:CY90"/>
    <mergeCell ref="CZ90:DD90"/>
    <mergeCell ref="DE90:DI90"/>
    <mergeCell ref="DJ90:DN90"/>
    <mergeCell ref="DO90:DS90"/>
    <mergeCell ref="DT90:DX90"/>
    <mergeCell ref="DY90:EC90"/>
    <mergeCell ref="ED90:EH90"/>
    <mergeCell ref="EI90:EM90"/>
    <mergeCell ref="EN90:ER90"/>
    <mergeCell ref="ES90:EW90"/>
    <mergeCell ref="A91:EW91"/>
    <mergeCell ref="A92:EW92"/>
    <mergeCell ref="A93:EW93"/>
    <mergeCell ref="A94:EW94"/>
    <mergeCell ref="A95:EW95"/>
    <mergeCell ref="A96:EW96"/>
    <mergeCell ref="A97:EW97"/>
    <mergeCell ref="A98:EW98"/>
    <mergeCell ref="A99:EW99"/>
    <mergeCell ref="A100:EW100"/>
    <mergeCell ref="A101:EW101"/>
    <mergeCell ref="A102:EW102"/>
    <mergeCell ref="A114:EW114"/>
    <mergeCell ref="A103:EW103"/>
    <mergeCell ref="A104:EW104"/>
    <mergeCell ref="A105:EW105"/>
    <mergeCell ref="A106:EW106"/>
    <mergeCell ref="A107:EW107"/>
    <mergeCell ref="A108:EW108"/>
    <mergeCell ref="A115:EW115"/>
    <mergeCell ref="A116:EW116"/>
    <mergeCell ref="A117:EW117"/>
    <mergeCell ref="A118:EW118"/>
    <mergeCell ref="A119:EW119"/>
    <mergeCell ref="A109:EW109"/>
    <mergeCell ref="A110:EW110"/>
    <mergeCell ref="A111:EW111"/>
    <mergeCell ref="A112:EW112"/>
    <mergeCell ref="A113:EW113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19"/>
  <sheetViews>
    <sheetView showGridLines="0" workbookViewId="0">
      <selection sqref="A1:EW1"/>
    </sheetView>
  </sheetViews>
  <sheetFormatPr defaultRowHeight="15" x14ac:dyDescent="0.25"/>
  <cols>
    <col min="1" max="1" width="36.5703125" style="22" bestFit="1" customWidth="1"/>
    <col min="2" max="3" width="12" style="22" bestFit="1" customWidth="1"/>
    <col min="4" max="4" width="12.5703125" style="22" bestFit="1" customWidth="1"/>
    <col min="5" max="5" width="13.140625" style="22" bestFit="1" customWidth="1"/>
    <col min="6" max="6" width="18.85546875" style="22" bestFit="1" customWidth="1"/>
    <col min="7" max="7" width="12.7109375" style="22" bestFit="1" customWidth="1"/>
    <col min="8" max="8" width="13.28515625" style="22" bestFit="1" customWidth="1"/>
    <col min="9" max="9" width="12.5703125" style="22" bestFit="1" customWidth="1"/>
    <col min="10" max="10" width="13.140625" style="22" bestFit="1" customWidth="1"/>
    <col min="11" max="11" width="18.85546875" style="22" bestFit="1" customWidth="1"/>
    <col min="12" max="12" width="12.7109375" style="22" bestFit="1" customWidth="1"/>
    <col min="13" max="13" width="13.28515625" style="22" bestFit="1" customWidth="1"/>
    <col min="14" max="14" width="12.5703125" style="22" bestFit="1" customWidth="1"/>
    <col min="15" max="15" width="13.140625" style="22" bestFit="1" customWidth="1"/>
    <col min="16" max="16" width="18.85546875" style="22" bestFit="1" customWidth="1"/>
    <col min="17" max="17" width="12.7109375" style="22" bestFit="1" customWidth="1"/>
    <col min="18" max="18" width="13.28515625" style="22" bestFit="1" customWidth="1"/>
    <col min="19" max="19" width="12.5703125" style="22" bestFit="1" customWidth="1"/>
    <col min="20" max="20" width="13.140625" style="22" bestFit="1" customWidth="1"/>
    <col min="21" max="21" width="18.85546875" style="22" bestFit="1" customWidth="1"/>
    <col min="22" max="22" width="12.7109375" style="22" bestFit="1" customWidth="1"/>
    <col min="23" max="23" width="13.28515625" style="22" bestFit="1" customWidth="1"/>
    <col min="24" max="24" width="12.5703125" style="22" bestFit="1" customWidth="1"/>
    <col min="25" max="25" width="13.140625" style="22" bestFit="1" customWidth="1"/>
    <col min="26" max="26" width="18.85546875" style="22" bestFit="1" customWidth="1"/>
    <col min="27" max="27" width="12.7109375" style="22" bestFit="1" customWidth="1"/>
    <col min="28" max="28" width="13.28515625" style="22" bestFit="1" customWidth="1"/>
    <col min="29" max="29" width="12.5703125" style="22" bestFit="1" customWidth="1"/>
    <col min="30" max="30" width="13.140625" style="22" bestFit="1" customWidth="1"/>
    <col min="31" max="31" width="18.85546875" style="22" bestFit="1" customWidth="1"/>
    <col min="32" max="32" width="12.7109375" style="22" bestFit="1" customWidth="1"/>
    <col min="33" max="33" width="13.28515625" style="22" bestFit="1" customWidth="1"/>
    <col min="34" max="34" width="12.5703125" style="22" bestFit="1" customWidth="1"/>
    <col min="35" max="35" width="13.140625" style="22" bestFit="1" customWidth="1"/>
    <col min="36" max="36" width="18.85546875" style="22" bestFit="1" customWidth="1"/>
    <col min="37" max="37" width="12.7109375" style="22" bestFit="1" customWidth="1"/>
    <col min="38" max="38" width="13.28515625" style="22" bestFit="1" customWidth="1"/>
    <col min="39" max="39" width="12.5703125" style="22" bestFit="1" customWidth="1"/>
    <col min="40" max="40" width="13.140625" style="22" bestFit="1" customWidth="1"/>
    <col min="41" max="41" width="18.85546875" style="22" bestFit="1" customWidth="1"/>
    <col min="42" max="42" width="12.7109375" style="22" bestFit="1" customWidth="1"/>
    <col min="43" max="43" width="13.28515625" style="22" bestFit="1" customWidth="1"/>
    <col min="44" max="44" width="12.5703125" style="22" bestFit="1" customWidth="1"/>
    <col min="45" max="45" width="13.140625" style="22" bestFit="1" customWidth="1"/>
    <col min="46" max="46" width="18.85546875" style="22" bestFit="1" customWidth="1"/>
    <col min="47" max="47" width="12.7109375" style="22" bestFit="1" customWidth="1"/>
    <col min="48" max="48" width="13.28515625" style="22" bestFit="1" customWidth="1"/>
    <col min="49" max="49" width="12.5703125" style="22" bestFit="1" customWidth="1"/>
    <col min="50" max="50" width="13.140625" style="22" bestFit="1" customWidth="1"/>
    <col min="51" max="51" width="18.85546875" style="22" bestFit="1" customWidth="1"/>
    <col min="52" max="52" width="12.7109375" style="22" bestFit="1" customWidth="1"/>
    <col min="53" max="53" width="13.28515625" style="22" bestFit="1" customWidth="1"/>
    <col min="54" max="54" width="12.5703125" style="22" bestFit="1" customWidth="1"/>
    <col min="55" max="55" width="13.140625" style="22" bestFit="1" customWidth="1"/>
    <col min="56" max="56" width="18.85546875" style="22" bestFit="1" customWidth="1"/>
    <col min="57" max="57" width="12.7109375" style="22" bestFit="1" customWidth="1"/>
    <col min="58" max="58" width="13.28515625" style="22" bestFit="1" customWidth="1"/>
    <col min="59" max="59" width="12.5703125" style="22" bestFit="1" customWidth="1"/>
    <col min="60" max="60" width="13.140625" style="22" bestFit="1" customWidth="1"/>
    <col min="61" max="61" width="18.85546875" style="22" bestFit="1" customWidth="1"/>
    <col min="62" max="62" width="12.7109375" style="22" bestFit="1" customWidth="1"/>
    <col min="63" max="63" width="13.28515625" style="22" bestFit="1" customWidth="1"/>
    <col min="64" max="64" width="12.5703125" style="22" bestFit="1" customWidth="1"/>
    <col min="65" max="65" width="13.140625" style="22" bestFit="1" customWidth="1"/>
    <col min="66" max="66" width="18.85546875" style="22" bestFit="1" customWidth="1"/>
    <col min="67" max="67" width="12.7109375" style="22" bestFit="1" customWidth="1"/>
    <col min="68" max="68" width="13.28515625" style="22" bestFit="1" customWidth="1"/>
    <col min="69" max="69" width="12.5703125" style="22" bestFit="1" customWidth="1"/>
    <col min="70" max="70" width="13.140625" style="22" bestFit="1" customWidth="1"/>
    <col min="71" max="71" width="18.85546875" style="22" bestFit="1" customWidth="1"/>
    <col min="72" max="72" width="12.7109375" style="22" bestFit="1" customWidth="1"/>
    <col min="73" max="73" width="13.28515625" style="22" bestFit="1" customWidth="1"/>
    <col min="74" max="74" width="12.5703125" style="22" bestFit="1" customWidth="1"/>
    <col min="75" max="75" width="13.140625" style="22" bestFit="1" customWidth="1"/>
    <col min="76" max="76" width="18.85546875" style="22" bestFit="1" customWidth="1"/>
    <col min="77" max="77" width="12.7109375" style="22" bestFit="1" customWidth="1"/>
    <col min="78" max="78" width="13.28515625" style="22" bestFit="1" customWidth="1"/>
    <col min="79" max="79" width="12.5703125" style="22" bestFit="1" customWidth="1"/>
    <col min="80" max="80" width="13.140625" style="22" bestFit="1" customWidth="1"/>
    <col min="81" max="81" width="18.85546875" style="22" bestFit="1" customWidth="1"/>
    <col min="82" max="82" width="12.7109375" style="22" bestFit="1" customWidth="1"/>
    <col min="83" max="83" width="13.28515625" style="22" bestFit="1" customWidth="1"/>
    <col min="84" max="84" width="12.5703125" style="22" bestFit="1" customWidth="1"/>
    <col min="85" max="85" width="13.140625" style="22" bestFit="1" customWidth="1"/>
    <col min="86" max="86" width="18.85546875" style="22" bestFit="1" customWidth="1"/>
    <col min="87" max="87" width="12.7109375" style="22" bestFit="1" customWidth="1"/>
    <col min="88" max="88" width="13.28515625" style="22" bestFit="1" customWidth="1"/>
    <col min="89" max="89" width="12.5703125" style="22" bestFit="1" customWidth="1"/>
    <col min="90" max="90" width="13.140625" style="22" bestFit="1" customWidth="1"/>
    <col min="91" max="91" width="18.85546875" style="22" bestFit="1" customWidth="1"/>
    <col min="92" max="92" width="12.7109375" style="22" bestFit="1" customWidth="1"/>
    <col min="93" max="93" width="13.28515625" style="22" bestFit="1" customWidth="1"/>
    <col min="94" max="94" width="12.5703125" style="22" bestFit="1" customWidth="1"/>
    <col min="95" max="95" width="13.140625" style="22" bestFit="1" customWidth="1"/>
    <col min="96" max="96" width="18.85546875" style="22" bestFit="1" customWidth="1"/>
    <col min="97" max="97" width="12.7109375" style="22" bestFit="1" customWidth="1"/>
    <col min="98" max="98" width="13.28515625" style="22" bestFit="1" customWidth="1"/>
    <col min="99" max="99" width="12.5703125" style="22" bestFit="1" customWidth="1"/>
    <col min="100" max="100" width="13.140625" style="22" bestFit="1" customWidth="1"/>
    <col min="101" max="101" width="18.85546875" style="22" bestFit="1" customWidth="1"/>
    <col min="102" max="102" width="12.7109375" style="22" bestFit="1" customWidth="1"/>
    <col min="103" max="103" width="13.28515625" style="22" bestFit="1" customWidth="1"/>
    <col min="104" max="104" width="12.5703125" style="22" bestFit="1" customWidth="1"/>
    <col min="105" max="105" width="13.140625" style="22" bestFit="1" customWidth="1"/>
    <col min="106" max="106" width="18.85546875" style="22" bestFit="1" customWidth="1"/>
    <col min="107" max="107" width="12.7109375" style="22" bestFit="1" customWidth="1"/>
    <col min="108" max="108" width="13.28515625" style="22" bestFit="1" customWidth="1"/>
    <col min="109" max="109" width="12.5703125" style="22" bestFit="1" customWidth="1"/>
    <col min="110" max="110" width="13.140625" style="22" bestFit="1" customWidth="1"/>
    <col min="111" max="111" width="18.85546875" style="22" bestFit="1" customWidth="1"/>
    <col min="112" max="112" width="12.7109375" style="22" bestFit="1" customWidth="1"/>
    <col min="113" max="113" width="13.28515625" style="22" bestFit="1" customWidth="1"/>
    <col min="114" max="114" width="12.5703125" style="22" bestFit="1" customWidth="1"/>
    <col min="115" max="115" width="13.140625" style="22" bestFit="1" customWidth="1"/>
    <col min="116" max="116" width="18.85546875" style="22" bestFit="1" customWidth="1"/>
    <col min="117" max="117" width="12.7109375" style="22" bestFit="1" customWidth="1"/>
    <col min="118" max="118" width="13.28515625" style="22" bestFit="1" customWidth="1"/>
    <col min="119" max="119" width="12.5703125" style="22" bestFit="1" customWidth="1"/>
    <col min="120" max="120" width="13.140625" style="22" bestFit="1" customWidth="1"/>
    <col min="121" max="121" width="18.85546875" style="22" bestFit="1" customWidth="1"/>
    <col min="122" max="122" width="12.7109375" style="22" bestFit="1" customWidth="1"/>
    <col min="123" max="123" width="13.28515625" style="22" bestFit="1" customWidth="1"/>
    <col min="124" max="124" width="12.5703125" style="22" bestFit="1" customWidth="1"/>
    <col min="125" max="125" width="13.140625" style="22" bestFit="1" customWidth="1"/>
    <col min="126" max="126" width="18.85546875" style="22" bestFit="1" customWidth="1"/>
    <col min="127" max="127" width="12.7109375" style="22" bestFit="1" customWidth="1"/>
    <col min="128" max="128" width="13.28515625" style="22" bestFit="1" customWidth="1"/>
    <col min="129" max="129" width="12.5703125" style="22" bestFit="1" customWidth="1"/>
    <col min="130" max="130" width="13.140625" style="22" bestFit="1" customWidth="1"/>
    <col min="131" max="131" width="18.85546875" style="22" bestFit="1" customWidth="1"/>
    <col min="132" max="132" width="12.7109375" style="22" bestFit="1" customWidth="1"/>
    <col min="133" max="133" width="13.28515625" style="22" bestFit="1" customWidth="1"/>
    <col min="134" max="134" width="12.5703125" style="22" bestFit="1" customWidth="1"/>
    <col min="135" max="135" width="13.140625" style="22" bestFit="1" customWidth="1"/>
    <col min="136" max="136" width="18.85546875" style="22" bestFit="1" customWidth="1"/>
    <col min="137" max="137" width="12.7109375" style="22" bestFit="1" customWidth="1"/>
    <col min="138" max="138" width="13.28515625" style="22" bestFit="1" customWidth="1"/>
    <col min="139" max="139" width="12.5703125" style="22" bestFit="1" customWidth="1"/>
    <col min="140" max="140" width="13.140625" style="22" bestFit="1" customWidth="1"/>
    <col min="141" max="141" width="18.85546875" style="22" bestFit="1" customWidth="1"/>
    <col min="142" max="142" width="12.7109375" style="22" bestFit="1" customWidth="1"/>
    <col min="143" max="143" width="13.28515625" style="22" bestFit="1" customWidth="1"/>
    <col min="144" max="144" width="12.5703125" style="22" bestFit="1" customWidth="1"/>
    <col min="145" max="145" width="13.140625" style="22" bestFit="1" customWidth="1"/>
    <col min="146" max="146" width="18.85546875" style="22" bestFit="1" customWidth="1"/>
    <col min="147" max="147" width="12.7109375" style="22" bestFit="1" customWidth="1"/>
    <col min="148" max="148" width="13.28515625" style="22" bestFit="1" customWidth="1"/>
    <col min="149" max="149" width="12.5703125" style="22" bestFit="1" customWidth="1"/>
    <col min="150" max="150" width="13.140625" style="22" bestFit="1" customWidth="1"/>
    <col min="151" max="151" width="18.85546875" style="22" bestFit="1" customWidth="1"/>
    <col min="152" max="152" width="12.7109375" style="22" bestFit="1" customWidth="1"/>
    <col min="153" max="153" width="13.28515625" style="22" bestFit="1" customWidth="1"/>
    <col min="154" max="16384" width="9.140625" style="22"/>
  </cols>
  <sheetData>
    <row r="1" spans="1:153" ht="18" customHeight="1" x14ac:dyDescent="0.25">
      <c r="A1" s="201" t="s">
        <v>214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/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/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/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/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/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/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/>
      <c r="ET1" s="201"/>
      <c r="EU1" s="201"/>
      <c r="EV1" s="201"/>
      <c r="EW1" s="201"/>
    </row>
    <row r="2" spans="1:153" ht="18" customHeight="1" x14ac:dyDescent="0.25">
      <c r="A2" s="201" t="s">
        <v>213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  <c r="BC2" s="201"/>
      <c r="BD2" s="201"/>
      <c r="BE2" s="201"/>
      <c r="BF2" s="201"/>
      <c r="BG2" s="201"/>
      <c r="BH2" s="201"/>
      <c r="BI2" s="201"/>
      <c r="BJ2" s="201"/>
      <c r="BK2" s="201"/>
      <c r="BL2" s="201"/>
      <c r="BM2" s="201"/>
      <c r="BN2" s="201"/>
      <c r="BO2" s="201"/>
      <c r="BP2" s="201"/>
      <c r="BQ2" s="201"/>
      <c r="BR2" s="201"/>
      <c r="BS2" s="201"/>
      <c r="BT2" s="201"/>
      <c r="BU2" s="201"/>
      <c r="BV2" s="201"/>
      <c r="BW2" s="201"/>
      <c r="BX2" s="201"/>
      <c r="BY2" s="201"/>
      <c r="BZ2" s="201"/>
      <c r="CA2" s="201"/>
      <c r="CB2" s="201"/>
      <c r="CC2" s="201"/>
      <c r="CD2" s="201"/>
      <c r="CE2" s="201"/>
      <c r="CF2" s="201"/>
      <c r="CG2" s="201"/>
      <c r="CH2" s="201"/>
      <c r="CI2" s="201"/>
      <c r="CJ2" s="201"/>
      <c r="CK2" s="201"/>
      <c r="CL2" s="201"/>
      <c r="CM2" s="201"/>
      <c r="CN2" s="201"/>
      <c r="CO2" s="201"/>
      <c r="CP2" s="201"/>
      <c r="CQ2" s="201"/>
      <c r="CR2" s="201"/>
      <c r="CS2" s="201"/>
      <c r="CT2" s="201"/>
      <c r="CU2" s="201"/>
      <c r="CV2" s="201"/>
      <c r="CW2" s="201"/>
      <c r="CX2" s="201"/>
      <c r="CY2" s="201"/>
      <c r="CZ2" s="201"/>
      <c r="DA2" s="201"/>
      <c r="DB2" s="201"/>
      <c r="DC2" s="201"/>
      <c r="DD2" s="201"/>
      <c r="DE2" s="201"/>
      <c r="DF2" s="201"/>
      <c r="DG2" s="201"/>
      <c r="DH2" s="201"/>
      <c r="DI2" s="201"/>
      <c r="DJ2" s="201"/>
      <c r="DK2" s="201"/>
      <c r="DL2" s="201"/>
      <c r="DM2" s="201"/>
      <c r="DN2" s="201"/>
      <c r="DO2" s="201"/>
      <c r="DP2" s="201"/>
      <c r="DQ2" s="201"/>
      <c r="DR2" s="201"/>
      <c r="DS2" s="201"/>
      <c r="DT2" s="201"/>
      <c r="DU2" s="201"/>
      <c r="DV2" s="201"/>
      <c r="DW2" s="201"/>
      <c r="DX2" s="201"/>
      <c r="DY2" s="201"/>
      <c r="DZ2" s="201"/>
      <c r="EA2" s="201"/>
      <c r="EB2" s="201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/>
      <c r="EO2" s="201"/>
      <c r="EP2" s="201"/>
      <c r="EQ2" s="201"/>
      <c r="ER2" s="201"/>
      <c r="ES2" s="201"/>
      <c r="ET2" s="201"/>
      <c r="EU2" s="201"/>
      <c r="EV2" s="201"/>
      <c r="EW2" s="201"/>
    </row>
    <row r="3" spans="1:153" x14ac:dyDescent="0.25">
      <c r="A3" s="202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</row>
    <row r="4" spans="1:153" s="35" customFormat="1" ht="15" customHeight="1" x14ac:dyDescent="0.25">
      <c r="A4" s="203" t="s">
        <v>212</v>
      </c>
      <c r="B4" s="205">
        <v>2010</v>
      </c>
      <c r="C4" s="205">
        <v>2011</v>
      </c>
      <c r="D4" s="198">
        <v>2012</v>
      </c>
      <c r="E4" s="199"/>
      <c r="F4" s="199"/>
      <c r="G4" s="199"/>
      <c r="H4" s="200"/>
      <c r="I4" s="198">
        <v>2013</v>
      </c>
      <c r="J4" s="199"/>
      <c r="K4" s="199"/>
      <c r="L4" s="199"/>
      <c r="M4" s="200"/>
      <c r="N4" s="198">
        <v>2014</v>
      </c>
      <c r="O4" s="199"/>
      <c r="P4" s="199"/>
      <c r="Q4" s="199"/>
      <c r="R4" s="200"/>
      <c r="S4" s="198">
        <v>2015</v>
      </c>
      <c r="T4" s="199"/>
      <c r="U4" s="199"/>
      <c r="V4" s="199"/>
      <c r="W4" s="200"/>
      <c r="X4" s="198">
        <v>2016</v>
      </c>
      <c r="Y4" s="199"/>
      <c r="Z4" s="199"/>
      <c r="AA4" s="199"/>
      <c r="AB4" s="200"/>
      <c r="AC4" s="198">
        <v>2017</v>
      </c>
      <c r="AD4" s="199"/>
      <c r="AE4" s="199"/>
      <c r="AF4" s="199"/>
      <c r="AG4" s="200"/>
      <c r="AH4" s="198">
        <v>2018</v>
      </c>
      <c r="AI4" s="199"/>
      <c r="AJ4" s="199"/>
      <c r="AK4" s="199"/>
      <c r="AL4" s="200"/>
      <c r="AM4" s="198">
        <v>2019</v>
      </c>
      <c r="AN4" s="199"/>
      <c r="AO4" s="199"/>
      <c r="AP4" s="199"/>
      <c r="AQ4" s="200"/>
      <c r="AR4" s="198">
        <v>2020</v>
      </c>
      <c r="AS4" s="199"/>
      <c r="AT4" s="199"/>
      <c r="AU4" s="199"/>
      <c r="AV4" s="200"/>
      <c r="AW4" s="198">
        <v>2021</v>
      </c>
      <c r="AX4" s="199"/>
      <c r="AY4" s="199"/>
      <c r="AZ4" s="199"/>
      <c r="BA4" s="200"/>
      <c r="BB4" s="198">
        <v>2022</v>
      </c>
      <c r="BC4" s="199"/>
      <c r="BD4" s="199"/>
      <c r="BE4" s="199"/>
      <c r="BF4" s="200"/>
      <c r="BG4" s="198">
        <v>2023</v>
      </c>
      <c r="BH4" s="199"/>
      <c r="BI4" s="199"/>
      <c r="BJ4" s="199"/>
      <c r="BK4" s="200"/>
      <c r="BL4" s="198">
        <v>2024</v>
      </c>
      <c r="BM4" s="199"/>
      <c r="BN4" s="199"/>
      <c r="BO4" s="199"/>
      <c r="BP4" s="200"/>
      <c r="BQ4" s="198">
        <v>2025</v>
      </c>
      <c r="BR4" s="199"/>
      <c r="BS4" s="199"/>
      <c r="BT4" s="199"/>
      <c r="BU4" s="200"/>
      <c r="BV4" s="198">
        <v>2026</v>
      </c>
      <c r="BW4" s="199"/>
      <c r="BX4" s="199"/>
      <c r="BY4" s="199"/>
      <c r="BZ4" s="200"/>
      <c r="CA4" s="198">
        <v>2027</v>
      </c>
      <c r="CB4" s="199"/>
      <c r="CC4" s="199"/>
      <c r="CD4" s="199"/>
      <c r="CE4" s="200"/>
      <c r="CF4" s="198">
        <v>2028</v>
      </c>
      <c r="CG4" s="199"/>
      <c r="CH4" s="199"/>
      <c r="CI4" s="199"/>
      <c r="CJ4" s="200"/>
      <c r="CK4" s="198">
        <v>2029</v>
      </c>
      <c r="CL4" s="199"/>
      <c r="CM4" s="199"/>
      <c r="CN4" s="199"/>
      <c r="CO4" s="200"/>
      <c r="CP4" s="198">
        <v>2030</v>
      </c>
      <c r="CQ4" s="199"/>
      <c r="CR4" s="199"/>
      <c r="CS4" s="199"/>
      <c r="CT4" s="200"/>
      <c r="CU4" s="198">
        <v>2031</v>
      </c>
      <c r="CV4" s="199"/>
      <c r="CW4" s="199"/>
      <c r="CX4" s="199"/>
      <c r="CY4" s="200"/>
      <c r="CZ4" s="198">
        <v>2032</v>
      </c>
      <c r="DA4" s="199"/>
      <c r="DB4" s="199"/>
      <c r="DC4" s="199"/>
      <c r="DD4" s="200"/>
      <c r="DE4" s="198">
        <v>2033</v>
      </c>
      <c r="DF4" s="199"/>
      <c r="DG4" s="199"/>
      <c r="DH4" s="199"/>
      <c r="DI4" s="200"/>
      <c r="DJ4" s="198">
        <v>2034</v>
      </c>
      <c r="DK4" s="199"/>
      <c r="DL4" s="199"/>
      <c r="DM4" s="199"/>
      <c r="DN4" s="200"/>
      <c r="DO4" s="198">
        <v>2035</v>
      </c>
      <c r="DP4" s="199"/>
      <c r="DQ4" s="199"/>
      <c r="DR4" s="199"/>
      <c r="DS4" s="200"/>
      <c r="DT4" s="198">
        <v>2036</v>
      </c>
      <c r="DU4" s="199"/>
      <c r="DV4" s="199"/>
      <c r="DW4" s="199"/>
      <c r="DX4" s="200"/>
      <c r="DY4" s="198">
        <v>2037</v>
      </c>
      <c r="DZ4" s="199"/>
      <c r="EA4" s="199"/>
      <c r="EB4" s="199"/>
      <c r="EC4" s="200"/>
      <c r="ED4" s="198">
        <v>2038</v>
      </c>
      <c r="EE4" s="199"/>
      <c r="EF4" s="199"/>
      <c r="EG4" s="199"/>
      <c r="EH4" s="200"/>
      <c r="EI4" s="198">
        <v>2039</v>
      </c>
      <c r="EJ4" s="199"/>
      <c r="EK4" s="199"/>
      <c r="EL4" s="199"/>
      <c r="EM4" s="200"/>
      <c r="EN4" s="198">
        <v>2040</v>
      </c>
      <c r="EO4" s="199"/>
      <c r="EP4" s="199"/>
      <c r="EQ4" s="199"/>
      <c r="ER4" s="200"/>
      <c r="ES4" s="198" t="s">
        <v>3</v>
      </c>
      <c r="ET4" s="199"/>
      <c r="EU4" s="199"/>
      <c r="EV4" s="199"/>
      <c r="EW4" s="200"/>
    </row>
    <row r="5" spans="1:153" s="32" customFormat="1" x14ac:dyDescent="0.25">
      <c r="A5" s="204"/>
      <c r="B5" s="206"/>
      <c r="C5" s="206"/>
      <c r="D5" s="34" t="s">
        <v>99</v>
      </c>
      <c r="E5" s="34" t="s">
        <v>100</v>
      </c>
      <c r="F5" s="34" t="s">
        <v>101</v>
      </c>
      <c r="G5" s="34" t="s">
        <v>102</v>
      </c>
      <c r="H5" s="33" t="s">
        <v>103</v>
      </c>
      <c r="I5" s="34" t="s">
        <v>99</v>
      </c>
      <c r="J5" s="34" t="s">
        <v>100</v>
      </c>
      <c r="K5" s="34" t="s">
        <v>101</v>
      </c>
      <c r="L5" s="34" t="s">
        <v>102</v>
      </c>
      <c r="M5" s="33" t="s">
        <v>103</v>
      </c>
      <c r="N5" s="34" t="s">
        <v>99</v>
      </c>
      <c r="O5" s="34" t="s">
        <v>100</v>
      </c>
      <c r="P5" s="34" t="s">
        <v>101</v>
      </c>
      <c r="Q5" s="34" t="s">
        <v>102</v>
      </c>
      <c r="R5" s="33" t="s">
        <v>103</v>
      </c>
      <c r="S5" s="34" t="s">
        <v>99</v>
      </c>
      <c r="T5" s="34" t="s">
        <v>100</v>
      </c>
      <c r="U5" s="34" t="s">
        <v>101</v>
      </c>
      <c r="V5" s="34" t="s">
        <v>102</v>
      </c>
      <c r="W5" s="33" t="s">
        <v>103</v>
      </c>
      <c r="X5" s="34" t="s">
        <v>99</v>
      </c>
      <c r="Y5" s="34" t="s">
        <v>100</v>
      </c>
      <c r="Z5" s="34" t="s">
        <v>101</v>
      </c>
      <c r="AA5" s="34" t="s">
        <v>102</v>
      </c>
      <c r="AB5" s="33" t="s">
        <v>103</v>
      </c>
      <c r="AC5" s="34" t="s">
        <v>99</v>
      </c>
      <c r="AD5" s="34" t="s">
        <v>100</v>
      </c>
      <c r="AE5" s="34" t="s">
        <v>101</v>
      </c>
      <c r="AF5" s="34" t="s">
        <v>102</v>
      </c>
      <c r="AG5" s="33" t="s">
        <v>103</v>
      </c>
      <c r="AH5" s="34" t="s">
        <v>99</v>
      </c>
      <c r="AI5" s="34" t="s">
        <v>100</v>
      </c>
      <c r="AJ5" s="34" t="s">
        <v>101</v>
      </c>
      <c r="AK5" s="34" t="s">
        <v>102</v>
      </c>
      <c r="AL5" s="33" t="s">
        <v>103</v>
      </c>
      <c r="AM5" s="34" t="s">
        <v>99</v>
      </c>
      <c r="AN5" s="34" t="s">
        <v>100</v>
      </c>
      <c r="AO5" s="34" t="s">
        <v>101</v>
      </c>
      <c r="AP5" s="34" t="s">
        <v>102</v>
      </c>
      <c r="AQ5" s="33" t="s">
        <v>103</v>
      </c>
      <c r="AR5" s="34" t="s">
        <v>99</v>
      </c>
      <c r="AS5" s="34" t="s">
        <v>100</v>
      </c>
      <c r="AT5" s="34" t="s">
        <v>101</v>
      </c>
      <c r="AU5" s="34" t="s">
        <v>102</v>
      </c>
      <c r="AV5" s="33" t="s">
        <v>103</v>
      </c>
      <c r="AW5" s="34" t="s">
        <v>99</v>
      </c>
      <c r="AX5" s="34" t="s">
        <v>100</v>
      </c>
      <c r="AY5" s="34" t="s">
        <v>101</v>
      </c>
      <c r="AZ5" s="34" t="s">
        <v>102</v>
      </c>
      <c r="BA5" s="33" t="s">
        <v>103</v>
      </c>
      <c r="BB5" s="34" t="s">
        <v>99</v>
      </c>
      <c r="BC5" s="34" t="s">
        <v>100</v>
      </c>
      <c r="BD5" s="34" t="s">
        <v>101</v>
      </c>
      <c r="BE5" s="34" t="s">
        <v>102</v>
      </c>
      <c r="BF5" s="33" t="s">
        <v>103</v>
      </c>
      <c r="BG5" s="34" t="s">
        <v>99</v>
      </c>
      <c r="BH5" s="34" t="s">
        <v>100</v>
      </c>
      <c r="BI5" s="34" t="s">
        <v>101</v>
      </c>
      <c r="BJ5" s="34" t="s">
        <v>102</v>
      </c>
      <c r="BK5" s="33" t="s">
        <v>103</v>
      </c>
      <c r="BL5" s="34" t="s">
        <v>99</v>
      </c>
      <c r="BM5" s="34" t="s">
        <v>100</v>
      </c>
      <c r="BN5" s="34" t="s">
        <v>101</v>
      </c>
      <c r="BO5" s="34" t="s">
        <v>102</v>
      </c>
      <c r="BP5" s="33" t="s">
        <v>103</v>
      </c>
      <c r="BQ5" s="34" t="s">
        <v>99</v>
      </c>
      <c r="BR5" s="34" t="s">
        <v>100</v>
      </c>
      <c r="BS5" s="34" t="s">
        <v>101</v>
      </c>
      <c r="BT5" s="34" t="s">
        <v>102</v>
      </c>
      <c r="BU5" s="33" t="s">
        <v>103</v>
      </c>
      <c r="BV5" s="34" t="s">
        <v>99</v>
      </c>
      <c r="BW5" s="34" t="s">
        <v>100</v>
      </c>
      <c r="BX5" s="34" t="s">
        <v>101</v>
      </c>
      <c r="BY5" s="34" t="s">
        <v>102</v>
      </c>
      <c r="BZ5" s="33" t="s">
        <v>103</v>
      </c>
      <c r="CA5" s="34" t="s">
        <v>99</v>
      </c>
      <c r="CB5" s="34" t="s">
        <v>100</v>
      </c>
      <c r="CC5" s="34" t="s">
        <v>101</v>
      </c>
      <c r="CD5" s="34" t="s">
        <v>102</v>
      </c>
      <c r="CE5" s="33" t="s">
        <v>103</v>
      </c>
      <c r="CF5" s="34" t="s">
        <v>99</v>
      </c>
      <c r="CG5" s="34" t="s">
        <v>100</v>
      </c>
      <c r="CH5" s="34" t="s">
        <v>101</v>
      </c>
      <c r="CI5" s="34" t="s">
        <v>102</v>
      </c>
      <c r="CJ5" s="33" t="s">
        <v>103</v>
      </c>
      <c r="CK5" s="34" t="s">
        <v>99</v>
      </c>
      <c r="CL5" s="34" t="s">
        <v>100</v>
      </c>
      <c r="CM5" s="34" t="s">
        <v>101</v>
      </c>
      <c r="CN5" s="34" t="s">
        <v>102</v>
      </c>
      <c r="CO5" s="33" t="s">
        <v>103</v>
      </c>
      <c r="CP5" s="34" t="s">
        <v>99</v>
      </c>
      <c r="CQ5" s="34" t="s">
        <v>100</v>
      </c>
      <c r="CR5" s="34" t="s">
        <v>101</v>
      </c>
      <c r="CS5" s="34" t="s">
        <v>102</v>
      </c>
      <c r="CT5" s="33" t="s">
        <v>103</v>
      </c>
      <c r="CU5" s="34" t="s">
        <v>99</v>
      </c>
      <c r="CV5" s="34" t="s">
        <v>100</v>
      </c>
      <c r="CW5" s="34" t="s">
        <v>101</v>
      </c>
      <c r="CX5" s="34" t="s">
        <v>102</v>
      </c>
      <c r="CY5" s="33" t="s">
        <v>103</v>
      </c>
      <c r="CZ5" s="34" t="s">
        <v>99</v>
      </c>
      <c r="DA5" s="34" t="s">
        <v>100</v>
      </c>
      <c r="DB5" s="34" t="s">
        <v>101</v>
      </c>
      <c r="DC5" s="34" t="s">
        <v>102</v>
      </c>
      <c r="DD5" s="33" t="s">
        <v>103</v>
      </c>
      <c r="DE5" s="34" t="s">
        <v>99</v>
      </c>
      <c r="DF5" s="34" t="s">
        <v>100</v>
      </c>
      <c r="DG5" s="34" t="s">
        <v>101</v>
      </c>
      <c r="DH5" s="34" t="s">
        <v>102</v>
      </c>
      <c r="DI5" s="33" t="s">
        <v>103</v>
      </c>
      <c r="DJ5" s="34" t="s">
        <v>99</v>
      </c>
      <c r="DK5" s="34" t="s">
        <v>100</v>
      </c>
      <c r="DL5" s="34" t="s">
        <v>101</v>
      </c>
      <c r="DM5" s="34" t="s">
        <v>102</v>
      </c>
      <c r="DN5" s="33" t="s">
        <v>103</v>
      </c>
      <c r="DO5" s="34" t="s">
        <v>99</v>
      </c>
      <c r="DP5" s="34" t="s">
        <v>100</v>
      </c>
      <c r="DQ5" s="34" t="s">
        <v>101</v>
      </c>
      <c r="DR5" s="34" t="s">
        <v>102</v>
      </c>
      <c r="DS5" s="33" t="s">
        <v>103</v>
      </c>
      <c r="DT5" s="34" t="s">
        <v>99</v>
      </c>
      <c r="DU5" s="34" t="s">
        <v>100</v>
      </c>
      <c r="DV5" s="34" t="s">
        <v>101</v>
      </c>
      <c r="DW5" s="34" t="s">
        <v>102</v>
      </c>
      <c r="DX5" s="33" t="s">
        <v>103</v>
      </c>
      <c r="DY5" s="34" t="s">
        <v>99</v>
      </c>
      <c r="DZ5" s="34" t="s">
        <v>100</v>
      </c>
      <c r="EA5" s="34" t="s">
        <v>101</v>
      </c>
      <c r="EB5" s="34" t="s">
        <v>102</v>
      </c>
      <c r="EC5" s="33" t="s">
        <v>103</v>
      </c>
      <c r="ED5" s="34" t="s">
        <v>99</v>
      </c>
      <c r="EE5" s="34" t="s">
        <v>100</v>
      </c>
      <c r="EF5" s="34" t="s">
        <v>101</v>
      </c>
      <c r="EG5" s="34" t="s">
        <v>102</v>
      </c>
      <c r="EH5" s="33" t="s">
        <v>103</v>
      </c>
      <c r="EI5" s="34" t="s">
        <v>99</v>
      </c>
      <c r="EJ5" s="34" t="s">
        <v>100</v>
      </c>
      <c r="EK5" s="34" t="s">
        <v>101</v>
      </c>
      <c r="EL5" s="34" t="s">
        <v>102</v>
      </c>
      <c r="EM5" s="33" t="s">
        <v>103</v>
      </c>
      <c r="EN5" s="34" t="s">
        <v>99</v>
      </c>
      <c r="EO5" s="34" t="s">
        <v>100</v>
      </c>
      <c r="EP5" s="34" t="s">
        <v>101</v>
      </c>
      <c r="EQ5" s="34" t="s">
        <v>102</v>
      </c>
      <c r="ER5" s="33" t="s">
        <v>103</v>
      </c>
      <c r="ES5" s="34" t="s">
        <v>99</v>
      </c>
      <c r="ET5" s="34" t="s">
        <v>100</v>
      </c>
      <c r="EU5" s="34" t="s">
        <v>101</v>
      </c>
      <c r="EV5" s="34" t="s">
        <v>102</v>
      </c>
      <c r="EW5" s="33" t="s">
        <v>103</v>
      </c>
    </row>
    <row r="6" spans="1:153" x14ac:dyDescent="0.25">
      <c r="A6" s="24"/>
      <c r="B6" s="24"/>
      <c r="C6" s="24"/>
      <c r="D6" s="196"/>
      <c r="E6" s="190"/>
      <c r="F6" s="190"/>
      <c r="G6" s="190"/>
      <c r="H6" s="197"/>
      <c r="I6" s="196"/>
      <c r="J6" s="190"/>
      <c r="K6" s="190"/>
      <c r="L6" s="190"/>
      <c r="M6" s="197"/>
      <c r="N6" s="196"/>
      <c r="O6" s="190"/>
      <c r="P6" s="190"/>
      <c r="Q6" s="190"/>
      <c r="R6" s="197"/>
      <c r="S6" s="196"/>
      <c r="T6" s="190"/>
      <c r="U6" s="190"/>
      <c r="V6" s="190"/>
      <c r="W6" s="197"/>
      <c r="X6" s="196"/>
      <c r="Y6" s="190"/>
      <c r="Z6" s="190"/>
      <c r="AA6" s="190"/>
      <c r="AB6" s="197"/>
      <c r="AC6" s="196"/>
      <c r="AD6" s="190"/>
      <c r="AE6" s="190"/>
      <c r="AF6" s="190"/>
      <c r="AG6" s="197"/>
      <c r="AH6" s="196"/>
      <c r="AI6" s="190"/>
      <c r="AJ6" s="190"/>
      <c r="AK6" s="190"/>
      <c r="AL6" s="197"/>
      <c r="AM6" s="196"/>
      <c r="AN6" s="190"/>
      <c r="AO6" s="190"/>
      <c r="AP6" s="190"/>
      <c r="AQ6" s="197"/>
      <c r="AR6" s="196"/>
      <c r="AS6" s="190"/>
      <c r="AT6" s="190"/>
      <c r="AU6" s="190"/>
      <c r="AV6" s="197"/>
      <c r="AW6" s="196"/>
      <c r="AX6" s="190"/>
      <c r="AY6" s="190"/>
      <c r="AZ6" s="190"/>
      <c r="BA6" s="197"/>
      <c r="BB6" s="196"/>
      <c r="BC6" s="190"/>
      <c r="BD6" s="190"/>
      <c r="BE6" s="190"/>
      <c r="BF6" s="197"/>
      <c r="BG6" s="196"/>
      <c r="BH6" s="190"/>
      <c r="BI6" s="190"/>
      <c r="BJ6" s="190"/>
      <c r="BK6" s="197"/>
      <c r="BL6" s="196"/>
      <c r="BM6" s="190"/>
      <c r="BN6" s="190"/>
      <c r="BO6" s="190"/>
      <c r="BP6" s="197"/>
      <c r="BQ6" s="196"/>
      <c r="BR6" s="190"/>
      <c r="BS6" s="190"/>
      <c r="BT6" s="190"/>
      <c r="BU6" s="197"/>
      <c r="BV6" s="196"/>
      <c r="BW6" s="190"/>
      <c r="BX6" s="190"/>
      <c r="BY6" s="190"/>
      <c r="BZ6" s="197"/>
      <c r="CA6" s="196"/>
      <c r="CB6" s="190"/>
      <c r="CC6" s="190"/>
      <c r="CD6" s="190"/>
      <c r="CE6" s="197"/>
      <c r="CF6" s="196"/>
      <c r="CG6" s="190"/>
      <c r="CH6" s="190"/>
      <c r="CI6" s="190"/>
      <c r="CJ6" s="197"/>
      <c r="CK6" s="196"/>
      <c r="CL6" s="190"/>
      <c r="CM6" s="190"/>
      <c r="CN6" s="190"/>
      <c r="CO6" s="197"/>
      <c r="CP6" s="196"/>
      <c r="CQ6" s="190"/>
      <c r="CR6" s="190"/>
      <c r="CS6" s="190"/>
      <c r="CT6" s="197"/>
      <c r="CU6" s="196"/>
      <c r="CV6" s="190"/>
      <c r="CW6" s="190"/>
      <c r="CX6" s="190"/>
      <c r="CY6" s="197"/>
      <c r="CZ6" s="196"/>
      <c r="DA6" s="190"/>
      <c r="DB6" s="190"/>
      <c r="DC6" s="190"/>
      <c r="DD6" s="197"/>
      <c r="DE6" s="196"/>
      <c r="DF6" s="190"/>
      <c r="DG6" s="190"/>
      <c r="DH6" s="190"/>
      <c r="DI6" s="197"/>
      <c r="DJ6" s="196"/>
      <c r="DK6" s="190"/>
      <c r="DL6" s="190"/>
      <c r="DM6" s="190"/>
      <c r="DN6" s="197"/>
      <c r="DO6" s="196"/>
      <c r="DP6" s="190"/>
      <c r="DQ6" s="190"/>
      <c r="DR6" s="190"/>
      <c r="DS6" s="197"/>
      <c r="DT6" s="196"/>
      <c r="DU6" s="190"/>
      <c r="DV6" s="190"/>
      <c r="DW6" s="190"/>
      <c r="DX6" s="197"/>
      <c r="DY6" s="196"/>
      <c r="DZ6" s="190"/>
      <c r="EA6" s="190"/>
      <c r="EB6" s="190"/>
      <c r="EC6" s="197"/>
      <c r="ED6" s="196"/>
      <c r="EE6" s="190"/>
      <c r="EF6" s="190"/>
      <c r="EG6" s="190"/>
      <c r="EH6" s="197"/>
      <c r="EI6" s="196"/>
      <c r="EJ6" s="190"/>
      <c r="EK6" s="190"/>
      <c r="EL6" s="190"/>
      <c r="EM6" s="197"/>
      <c r="EN6" s="196"/>
      <c r="EO6" s="190"/>
      <c r="EP6" s="190"/>
      <c r="EQ6" s="190"/>
      <c r="ER6" s="197"/>
      <c r="ES6" s="196"/>
      <c r="ET6" s="190"/>
      <c r="EU6" s="190"/>
      <c r="EV6" s="190"/>
      <c r="EW6" s="197"/>
    </row>
    <row r="7" spans="1:153" x14ac:dyDescent="0.25">
      <c r="A7" s="28" t="s">
        <v>211</v>
      </c>
      <c r="B7" s="24"/>
      <c r="C7" s="24"/>
      <c r="D7" s="194"/>
      <c r="E7" s="189"/>
      <c r="F7" s="189"/>
      <c r="G7" s="189"/>
      <c r="H7" s="195"/>
      <c r="I7" s="194"/>
      <c r="J7" s="189"/>
      <c r="K7" s="189"/>
      <c r="L7" s="189"/>
      <c r="M7" s="195"/>
      <c r="N7" s="194"/>
      <c r="O7" s="189"/>
      <c r="P7" s="189"/>
      <c r="Q7" s="189"/>
      <c r="R7" s="195"/>
      <c r="S7" s="194"/>
      <c r="T7" s="189"/>
      <c r="U7" s="189"/>
      <c r="V7" s="189"/>
      <c r="W7" s="195"/>
      <c r="X7" s="194"/>
      <c r="Y7" s="189"/>
      <c r="Z7" s="189"/>
      <c r="AA7" s="189"/>
      <c r="AB7" s="195"/>
      <c r="AC7" s="194"/>
      <c r="AD7" s="189"/>
      <c r="AE7" s="189"/>
      <c r="AF7" s="189"/>
      <c r="AG7" s="195"/>
      <c r="AH7" s="194"/>
      <c r="AI7" s="189"/>
      <c r="AJ7" s="189"/>
      <c r="AK7" s="189"/>
      <c r="AL7" s="195"/>
      <c r="AM7" s="194"/>
      <c r="AN7" s="189"/>
      <c r="AO7" s="189"/>
      <c r="AP7" s="189"/>
      <c r="AQ7" s="195"/>
      <c r="AR7" s="194"/>
      <c r="AS7" s="189"/>
      <c r="AT7" s="189"/>
      <c r="AU7" s="189"/>
      <c r="AV7" s="195"/>
      <c r="AW7" s="194"/>
      <c r="AX7" s="189"/>
      <c r="AY7" s="189"/>
      <c r="AZ7" s="189"/>
      <c r="BA7" s="195"/>
      <c r="BB7" s="194"/>
      <c r="BC7" s="189"/>
      <c r="BD7" s="189"/>
      <c r="BE7" s="189"/>
      <c r="BF7" s="195"/>
      <c r="BG7" s="194"/>
      <c r="BH7" s="189"/>
      <c r="BI7" s="189"/>
      <c r="BJ7" s="189"/>
      <c r="BK7" s="195"/>
      <c r="BL7" s="194"/>
      <c r="BM7" s="189"/>
      <c r="BN7" s="189"/>
      <c r="BO7" s="189"/>
      <c r="BP7" s="195"/>
      <c r="BQ7" s="194"/>
      <c r="BR7" s="189"/>
      <c r="BS7" s="189"/>
      <c r="BT7" s="189"/>
      <c r="BU7" s="195"/>
      <c r="BV7" s="194"/>
      <c r="BW7" s="189"/>
      <c r="BX7" s="189"/>
      <c r="BY7" s="189"/>
      <c r="BZ7" s="195"/>
      <c r="CA7" s="194"/>
      <c r="CB7" s="189"/>
      <c r="CC7" s="189"/>
      <c r="CD7" s="189"/>
      <c r="CE7" s="195"/>
      <c r="CF7" s="194"/>
      <c r="CG7" s="189"/>
      <c r="CH7" s="189"/>
      <c r="CI7" s="189"/>
      <c r="CJ7" s="195"/>
      <c r="CK7" s="194"/>
      <c r="CL7" s="189"/>
      <c r="CM7" s="189"/>
      <c r="CN7" s="189"/>
      <c r="CO7" s="195"/>
      <c r="CP7" s="194"/>
      <c r="CQ7" s="189"/>
      <c r="CR7" s="189"/>
      <c r="CS7" s="189"/>
      <c r="CT7" s="195"/>
      <c r="CU7" s="194"/>
      <c r="CV7" s="189"/>
      <c r="CW7" s="189"/>
      <c r="CX7" s="189"/>
      <c r="CY7" s="195"/>
      <c r="CZ7" s="194"/>
      <c r="DA7" s="189"/>
      <c r="DB7" s="189"/>
      <c r="DC7" s="189"/>
      <c r="DD7" s="195"/>
      <c r="DE7" s="194"/>
      <c r="DF7" s="189"/>
      <c r="DG7" s="189"/>
      <c r="DH7" s="189"/>
      <c r="DI7" s="195"/>
      <c r="DJ7" s="194"/>
      <c r="DK7" s="189"/>
      <c r="DL7" s="189"/>
      <c r="DM7" s="189"/>
      <c r="DN7" s="195"/>
      <c r="DO7" s="194"/>
      <c r="DP7" s="189"/>
      <c r="DQ7" s="189"/>
      <c r="DR7" s="189"/>
      <c r="DS7" s="195"/>
      <c r="DT7" s="194"/>
      <c r="DU7" s="189"/>
      <c r="DV7" s="189"/>
      <c r="DW7" s="189"/>
      <c r="DX7" s="195"/>
      <c r="DY7" s="194"/>
      <c r="DZ7" s="189"/>
      <c r="EA7" s="189"/>
      <c r="EB7" s="189"/>
      <c r="EC7" s="195"/>
      <c r="ED7" s="194"/>
      <c r="EE7" s="189"/>
      <c r="EF7" s="189"/>
      <c r="EG7" s="189"/>
      <c r="EH7" s="195"/>
      <c r="EI7" s="194"/>
      <c r="EJ7" s="189"/>
      <c r="EK7" s="189"/>
      <c r="EL7" s="189"/>
      <c r="EM7" s="195"/>
      <c r="EN7" s="194"/>
      <c r="EO7" s="189"/>
      <c r="EP7" s="189"/>
      <c r="EQ7" s="189"/>
      <c r="ER7" s="195"/>
      <c r="ES7" s="194"/>
      <c r="ET7" s="189"/>
      <c r="EU7" s="189"/>
      <c r="EV7" s="189"/>
      <c r="EW7" s="195"/>
    </row>
    <row r="8" spans="1:153" x14ac:dyDescent="0.25">
      <c r="A8" s="24"/>
      <c r="B8" s="24"/>
      <c r="C8" s="24"/>
      <c r="D8" s="194"/>
      <c r="E8" s="189"/>
      <c r="F8" s="189"/>
      <c r="G8" s="189"/>
      <c r="H8" s="195"/>
      <c r="I8" s="194"/>
      <c r="J8" s="189"/>
      <c r="K8" s="189"/>
      <c r="L8" s="189"/>
      <c r="M8" s="195"/>
      <c r="N8" s="194"/>
      <c r="O8" s="189"/>
      <c r="P8" s="189"/>
      <c r="Q8" s="189"/>
      <c r="R8" s="195"/>
      <c r="S8" s="194"/>
      <c r="T8" s="189"/>
      <c r="U8" s="189"/>
      <c r="V8" s="189"/>
      <c r="W8" s="195"/>
      <c r="X8" s="194"/>
      <c r="Y8" s="189"/>
      <c r="Z8" s="189"/>
      <c r="AA8" s="189"/>
      <c r="AB8" s="195"/>
      <c r="AC8" s="194"/>
      <c r="AD8" s="189"/>
      <c r="AE8" s="189"/>
      <c r="AF8" s="189"/>
      <c r="AG8" s="195"/>
      <c r="AH8" s="194"/>
      <c r="AI8" s="189"/>
      <c r="AJ8" s="189"/>
      <c r="AK8" s="189"/>
      <c r="AL8" s="195"/>
      <c r="AM8" s="194"/>
      <c r="AN8" s="189"/>
      <c r="AO8" s="189"/>
      <c r="AP8" s="189"/>
      <c r="AQ8" s="195"/>
      <c r="AR8" s="194"/>
      <c r="AS8" s="189"/>
      <c r="AT8" s="189"/>
      <c r="AU8" s="189"/>
      <c r="AV8" s="195"/>
      <c r="AW8" s="194"/>
      <c r="AX8" s="189"/>
      <c r="AY8" s="189"/>
      <c r="AZ8" s="189"/>
      <c r="BA8" s="195"/>
      <c r="BB8" s="194"/>
      <c r="BC8" s="189"/>
      <c r="BD8" s="189"/>
      <c r="BE8" s="189"/>
      <c r="BF8" s="195"/>
      <c r="BG8" s="194"/>
      <c r="BH8" s="189"/>
      <c r="BI8" s="189"/>
      <c r="BJ8" s="189"/>
      <c r="BK8" s="195"/>
      <c r="BL8" s="194"/>
      <c r="BM8" s="189"/>
      <c r="BN8" s="189"/>
      <c r="BO8" s="189"/>
      <c r="BP8" s="195"/>
      <c r="BQ8" s="194"/>
      <c r="BR8" s="189"/>
      <c r="BS8" s="189"/>
      <c r="BT8" s="189"/>
      <c r="BU8" s="195"/>
      <c r="BV8" s="194"/>
      <c r="BW8" s="189"/>
      <c r="BX8" s="189"/>
      <c r="BY8" s="189"/>
      <c r="BZ8" s="195"/>
      <c r="CA8" s="194"/>
      <c r="CB8" s="189"/>
      <c r="CC8" s="189"/>
      <c r="CD8" s="189"/>
      <c r="CE8" s="195"/>
      <c r="CF8" s="194"/>
      <c r="CG8" s="189"/>
      <c r="CH8" s="189"/>
      <c r="CI8" s="189"/>
      <c r="CJ8" s="195"/>
      <c r="CK8" s="194"/>
      <c r="CL8" s="189"/>
      <c r="CM8" s="189"/>
      <c r="CN8" s="189"/>
      <c r="CO8" s="195"/>
      <c r="CP8" s="194"/>
      <c r="CQ8" s="189"/>
      <c r="CR8" s="189"/>
      <c r="CS8" s="189"/>
      <c r="CT8" s="195"/>
      <c r="CU8" s="194"/>
      <c r="CV8" s="189"/>
      <c r="CW8" s="189"/>
      <c r="CX8" s="189"/>
      <c r="CY8" s="195"/>
      <c r="CZ8" s="194"/>
      <c r="DA8" s="189"/>
      <c r="DB8" s="189"/>
      <c r="DC8" s="189"/>
      <c r="DD8" s="195"/>
      <c r="DE8" s="194"/>
      <c r="DF8" s="189"/>
      <c r="DG8" s="189"/>
      <c r="DH8" s="189"/>
      <c r="DI8" s="195"/>
      <c r="DJ8" s="194"/>
      <c r="DK8" s="189"/>
      <c r="DL8" s="189"/>
      <c r="DM8" s="189"/>
      <c r="DN8" s="195"/>
      <c r="DO8" s="194"/>
      <c r="DP8" s="189"/>
      <c r="DQ8" s="189"/>
      <c r="DR8" s="189"/>
      <c r="DS8" s="195"/>
      <c r="DT8" s="194"/>
      <c r="DU8" s="189"/>
      <c r="DV8" s="189"/>
      <c r="DW8" s="189"/>
      <c r="DX8" s="195"/>
      <c r="DY8" s="194"/>
      <c r="DZ8" s="189"/>
      <c r="EA8" s="189"/>
      <c r="EB8" s="189"/>
      <c r="EC8" s="195"/>
      <c r="ED8" s="194"/>
      <c r="EE8" s="189"/>
      <c r="EF8" s="189"/>
      <c r="EG8" s="189"/>
      <c r="EH8" s="195"/>
      <c r="EI8" s="194"/>
      <c r="EJ8" s="189"/>
      <c r="EK8" s="189"/>
      <c r="EL8" s="189"/>
      <c r="EM8" s="195"/>
      <c r="EN8" s="194"/>
      <c r="EO8" s="189"/>
      <c r="EP8" s="189"/>
      <c r="EQ8" s="189"/>
      <c r="ER8" s="195"/>
      <c r="ES8" s="194"/>
      <c r="ET8" s="189"/>
      <c r="EU8" s="189"/>
      <c r="EV8" s="189"/>
      <c r="EW8" s="195"/>
    </row>
    <row r="9" spans="1:153" x14ac:dyDescent="0.25">
      <c r="A9" s="28" t="s">
        <v>210</v>
      </c>
      <c r="B9" s="24"/>
      <c r="C9" s="24"/>
      <c r="D9" s="194"/>
      <c r="E9" s="189"/>
      <c r="F9" s="189"/>
      <c r="G9" s="189"/>
      <c r="H9" s="195"/>
      <c r="I9" s="194"/>
      <c r="J9" s="189"/>
      <c r="K9" s="189"/>
      <c r="L9" s="189"/>
      <c r="M9" s="195"/>
      <c r="N9" s="194"/>
      <c r="O9" s="189"/>
      <c r="P9" s="189"/>
      <c r="Q9" s="189"/>
      <c r="R9" s="195"/>
      <c r="S9" s="194"/>
      <c r="T9" s="189"/>
      <c r="U9" s="189"/>
      <c r="V9" s="189"/>
      <c r="W9" s="195"/>
      <c r="X9" s="194"/>
      <c r="Y9" s="189"/>
      <c r="Z9" s="189"/>
      <c r="AA9" s="189"/>
      <c r="AB9" s="195"/>
      <c r="AC9" s="194"/>
      <c r="AD9" s="189"/>
      <c r="AE9" s="189"/>
      <c r="AF9" s="189"/>
      <c r="AG9" s="195"/>
      <c r="AH9" s="194"/>
      <c r="AI9" s="189"/>
      <c r="AJ9" s="189"/>
      <c r="AK9" s="189"/>
      <c r="AL9" s="195"/>
      <c r="AM9" s="194"/>
      <c r="AN9" s="189"/>
      <c r="AO9" s="189"/>
      <c r="AP9" s="189"/>
      <c r="AQ9" s="195"/>
      <c r="AR9" s="194"/>
      <c r="AS9" s="189"/>
      <c r="AT9" s="189"/>
      <c r="AU9" s="189"/>
      <c r="AV9" s="195"/>
      <c r="AW9" s="194"/>
      <c r="AX9" s="189"/>
      <c r="AY9" s="189"/>
      <c r="AZ9" s="189"/>
      <c r="BA9" s="195"/>
      <c r="BB9" s="194"/>
      <c r="BC9" s="189"/>
      <c r="BD9" s="189"/>
      <c r="BE9" s="189"/>
      <c r="BF9" s="195"/>
      <c r="BG9" s="194"/>
      <c r="BH9" s="189"/>
      <c r="BI9" s="189"/>
      <c r="BJ9" s="189"/>
      <c r="BK9" s="195"/>
      <c r="BL9" s="194"/>
      <c r="BM9" s="189"/>
      <c r="BN9" s="189"/>
      <c r="BO9" s="189"/>
      <c r="BP9" s="195"/>
      <c r="BQ9" s="194"/>
      <c r="BR9" s="189"/>
      <c r="BS9" s="189"/>
      <c r="BT9" s="189"/>
      <c r="BU9" s="195"/>
      <c r="BV9" s="194"/>
      <c r="BW9" s="189"/>
      <c r="BX9" s="189"/>
      <c r="BY9" s="189"/>
      <c r="BZ9" s="195"/>
      <c r="CA9" s="194"/>
      <c r="CB9" s="189"/>
      <c r="CC9" s="189"/>
      <c r="CD9" s="189"/>
      <c r="CE9" s="195"/>
      <c r="CF9" s="194"/>
      <c r="CG9" s="189"/>
      <c r="CH9" s="189"/>
      <c r="CI9" s="189"/>
      <c r="CJ9" s="195"/>
      <c r="CK9" s="194"/>
      <c r="CL9" s="189"/>
      <c r="CM9" s="189"/>
      <c r="CN9" s="189"/>
      <c r="CO9" s="195"/>
      <c r="CP9" s="194"/>
      <c r="CQ9" s="189"/>
      <c r="CR9" s="189"/>
      <c r="CS9" s="189"/>
      <c r="CT9" s="195"/>
      <c r="CU9" s="194"/>
      <c r="CV9" s="189"/>
      <c r="CW9" s="189"/>
      <c r="CX9" s="189"/>
      <c r="CY9" s="195"/>
      <c r="CZ9" s="194"/>
      <c r="DA9" s="189"/>
      <c r="DB9" s="189"/>
      <c r="DC9" s="189"/>
      <c r="DD9" s="195"/>
      <c r="DE9" s="194"/>
      <c r="DF9" s="189"/>
      <c r="DG9" s="189"/>
      <c r="DH9" s="189"/>
      <c r="DI9" s="195"/>
      <c r="DJ9" s="194"/>
      <c r="DK9" s="189"/>
      <c r="DL9" s="189"/>
      <c r="DM9" s="189"/>
      <c r="DN9" s="195"/>
      <c r="DO9" s="194"/>
      <c r="DP9" s="189"/>
      <c r="DQ9" s="189"/>
      <c r="DR9" s="189"/>
      <c r="DS9" s="195"/>
      <c r="DT9" s="194"/>
      <c r="DU9" s="189"/>
      <c r="DV9" s="189"/>
      <c r="DW9" s="189"/>
      <c r="DX9" s="195"/>
      <c r="DY9" s="194"/>
      <c r="DZ9" s="189"/>
      <c r="EA9" s="189"/>
      <c r="EB9" s="189"/>
      <c r="EC9" s="195"/>
      <c r="ED9" s="194"/>
      <c r="EE9" s="189"/>
      <c r="EF9" s="189"/>
      <c r="EG9" s="189"/>
      <c r="EH9" s="195"/>
      <c r="EI9" s="194"/>
      <c r="EJ9" s="189"/>
      <c r="EK9" s="189"/>
      <c r="EL9" s="189"/>
      <c r="EM9" s="195"/>
      <c r="EN9" s="194"/>
      <c r="EO9" s="189"/>
      <c r="EP9" s="189"/>
      <c r="EQ9" s="189"/>
      <c r="ER9" s="195"/>
      <c r="ES9" s="194"/>
      <c r="ET9" s="189"/>
      <c r="EU9" s="189"/>
      <c r="EV9" s="189"/>
      <c r="EW9" s="195"/>
    </row>
    <row r="10" spans="1:153" x14ac:dyDescent="0.25">
      <c r="A10" s="28" t="s">
        <v>209</v>
      </c>
      <c r="B10" s="24"/>
      <c r="C10" s="24"/>
      <c r="D10" s="194"/>
      <c r="E10" s="189"/>
      <c r="F10" s="189"/>
      <c r="G10" s="189"/>
      <c r="H10" s="195"/>
      <c r="I10" s="194"/>
      <c r="J10" s="189"/>
      <c r="K10" s="189"/>
      <c r="L10" s="189"/>
      <c r="M10" s="195"/>
      <c r="N10" s="194"/>
      <c r="O10" s="189"/>
      <c r="P10" s="189"/>
      <c r="Q10" s="189"/>
      <c r="R10" s="195"/>
      <c r="S10" s="194"/>
      <c r="T10" s="189"/>
      <c r="U10" s="189"/>
      <c r="V10" s="189"/>
      <c r="W10" s="195"/>
      <c r="X10" s="194"/>
      <c r="Y10" s="189"/>
      <c r="Z10" s="189"/>
      <c r="AA10" s="189"/>
      <c r="AB10" s="195"/>
      <c r="AC10" s="194"/>
      <c r="AD10" s="189"/>
      <c r="AE10" s="189"/>
      <c r="AF10" s="189"/>
      <c r="AG10" s="195"/>
      <c r="AH10" s="194"/>
      <c r="AI10" s="189"/>
      <c r="AJ10" s="189"/>
      <c r="AK10" s="189"/>
      <c r="AL10" s="195"/>
      <c r="AM10" s="194"/>
      <c r="AN10" s="189"/>
      <c r="AO10" s="189"/>
      <c r="AP10" s="189"/>
      <c r="AQ10" s="195"/>
      <c r="AR10" s="194"/>
      <c r="AS10" s="189"/>
      <c r="AT10" s="189"/>
      <c r="AU10" s="189"/>
      <c r="AV10" s="195"/>
      <c r="AW10" s="194"/>
      <c r="AX10" s="189"/>
      <c r="AY10" s="189"/>
      <c r="AZ10" s="189"/>
      <c r="BA10" s="195"/>
      <c r="BB10" s="194"/>
      <c r="BC10" s="189"/>
      <c r="BD10" s="189"/>
      <c r="BE10" s="189"/>
      <c r="BF10" s="195"/>
      <c r="BG10" s="194"/>
      <c r="BH10" s="189"/>
      <c r="BI10" s="189"/>
      <c r="BJ10" s="189"/>
      <c r="BK10" s="195"/>
      <c r="BL10" s="194"/>
      <c r="BM10" s="189"/>
      <c r="BN10" s="189"/>
      <c r="BO10" s="189"/>
      <c r="BP10" s="195"/>
      <c r="BQ10" s="194"/>
      <c r="BR10" s="189"/>
      <c r="BS10" s="189"/>
      <c r="BT10" s="189"/>
      <c r="BU10" s="195"/>
      <c r="BV10" s="194"/>
      <c r="BW10" s="189"/>
      <c r="BX10" s="189"/>
      <c r="BY10" s="189"/>
      <c r="BZ10" s="195"/>
      <c r="CA10" s="194"/>
      <c r="CB10" s="189"/>
      <c r="CC10" s="189"/>
      <c r="CD10" s="189"/>
      <c r="CE10" s="195"/>
      <c r="CF10" s="194"/>
      <c r="CG10" s="189"/>
      <c r="CH10" s="189"/>
      <c r="CI10" s="189"/>
      <c r="CJ10" s="195"/>
      <c r="CK10" s="194"/>
      <c r="CL10" s="189"/>
      <c r="CM10" s="189"/>
      <c r="CN10" s="189"/>
      <c r="CO10" s="195"/>
      <c r="CP10" s="194"/>
      <c r="CQ10" s="189"/>
      <c r="CR10" s="189"/>
      <c r="CS10" s="189"/>
      <c r="CT10" s="195"/>
      <c r="CU10" s="194"/>
      <c r="CV10" s="189"/>
      <c r="CW10" s="189"/>
      <c r="CX10" s="189"/>
      <c r="CY10" s="195"/>
      <c r="CZ10" s="194"/>
      <c r="DA10" s="189"/>
      <c r="DB10" s="189"/>
      <c r="DC10" s="189"/>
      <c r="DD10" s="195"/>
      <c r="DE10" s="194"/>
      <c r="DF10" s="189"/>
      <c r="DG10" s="189"/>
      <c r="DH10" s="189"/>
      <c r="DI10" s="195"/>
      <c r="DJ10" s="194"/>
      <c r="DK10" s="189"/>
      <c r="DL10" s="189"/>
      <c r="DM10" s="189"/>
      <c r="DN10" s="195"/>
      <c r="DO10" s="194"/>
      <c r="DP10" s="189"/>
      <c r="DQ10" s="189"/>
      <c r="DR10" s="189"/>
      <c r="DS10" s="195"/>
      <c r="DT10" s="194"/>
      <c r="DU10" s="189"/>
      <c r="DV10" s="189"/>
      <c r="DW10" s="189"/>
      <c r="DX10" s="195"/>
      <c r="DY10" s="194"/>
      <c r="DZ10" s="189"/>
      <c r="EA10" s="189"/>
      <c r="EB10" s="189"/>
      <c r="EC10" s="195"/>
      <c r="ED10" s="194"/>
      <c r="EE10" s="189"/>
      <c r="EF10" s="189"/>
      <c r="EG10" s="189"/>
      <c r="EH10" s="195"/>
      <c r="EI10" s="194"/>
      <c r="EJ10" s="189"/>
      <c r="EK10" s="189"/>
      <c r="EL10" s="189"/>
      <c r="EM10" s="195"/>
      <c r="EN10" s="194"/>
      <c r="EO10" s="189"/>
      <c r="EP10" s="189"/>
      <c r="EQ10" s="189"/>
      <c r="ER10" s="195"/>
      <c r="ES10" s="194"/>
      <c r="ET10" s="189"/>
      <c r="EU10" s="189"/>
      <c r="EV10" s="189"/>
      <c r="EW10" s="195"/>
    </row>
    <row r="11" spans="1:153" x14ac:dyDescent="0.25">
      <c r="A11" s="24" t="s">
        <v>190</v>
      </c>
      <c r="B11" s="24">
        <v>1796.6719969999999</v>
      </c>
      <c r="C11" s="24">
        <v>1687.9379879999999</v>
      </c>
      <c r="D11" s="27">
        <v>1503.135986</v>
      </c>
      <c r="E11" s="27">
        <v>1503.1297609999999</v>
      </c>
      <c r="F11" s="27">
        <v>1501.845703</v>
      </c>
      <c r="G11" s="27">
        <v>1526.444336</v>
      </c>
      <c r="H11" s="24">
        <v>1478.0462649999999</v>
      </c>
      <c r="I11" s="27">
        <v>1551.0821530000001</v>
      </c>
      <c r="J11" s="27">
        <v>1564.834717</v>
      </c>
      <c r="K11" s="27">
        <v>1567.2155760000001</v>
      </c>
      <c r="L11" s="27">
        <v>1572.7062989999999</v>
      </c>
      <c r="M11" s="24">
        <v>1506.8115230000001</v>
      </c>
      <c r="N11" s="27">
        <v>1566.599121</v>
      </c>
      <c r="O11" s="27">
        <v>1544.8139650000001</v>
      </c>
      <c r="P11" s="27">
        <v>1559.938721</v>
      </c>
      <c r="Q11" s="27">
        <v>1614.1647949999999</v>
      </c>
      <c r="R11" s="24">
        <v>1420.1015620000001</v>
      </c>
      <c r="S11" s="27">
        <v>1576.033936</v>
      </c>
      <c r="T11" s="27">
        <v>1525.8046879999999</v>
      </c>
      <c r="U11" s="27">
        <v>1543.6252440000001</v>
      </c>
      <c r="V11" s="27">
        <v>1638.315552</v>
      </c>
      <c r="W11" s="24">
        <v>1357.617798</v>
      </c>
      <c r="X11" s="27">
        <v>1508.5842290000001</v>
      </c>
      <c r="Y11" s="27">
        <v>1416.9526370000001</v>
      </c>
      <c r="Z11" s="27">
        <v>1453.433716</v>
      </c>
      <c r="AA11" s="27">
        <v>1570.655884</v>
      </c>
      <c r="AB11" s="24">
        <v>1221.9765620000001</v>
      </c>
      <c r="AC11" s="27">
        <v>1567.7894289999999</v>
      </c>
      <c r="AD11" s="27">
        <v>1447.4582519999999</v>
      </c>
      <c r="AE11" s="27">
        <v>1500.4107670000001</v>
      </c>
      <c r="AF11" s="27">
        <v>1633.5942379999999</v>
      </c>
      <c r="AG11" s="24">
        <v>1249.34375</v>
      </c>
      <c r="AH11" s="27">
        <v>1617.158081</v>
      </c>
      <c r="AI11" s="27">
        <v>1458.247437</v>
      </c>
      <c r="AJ11" s="27">
        <v>1531.044922</v>
      </c>
      <c r="AK11" s="27">
        <v>1686.928101</v>
      </c>
      <c r="AL11" s="24">
        <v>1274.5460210000001</v>
      </c>
      <c r="AM11" s="27">
        <v>1663.660889</v>
      </c>
      <c r="AN11" s="27">
        <v>1471.840332</v>
      </c>
      <c r="AO11" s="27">
        <v>1565.875</v>
      </c>
      <c r="AP11" s="27">
        <v>1726.5733640000001</v>
      </c>
      <c r="AQ11" s="24">
        <v>1296.8905030000001</v>
      </c>
      <c r="AR11" s="27">
        <v>1691.888062</v>
      </c>
      <c r="AS11" s="27">
        <v>1471.339111</v>
      </c>
      <c r="AT11" s="27">
        <v>1582.6057129999999</v>
      </c>
      <c r="AU11" s="27">
        <v>1747.528198</v>
      </c>
      <c r="AV11" s="24">
        <v>1310.4530030000001</v>
      </c>
      <c r="AW11" s="27">
        <v>1704.3688959999999</v>
      </c>
      <c r="AX11" s="27">
        <v>1460.767212</v>
      </c>
      <c r="AY11" s="27">
        <v>1590.759155</v>
      </c>
      <c r="AZ11" s="27">
        <v>1763.3836670000001</v>
      </c>
      <c r="BA11" s="24">
        <v>1297.836182</v>
      </c>
      <c r="BB11" s="27">
        <v>1728.134644</v>
      </c>
      <c r="BC11" s="27">
        <v>1477.301025</v>
      </c>
      <c r="BD11" s="27">
        <v>1618.9448239999999</v>
      </c>
      <c r="BE11" s="27">
        <v>1780.705933</v>
      </c>
      <c r="BF11" s="24">
        <v>1294.9517820000001</v>
      </c>
      <c r="BG11" s="27">
        <v>1752.0379640000001</v>
      </c>
      <c r="BH11" s="27">
        <v>1475.450073</v>
      </c>
      <c r="BI11" s="27">
        <v>1639.9833980000001</v>
      </c>
      <c r="BJ11" s="27">
        <v>1791.143188</v>
      </c>
      <c r="BK11" s="24">
        <v>1299.1667480000001</v>
      </c>
      <c r="BL11" s="27">
        <v>1767.1254879999999</v>
      </c>
      <c r="BM11" s="27">
        <v>1467.124268</v>
      </c>
      <c r="BN11" s="27">
        <v>1643.525269</v>
      </c>
      <c r="BO11" s="27">
        <v>1800.7662350000001</v>
      </c>
      <c r="BP11" s="24">
        <v>1312.680664</v>
      </c>
      <c r="BQ11" s="27">
        <v>1780.6304929999999</v>
      </c>
      <c r="BR11" s="27">
        <v>1454.6335449999999</v>
      </c>
      <c r="BS11" s="27">
        <v>1654.443115</v>
      </c>
      <c r="BT11" s="27">
        <v>1811.881592</v>
      </c>
      <c r="BU11" s="24">
        <v>1327.0711670000001</v>
      </c>
      <c r="BV11" s="27">
        <v>1791.4123540000001</v>
      </c>
      <c r="BW11" s="27">
        <v>1449.284302</v>
      </c>
      <c r="BX11" s="27">
        <v>1665.7535399999999</v>
      </c>
      <c r="BY11" s="27">
        <v>1815.4700929999999</v>
      </c>
      <c r="BZ11" s="24">
        <v>1329.1639399999999</v>
      </c>
      <c r="CA11" s="27">
        <v>1799.0948490000001</v>
      </c>
      <c r="CB11" s="27">
        <v>1445.0766599999999</v>
      </c>
      <c r="CC11" s="27">
        <v>1665.529419</v>
      </c>
      <c r="CD11" s="27">
        <v>1820.7753909999999</v>
      </c>
      <c r="CE11" s="24">
        <v>1325.9060059999999</v>
      </c>
      <c r="CF11" s="27">
        <v>1810.5635990000001</v>
      </c>
      <c r="CG11" s="27">
        <v>1431.418823</v>
      </c>
      <c r="CH11" s="27">
        <v>1674.000732</v>
      </c>
      <c r="CI11" s="27">
        <v>1822.8641359999999</v>
      </c>
      <c r="CJ11" s="24">
        <v>1311.5223390000001</v>
      </c>
      <c r="CK11" s="27">
        <v>1823.6729740000001</v>
      </c>
      <c r="CL11" s="27">
        <v>1405.914307</v>
      </c>
      <c r="CM11" s="27">
        <v>1676.9436040000001</v>
      </c>
      <c r="CN11" s="27">
        <v>1826.2827150000001</v>
      </c>
      <c r="CO11" s="24">
        <v>1311.92749</v>
      </c>
      <c r="CP11" s="27">
        <v>1837.3607179999999</v>
      </c>
      <c r="CQ11" s="27">
        <v>1386.7376710000001</v>
      </c>
      <c r="CR11" s="27">
        <v>1681.7338870000001</v>
      </c>
      <c r="CS11" s="27">
        <v>1828.7258300000001</v>
      </c>
      <c r="CT11" s="24">
        <v>1327.243408</v>
      </c>
      <c r="CU11" s="27">
        <v>1844.298706</v>
      </c>
      <c r="CV11" s="27">
        <v>1360.373169</v>
      </c>
      <c r="CW11" s="27">
        <v>1680.6477050000001</v>
      </c>
      <c r="CX11" s="27">
        <v>1834.3764650000001</v>
      </c>
      <c r="CY11" s="24">
        <v>1334.3804929999999</v>
      </c>
      <c r="CZ11" s="27">
        <v>1856.337158</v>
      </c>
      <c r="DA11" s="27">
        <v>1331.181763</v>
      </c>
      <c r="DB11" s="27">
        <v>1680.2086179999999</v>
      </c>
      <c r="DC11" s="27">
        <v>1836.831177</v>
      </c>
      <c r="DD11" s="24">
        <v>1333.4975589999999</v>
      </c>
      <c r="DE11" s="27">
        <v>1870.774658</v>
      </c>
      <c r="DF11" s="27">
        <v>1328.4049070000001</v>
      </c>
      <c r="DG11" s="27">
        <v>1690.016846</v>
      </c>
      <c r="DH11" s="27">
        <v>1841.6370850000001</v>
      </c>
      <c r="DI11" s="24">
        <v>1337.8542480000001</v>
      </c>
      <c r="DJ11" s="27">
        <v>1884.4991460000001</v>
      </c>
      <c r="DK11" s="27">
        <v>1325.490967</v>
      </c>
      <c r="DL11" s="27">
        <v>1701.9520259999999</v>
      </c>
      <c r="DM11" s="27">
        <v>1847.7657469999999</v>
      </c>
      <c r="DN11" s="24">
        <v>1349.9053960000001</v>
      </c>
      <c r="DO11" s="27">
        <v>1896.274658</v>
      </c>
      <c r="DP11" s="27">
        <v>1328.736572</v>
      </c>
      <c r="DQ11" s="27">
        <v>1709.131592</v>
      </c>
      <c r="DR11" s="27">
        <v>1851.239746</v>
      </c>
      <c r="DS11" s="24">
        <v>1368.1467290000001</v>
      </c>
      <c r="DT11" s="27">
        <v>1905.699341</v>
      </c>
      <c r="DU11" s="27">
        <v>1346.6383060000001</v>
      </c>
      <c r="DV11" s="27">
        <v>1720.654297</v>
      </c>
      <c r="DW11" s="27">
        <v>1854.0952150000001</v>
      </c>
      <c r="DX11" s="24">
        <v>1383.2425539999999</v>
      </c>
      <c r="DY11" s="27">
        <v>1917.206909</v>
      </c>
      <c r="DZ11" s="27">
        <v>1357.336914</v>
      </c>
      <c r="EA11" s="27">
        <v>1724.1547849999999</v>
      </c>
      <c r="EB11" s="27">
        <v>1855.2048339999999</v>
      </c>
      <c r="EC11" s="24">
        <v>1388.2426760000001</v>
      </c>
      <c r="ED11" s="27">
        <v>1924.5478519999999</v>
      </c>
      <c r="EE11" s="27">
        <v>1359.6547849999999</v>
      </c>
      <c r="EF11" s="27">
        <v>1726.918457</v>
      </c>
      <c r="EG11" s="27">
        <v>1856.2623289999999</v>
      </c>
      <c r="EH11" s="24">
        <v>1389.525635</v>
      </c>
      <c r="EI11" s="27">
        <v>1932.326538</v>
      </c>
      <c r="EJ11" s="27">
        <v>1367.2707519999999</v>
      </c>
      <c r="EK11" s="27">
        <v>1727.4998780000001</v>
      </c>
      <c r="EL11" s="27">
        <v>1859.0029300000001</v>
      </c>
      <c r="EM11" s="24">
        <v>1392.8862300000001</v>
      </c>
      <c r="EN11" s="27">
        <v>1945.7951660000001</v>
      </c>
      <c r="EO11" s="27">
        <v>1371.997803</v>
      </c>
      <c r="EP11" s="27">
        <v>1730.320557</v>
      </c>
      <c r="EQ11" s="27">
        <v>1859.1641850000001</v>
      </c>
      <c r="ER11" s="24">
        <v>1400.3085940000001</v>
      </c>
      <c r="ES11" s="26">
        <v>5.0000000000000001E-3</v>
      </c>
      <c r="ET11" s="26">
        <v>-7.0000000000000001E-3</v>
      </c>
      <c r="EU11" s="26">
        <v>1E-3</v>
      </c>
      <c r="EV11" s="26">
        <v>3.0000000000000001E-3</v>
      </c>
      <c r="EW11" s="25">
        <v>-6.0000000000000001E-3</v>
      </c>
    </row>
    <row r="12" spans="1:153" x14ac:dyDescent="0.25">
      <c r="A12" s="24" t="s">
        <v>189</v>
      </c>
      <c r="B12" s="24">
        <v>32.367001000000002</v>
      </c>
      <c r="C12" s="24">
        <v>24.080002</v>
      </c>
      <c r="D12" s="27">
        <v>17.302637000000001</v>
      </c>
      <c r="E12" s="27">
        <v>17.301324999999999</v>
      </c>
      <c r="F12" s="27">
        <v>17.294630000000002</v>
      </c>
      <c r="G12" s="27">
        <v>17.393502999999999</v>
      </c>
      <c r="H12" s="24">
        <v>17.198623999999999</v>
      </c>
      <c r="I12" s="27">
        <v>17.177349</v>
      </c>
      <c r="J12" s="27">
        <v>17.173895000000002</v>
      </c>
      <c r="K12" s="27">
        <v>17.189678000000001</v>
      </c>
      <c r="L12" s="27">
        <v>17.181341</v>
      </c>
      <c r="M12" s="24">
        <v>16.976353</v>
      </c>
      <c r="N12" s="27">
        <v>17.278804999999998</v>
      </c>
      <c r="O12" s="27">
        <v>17.171721999999999</v>
      </c>
      <c r="P12" s="27">
        <v>17.234655</v>
      </c>
      <c r="Q12" s="27">
        <v>17.402014000000001</v>
      </c>
      <c r="R12" s="24">
        <v>16.764332</v>
      </c>
      <c r="S12" s="27">
        <v>17.409604999999999</v>
      </c>
      <c r="T12" s="27">
        <v>17.205666999999998</v>
      </c>
      <c r="U12" s="27">
        <v>17.265961000000001</v>
      </c>
      <c r="V12" s="27">
        <v>17.597981999999998</v>
      </c>
      <c r="W12" s="24">
        <v>16.618727</v>
      </c>
      <c r="X12" s="27">
        <v>16.699342999999999</v>
      </c>
      <c r="Y12" s="27">
        <v>16.332965999999999</v>
      </c>
      <c r="Z12" s="27">
        <v>16.471266</v>
      </c>
      <c r="AA12" s="27">
        <v>16.790924</v>
      </c>
      <c r="AB12" s="24">
        <v>15.853650999999999</v>
      </c>
      <c r="AC12" s="27">
        <v>14.639172</v>
      </c>
      <c r="AD12" s="27">
        <v>14.20148</v>
      </c>
      <c r="AE12" s="27">
        <v>14.384067</v>
      </c>
      <c r="AF12" s="27">
        <v>14.68821</v>
      </c>
      <c r="AG12" s="24">
        <v>13.693517999999999</v>
      </c>
      <c r="AH12" s="27">
        <v>14.883762000000001</v>
      </c>
      <c r="AI12" s="27">
        <v>14.371782</v>
      </c>
      <c r="AJ12" s="27">
        <v>14.602499</v>
      </c>
      <c r="AK12" s="27">
        <v>14.941606999999999</v>
      </c>
      <c r="AL12" s="24">
        <v>13.908426</v>
      </c>
      <c r="AM12" s="27">
        <v>14.794428</v>
      </c>
      <c r="AN12" s="27">
        <v>14.196624</v>
      </c>
      <c r="AO12" s="27">
        <v>14.503541</v>
      </c>
      <c r="AP12" s="27">
        <v>14.787953999999999</v>
      </c>
      <c r="AQ12" s="24">
        <v>13.790338999999999</v>
      </c>
      <c r="AR12" s="27">
        <v>14.928974</v>
      </c>
      <c r="AS12" s="27">
        <v>14.326865</v>
      </c>
      <c r="AT12" s="27">
        <v>14.65582</v>
      </c>
      <c r="AU12" s="27">
        <v>14.871854000000001</v>
      </c>
      <c r="AV12" s="24">
        <v>13.934812000000001</v>
      </c>
      <c r="AW12" s="27">
        <v>15.012976</v>
      </c>
      <c r="AX12" s="27">
        <v>14.374281999999999</v>
      </c>
      <c r="AY12" s="27">
        <v>14.751346</v>
      </c>
      <c r="AZ12" s="27">
        <v>14.933847</v>
      </c>
      <c r="BA12" s="24">
        <v>13.971805</v>
      </c>
      <c r="BB12" s="27">
        <v>15.123354000000001</v>
      </c>
      <c r="BC12" s="27">
        <v>14.501961</v>
      </c>
      <c r="BD12" s="27">
        <v>14.874841999999999</v>
      </c>
      <c r="BE12" s="27">
        <v>15.005155</v>
      </c>
      <c r="BF12" s="24">
        <v>14.068241</v>
      </c>
      <c r="BG12" s="27">
        <v>15.211456</v>
      </c>
      <c r="BH12" s="27">
        <v>14.554392999999999</v>
      </c>
      <c r="BI12" s="27">
        <v>14.966464999999999</v>
      </c>
      <c r="BJ12" s="27">
        <v>15.050488</v>
      </c>
      <c r="BK12" s="24">
        <v>14.179480999999999</v>
      </c>
      <c r="BL12" s="27">
        <v>15.300841</v>
      </c>
      <c r="BM12" s="27">
        <v>14.602762</v>
      </c>
      <c r="BN12" s="27">
        <v>15.038050999999999</v>
      </c>
      <c r="BO12" s="27">
        <v>15.113301999999999</v>
      </c>
      <c r="BP12" s="24">
        <v>14.324379</v>
      </c>
      <c r="BQ12" s="27">
        <v>15.190291999999999</v>
      </c>
      <c r="BR12" s="27">
        <v>14.48377</v>
      </c>
      <c r="BS12" s="27">
        <v>14.962312000000001</v>
      </c>
      <c r="BT12" s="27">
        <v>14.994959</v>
      </c>
      <c r="BU12" s="24">
        <v>14.276576</v>
      </c>
      <c r="BV12" s="27">
        <v>15.190894</v>
      </c>
      <c r="BW12" s="27">
        <v>14.393309</v>
      </c>
      <c r="BX12" s="27">
        <v>14.935497</v>
      </c>
      <c r="BY12" s="27">
        <v>14.930967000000001</v>
      </c>
      <c r="BZ12" s="24">
        <v>14.229092</v>
      </c>
      <c r="CA12" s="27">
        <v>15.156598000000001</v>
      </c>
      <c r="CB12" s="27">
        <v>14.399789999999999</v>
      </c>
      <c r="CC12" s="27">
        <v>14.96552</v>
      </c>
      <c r="CD12" s="27">
        <v>14.965472</v>
      </c>
      <c r="CE12" s="24">
        <v>14.247795999999999</v>
      </c>
      <c r="CF12" s="27">
        <v>15.156912</v>
      </c>
      <c r="CG12" s="27">
        <v>14.348248</v>
      </c>
      <c r="CH12" s="27">
        <v>14.948967</v>
      </c>
      <c r="CI12" s="27">
        <v>14.945067999999999</v>
      </c>
      <c r="CJ12" s="24">
        <v>14.196507</v>
      </c>
      <c r="CK12" s="27">
        <v>15.208945</v>
      </c>
      <c r="CL12" s="27">
        <v>14.358345999999999</v>
      </c>
      <c r="CM12" s="27">
        <v>14.995324999999999</v>
      </c>
      <c r="CN12" s="27">
        <v>14.994062</v>
      </c>
      <c r="CO12" s="24">
        <v>14.252915</v>
      </c>
      <c r="CP12" s="27">
        <v>15.271140000000001</v>
      </c>
      <c r="CQ12" s="27">
        <v>14.37717</v>
      </c>
      <c r="CR12" s="27">
        <v>15.052592000000001</v>
      </c>
      <c r="CS12" s="27">
        <v>15.050732</v>
      </c>
      <c r="CT12" s="24">
        <v>14.365564000000001</v>
      </c>
      <c r="CU12" s="27">
        <v>15.240285999999999</v>
      </c>
      <c r="CV12" s="27">
        <v>14.274367</v>
      </c>
      <c r="CW12" s="27">
        <v>15.009496</v>
      </c>
      <c r="CX12" s="27">
        <v>15.013555999999999</v>
      </c>
      <c r="CY12" s="24">
        <v>14.358587</v>
      </c>
      <c r="CZ12" s="27">
        <v>15.301442</v>
      </c>
      <c r="DA12" s="27">
        <v>14.25604</v>
      </c>
      <c r="DB12" s="27">
        <v>15.056531</v>
      </c>
      <c r="DC12" s="27">
        <v>15.065346999999999</v>
      </c>
      <c r="DD12" s="24">
        <v>14.405333000000001</v>
      </c>
      <c r="DE12" s="27">
        <v>15.381152999999999</v>
      </c>
      <c r="DF12" s="27">
        <v>14.298852</v>
      </c>
      <c r="DG12" s="27">
        <v>15.112996000000001</v>
      </c>
      <c r="DH12" s="27">
        <v>15.128359</v>
      </c>
      <c r="DI12" s="24">
        <v>14.47381</v>
      </c>
      <c r="DJ12" s="27">
        <v>15.482574</v>
      </c>
      <c r="DK12" s="27">
        <v>14.385121</v>
      </c>
      <c r="DL12" s="27">
        <v>15.18033</v>
      </c>
      <c r="DM12" s="27">
        <v>15.207174999999999</v>
      </c>
      <c r="DN12" s="24">
        <v>14.603559000000001</v>
      </c>
      <c r="DO12" s="27">
        <v>15.5899</v>
      </c>
      <c r="DP12" s="27">
        <v>14.48854</v>
      </c>
      <c r="DQ12" s="27">
        <v>15.246221999999999</v>
      </c>
      <c r="DR12" s="27">
        <v>15.272693</v>
      </c>
      <c r="DS12" s="24">
        <v>14.723905</v>
      </c>
      <c r="DT12" s="27">
        <v>15.676791</v>
      </c>
      <c r="DU12" s="27">
        <v>14.622553999999999</v>
      </c>
      <c r="DV12" s="27">
        <v>15.32255</v>
      </c>
      <c r="DW12" s="27">
        <v>15.353477</v>
      </c>
      <c r="DX12" s="24">
        <v>14.833907</v>
      </c>
      <c r="DY12" s="27">
        <v>15.780915999999999</v>
      </c>
      <c r="DZ12" s="27">
        <v>14.733421</v>
      </c>
      <c r="EA12" s="27">
        <v>15.402736000000001</v>
      </c>
      <c r="EB12" s="27">
        <v>15.44266</v>
      </c>
      <c r="EC12" s="24">
        <v>14.935988999999999</v>
      </c>
      <c r="ED12" s="27">
        <v>15.882517999999999</v>
      </c>
      <c r="EE12" s="27">
        <v>14.812118999999999</v>
      </c>
      <c r="EF12" s="27">
        <v>15.478182</v>
      </c>
      <c r="EG12" s="27">
        <v>15.590513</v>
      </c>
      <c r="EH12" s="24">
        <v>15.005315</v>
      </c>
      <c r="EI12" s="27">
        <v>15.990766000000001</v>
      </c>
      <c r="EJ12" s="27">
        <v>14.89705</v>
      </c>
      <c r="EK12" s="27">
        <v>15.558759999999999</v>
      </c>
      <c r="EL12" s="27">
        <v>15.68089</v>
      </c>
      <c r="EM12" s="24">
        <v>15.064719</v>
      </c>
      <c r="EN12" s="27">
        <v>16.111502000000002</v>
      </c>
      <c r="EO12" s="27">
        <v>14.965991000000001</v>
      </c>
      <c r="EP12" s="27">
        <v>15.647128</v>
      </c>
      <c r="EQ12" s="27">
        <v>15.756575</v>
      </c>
      <c r="ER12" s="24">
        <v>15.154764</v>
      </c>
      <c r="ES12" s="26">
        <v>-1.4E-2</v>
      </c>
      <c r="ET12" s="26">
        <v>-1.6E-2</v>
      </c>
      <c r="EU12" s="26">
        <v>-1.4999999999999999E-2</v>
      </c>
      <c r="EV12" s="26">
        <v>-1.4999999999999999E-2</v>
      </c>
      <c r="EW12" s="25">
        <v>-1.6E-2</v>
      </c>
    </row>
    <row r="13" spans="1:153" x14ac:dyDescent="0.25">
      <c r="A13" s="24" t="s">
        <v>208</v>
      </c>
      <c r="B13" s="24">
        <v>778.79797399999995</v>
      </c>
      <c r="C13" s="24">
        <v>809.16601600000001</v>
      </c>
      <c r="D13" s="27">
        <v>1012.652466</v>
      </c>
      <c r="E13" s="27">
        <v>1012.677673</v>
      </c>
      <c r="F13" s="27">
        <v>1012.322571</v>
      </c>
      <c r="G13" s="27">
        <v>989.90924099999995</v>
      </c>
      <c r="H13" s="24">
        <v>1037.9794919999999</v>
      </c>
      <c r="I13" s="27">
        <v>899.76397699999995</v>
      </c>
      <c r="J13" s="27">
        <v>887.81091300000003</v>
      </c>
      <c r="K13" s="27">
        <v>884.12091099999998</v>
      </c>
      <c r="L13" s="27">
        <v>876.36840800000004</v>
      </c>
      <c r="M13" s="24">
        <v>949.22113000000002</v>
      </c>
      <c r="N13" s="27">
        <v>888.37030000000004</v>
      </c>
      <c r="O13" s="27">
        <v>909.31701699999996</v>
      </c>
      <c r="P13" s="27">
        <v>882.35199</v>
      </c>
      <c r="Q13" s="27">
        <v>831.230591</v>
      </c>
      <c r="R13" s="24">
        <v>1051.5280760000001</v>
      </c>
      <c r="S13" s="27">
        <v>894.31463599999995</v>
      </c>
      <c r="T13" s="27">
        <v>932.53472899999997</v>
      </c>
      <c r="U13" s="27">
        <v>894.00591999999995</v>
      </c>
      <c r="V13" s="27">
        <v>811.69464100000005</v>
      </c>
      <c r="W13" s="24">
        <v>1135.4860839999999</v>
      </c>
      <c r="X13" s="27">
        <v>969.23242200000004</v>
      </c>
      <c r="Y13" s="27">
        <v>1032.9160159999999</v>
      </c>
      <c r="Z13" s="27">
        <v>981.68872099999999</v>
      </c>
      <c r="AA13" s="27">
        <v>873.54480000000001</v>
      </c>
      <c r="AB13" s="24">
        <v>1281.85022</v>
      </c>
      <c r="AC13" s="27">
        <v>940.37872300000004</v>
      </c>
      <c r="AD13" s="27">
        <v>1014.274841</v>
      </c>
      <c r="AE13" s="27">
        <v>953.67144800000005</v>
      </c>
      <c r="AF13" s="27">
        <v>826.48535200000003</v>
      </c>
      <c r="AG13" s="24">
        <v>1282.9022219999999</v>
      </c>
      <c r="AH13" s="27">
        <v>914.59747300000004</v>
      </c>
      <c r="AI13" s="27">
        <v>1012.703003</v>
      </c>
      <c r="AJ13" s="27">
        <v>939.65380900000002</v>
      </c>
      <c r="AK13" s="27">
        <v>788.90643299999999</v>
      </c>
      <c r="AL13" s="24">
        <v>1296.514404</v>
      </c>
      <c r="AM13" s="27">
        <v>909.30658000000005</v>
      </c>
      <c r="AN13" s="27">
        <v>1020.457825</v>
      </c>
      <c r="AO13" s="27">
        <v>933.59948699999995</v>
      </c>
      <c r="AP13" s="27">
        <v>777.33050500000002</v>
      </c>
      <c r="AQ13" s="24">
        <v>1312.395996</v>
      </c>
      <c r="AR13" s="27">
        <v>900.599243</v>
      </c>
      <c r="AS13" s="27">
        <v>1025.209106</v>
      </c>
      <c r="AT13" s="27">
        <v>933.39996299999996</v>
      </c>
      <c r="AU13" s="27">
        <v>766.64386000000002</v>
      </c>
      <c r="AV13" s="24">
        <v>1310.698975</v>
      </c>
      <c r="AW13" s="27">
        <v>900.603882</v>
      </c>
      <c r="AX13" s="27">
        <v>1041.171509</v>
      </c>
      <c r="AY13" s="27">
        <v>938.959473</v>
      </c>
      <c r="AZ13" s="27">
        <v>760.04553199999998</v>
      </c>
      <c r="BA13" s="24">
        <v>1321.8564449999999</v>
      </c>
      <c r="BB13" s="27">
        <v>905.97229000000004</v>
      </c>
      <c r="BC13" s="27">
        <v>1044.434692</v>
      </c>
      <c r="BD13" s="27">
        <v>939.44720500000005</v>
      </c>
      <c r="BE13" s="27">
        <v>767.16992200000004</v>
      </c>
      <c r="BF13" s="24">
        <v>1354.502808</v>
      </c>
      <c r="BG13" s="27">
        <v>913.83441200000004</v>
      </c>
      <c r="BH13" s="27">
        <v>1061.755981</v>
      </c>
      <c r="BI13" s="27">
        <v>941.24047900000005</v>
      </c>
      <c r="BJ13" s="27">
        <v>777.74719200000004</v>
      </c>
      <c r="BK13" s="24">
        <v>1388.373413</v>
      </c>
      <c r="BL13" s="27">
        <v>929.68109100000004</v>
      </c>
      <c r="BM13" s="27">
        <v>1084.4107670000001</v>
      </c>
      <c r="BN13" s="27">
        <v>960.92059300000005</v>
      </c>
      <c r="BO13" s="27">
        <v>789.95422399999995</v>
      </c>
      <c r="BP13" s="24">
        <v>1403.3460689999999</v>
      </c>
      <c r="BQ13" s="27">
        <v>941.01696800000002</v>
      </c>
      <c r="BR13" s="27">
        <v>1113.5706789999999</v>
      </c>
      <c r="BS13" s="27">
        <v>974.59033199999999</v>
      </c>
      <c r="BT13" s="27">
        <v>803.98394800000005</v>
      </c>
      <c r="BU13" s="24">
        <v>1410.53772</v>
      </c>
      <c r="BV13" s="27">
        <v>958.46673599999997</v>
      </c>
      <c r="BW13" s="27">
        <v>1144.3248289999999</v>
      </c>
      <c r="BX13" s="27">
        <v>991.00128199999995</v>
      </c>
      <c r="BY13" s="27">
        <v>822.13690199999996</v>
      </c>
      <c r="BZ13" s="24">
        <v>1434.786865</v>
      </c>
      <c r="CA13" s="27">
        <v>987.24951199999998</v>
      </c>
      <c r="CB13" s="27">
        <v>1172.069702</v>
      </c>
      <c r="CC13" s="27">
        <v>1018.781311</v>
      </c>
      <c r="CD13" s="27">
        <v>838.57745399999999</v>
      </c>
      <c r="CE13" s="24">
        <v>1468.776611</v>
      </c>
      <c r="CF13" s="27">
        <v>1005.199158</v>
      </c>
      <c r="CG13" s="27">
        <v>1198.3754879999999</v>
      </c>
      <c r="CH13" s="27">
        <v>1028.7467039999999</v>
      </c>
      <c r="CI13" s="27">
        <v>845.23962400000005</v>
      </c>
      <c r="CJ13" s="24">
        <v>1507.4544679999999</v>
      </c>
      <c r="CK13" s="27">
        <v>1021.040283</v>
      </c>
      <c r="CL13" s="27">
        <v>1228.384888</v>
      </c>
      <c r="CM13" s="27">
        <v>1041.1407469999999</v>
      </c>
      <c r="CN13" s="27">
        <v>851.09222399999999</v>
      </c>
      <c r="CO13" s="24">
        <v>1533.3043210000001</v>
      </c>
      <c r="CP13" s="27">
        <v>1040.8280030000001</v>
      </c>
      <c r="CQ13" s="27">
        <v>1264.306519</v>
      </c>
      <c r="CR13" s="27">
        <v>1055.2254640000001</v>
      </c>
      <c r="CS13" s="27">
        <v>859.80523700000003</v>
      </c>
      <c r="CT13" s="24">
        <v>1549.052124</v>
      </c>
      <c r="CU13" s="27">
        <v>1059.3980710000001</v>
      </c>
      <c r="CV13" s="27">
        <v>1302.4360349999999</v>
      </c>
      <c r="CW13" s="27">
        <v>1073.1741939999999</v>
      </c>
      <c r="CX13" s="27">
        <v>865.95208700000001</v>
      </c>
      <c r="CY13" s="24">
        <v>1569.966919</v>
      </c>
      <c r="CZ13" s="27">
        <v>1079.6960449999999</v>
      </c>
      <c r="DA13" s="27">
        <v>1349.661865</v>
      </c>
      <c r="DB13" s="27">
        <v>1088.4708250000001</v>
      </c>
      <c r="DC13" s="27">
        <v>865.01501499999995</v>
      </c>
      <c r="DD13" s="24">
        <v>1599.7579350000001</v>
      </c>
      <c r="DE13" s="27">
        <v>1098.8702390000001</v>
      </c>
      <c r="DF13" s="27">
        <v>1377.8179929999999</v>
      </c>
      <c r="DG13" s="27">
        <v>1096.0839840000001</v>
      </c>
      <c r="DH13" s="27">
        <v>856.87170400000002</v>
      </c>
      <c r="DI13" s="24">
        <v>1629.8192140000001</v>
      </c>
      <c r="DJ13" s="27">
        <v>1116.626831</v>
      </c>
      <c r="DK13" s="27">
        <v>1401.8232419999999</v>
      </c>
      <c r="DL13" s="27">
        <v>1101.7387699999999</v>
      </c>
      <c r="DM13" s="27">
        <v>839.137024</v>
      </c>
      <c r="DN13" s="24">
        <v>1654.0179439999999</v>
      </c>
      <c r="DO13" s="27">
        <v>1131.5460210000001</v>
      </c>
      <c r="DP13" s="27">
        <v>1408.968018</v>
      </c>
      <c r="DQ13" s="27">
        <v>1111.152466</v>
      </c>
      <c r="DR13" s="27">
        <v>821.50372300000004</v>
      </c>
      <c r="DS13" s="24">
        <v>1672.186279</v>
      </c>
      <c r="DT13" s="27">
        <v>1152.5711670000001</v>
      </c>
      <c r="DU13" s="27">
        <v>1412.963013</v>
      </c>
      <c r="DV13" s="27">
        <v>1118.135376</v>
      </c>
      <c r="DW13" s="27">
        <v>805.66058299999997</v>
      </c>
      <c r="DX13" s="24">
        <v>1698.4113769999999</v>
      </c>
      <c r="DY13" s="27">
        <v>1159.2364500000001</v>
      </c>
      <c r="DZ13" s="27">
        <v>1420.251831</v>
      </c>
      <c r="EA13" s="27">
        <v>1123.2734379999999</v>
      </c>
      <c r="EB13" s="27">
        <v>793.77929700000004</v>
      </c>
      <c r="EC13" s="24">
        <v>1734.2348629999999</v>
      </c>
      <c r="ED13" s="27">
        <v>1167.8134769999999</v>
      </c>
      <c r="EE13" s="27">
        <v>1436.690918</v>
      </c>
      <c r="EF13" s="27">
        <v>1121.7620850000001</v>
      </c>
      <c r="EG13" s="27">
        <v>769.83502199999998</v>
      </c>
      <c r="EH13" s="24">
        <v>1772.759644</v>
      </c>
      <c r="EI13" s="27">
        <v>1176.47937</v>
      </c>
      <c r="EJ13" s="27">
        <v>1440.630371</v>
      </c>
      <c r="EK13" s="27">
        <v>1124.013428</v>
      </c>
      <c r="EL13" s="27">
        <v>751.17517099999998</v>
      </c>
      <c r="EM13" s="24">
        <v>1806.6232910000001</v>
      </c>
      <c r="EN13" s="27">
        <v>1167.586182</v>
      </c>
      <c r="EO13" s="27">
        <v>1438.3795170000001</v>
      </c>
      <c r="EP13" s="27">
        <v>1114.5770259999999</v>
      </c>
      <c r="EQ13" s="27">
        <v>724.90875200000005</v>
      </c>
      <c r="ER13" s="24">
        <v>1842.248047</v>
      </c>
      <c r="ES13" s="26">
        <v>1.2999999999999999E-2</v>
      </c>
      <c r="ET13" s="26">
        <v>0.02</v>
      </c>
      <c r="EU13" s="26">
        <v>1.0999999999999999E-2</v>
      </c>
      <c r="EV13" s="26">
        <v>-4.0000000000000001E-3</v>
      </c>
      <c r="EW13" s="25">
        <v>2.9000000000000001E-2</v>
      </c>
    </row>
    <row r="14" spans="1:153" x14ac:dyDescent="0.25">
      <c r="A14" s="24" t="s">
        <v>187</v>
      </c>
      <c r="B14" s="24">
        <v>806.96899399999995</v>
      </c>
      <c r="C14" s="24">
        <v>790.22497599999997</v>
      </c>
      <c r="D14" s="27">
        <v>769.99694799999997</v>
      </c>
      <c r="E14" s="27">
        <v>769.99694799999997</v>
      </c>
      <c r="F14" s="27">
        <v>769.99694799999997</v>
      </c>
      <c r="G14" s="27">
        <v>769.99694799999997</v>
      </c>
      <c r="H14" s="24">
        <v>769.99694799999997</v>
      </c>
      <c r="I14" s="27">
        <v>775.18151899999998</v>
      </c>
      <c r="J14" s="27">
        <v>775.18164100000001</v>
      </c>
      <c r="K14" s="27">
        <v>775.18164100000001</v>
      </c>
      <c r="L14" s="27">
        <v>775.18164100000001</v>
      </c>
      <c r="M14" s="24">
        <v>775.18164100000001</v>
      </c>
      <c r="N14" s="27">
        <v>788.70916699999998</v>
      </c>
      <c r="O14" s="27">
        <v>788.70916699999998</v>
      </c>
      <c r="P14" s="27">
        <v>788.70916699999998</v>
      </c>
      <c r="Q14" s="27">
        <v>788.70916699999998</v>
      </c>
      <c r="R14" s="24">
        <v>788.70916699999998</v>
      </c>
      <c r="S14" s="27">
        <v>819.96679700000004</v>
      </c>
      <c r="T14" s="27">
        <v>819.96679700000004</v>
      </c>
      <c r="U14" s="27">
        <v>819.96679700000004</v>
      </c>
      <c r="V14" s="27">
        <v>819.96679700000004</v>
      </c>
      <c r="W14" s="24">
        <v>819.96679700000004</v>
      </c>
      <c r="X14" s="27">
        <v>839.92553699999996</v>
      </c>
      <c r="Y14" s="27">
        <v>839.92553699999996</v>
      </c>
      <c r="Z14" s="27">
        <v>839.925476</v>
      </c>
      <c r="AA14" s="27">
        <v>839.92553699999996</v>
      </c>
      <c r="AB14" s="24">
        <v>839.92553699999996</v>
      </c>
      <c r="AC14" s="27">
        <v>859.28381300000001</v>
      </c>
      <c r="AD14" s="27">
        <v>859.28381300000001</v>
      </c>
      <c r="AE14" s="27">
        <v>859.28381300000001</v>
      </c>
      <c r="AF14" s="27">
        <v>859.28381300000001</v>
      </c>
      <c r="AG14" s="24">
        <v>859.28381300000001</v>
      </c>
      <c r="AH14" s="27">
        <v>875.85815400000001</v>
      </c>
      <c r="AI14" s="27">
        <v>875.85815400000001</v>
      </c>
      <c r="AJ14" s="27">
        <v>875.85815400000001</v>
      </c>
      <c r="AK14" s="27">
        <v>875.85815400000001</v>
      </c>
      <c r="AL14" s="24">
        <v>867.59729000000004</v>
      </c>
      <c r="AM14" s="27">
        <v>885.08886700000005</v>
      </c>
      <c r="AN14" s="27">
        <v>885.08886700000005</v>
      </c>
      <c r="AO14" s="27">
        <v>885.08886700000005</v>
      </c>
      <c r="AP14" s="27">
        <v>885.08886700000005</v>
      </c>
      <c r="AQ14" s="24">
        <v>876.82800299999997</v>
      </c>
      <c r="AR14" s="27">
        <v>884.80163600000003</v>
      </c>
      <c r="AS14" s="27">
        <v>884.80169699999999</v>
      </c>
      <c r="AT14" s="27">
        <v>884.80163600000003</v>
      </c>
      <c r="AU14" s="27">
        <v>884.80169699999999</v>
      </c>
      <c r="AV14" s="24">
        <v>876.54070999999999</v>
      </c>
      <c r="AW14" s="27">
        <v>888.73974599999997</v>
      </c>
      <c r="AX14" s="27">
        <v>888.73974599999997</v>
      </c>
      <c r="AY14" s="27">
        <v>888.73974599999997</v>
      </c>
      <c r="AZ14" s="27">
        <v>888.73974599999997</v>
      </c>
      <c r="BA14" s="24">
        <v>880.47882100000004</v>
      </c>
      <c r="BB14" s="27">
        <v>894.64660600000002</v>
      </c>
      <c r="BC14" s="27">
        <v>894.64660600000002</v>
      </c>
      <c r="BD14" s="27">
        <v>894.64660600000002</v>
      </c>
      <c r="BE14" s="27">
        <v>894.64660600000002</v>
      </c>
      <c r="BF14" s="24">
        <v>886.38574200000005</v>
      </c>
      <c r="BG14" s="27">
        <v>900.55346699999996</v>
      </c>
      <c r="BH14" s="27">
        <v>900.55346699999996</v>
      </c>
      <c r="BI14" s="27">
        <v>900.55346699999996</v>
      </c>
      <c r="BJ14" s="27">
        <v>900.55346699999996</v>
      </c>
      <c r="BK14" s="24">
        <v>892.29260299999999</v>
      </c>
      <c r="BL14" s="27">
        <v>906.45996100000002</v>
      </c>
      <c r="BM14" s="27">
        <v>906.45996100000002</v>
      </c>
      <c r="BN14" s="27">
        <v>906.45996100000002</v>
      </c>
      <c r="BO14" s="27">
        <v>906.45996100000002</v>
      </c>
      <c r="BP14" s="24">
        <v>898.19897500000002</v>
      </c>
      <c r="BQ14" s="27">
        <v>912.36779799999999</v>
      </c>
      <c r="BR14" s="27">
        <v>912.36779799999999</v>
      </c>
      <c r="BS14" s="27">
        <v>912.36779799999999</v>
      </c>
      <c r="BT14" s="27">
        <v>912.36779799999999</v>
      </c>
      <c r="BU14" s="24">
        <v>904.10693400000002</v>
      </c>
      <c r="BV14" s="27">
        <v>912.36730999999997</v>
      </c>
      <c r="BW14" s="27">
        <v>912.36730999999997</v>
      </c>
      <c r="BX14" s="27">
        <v>912.36730999999997</v>
      </c>
      <c r="BY14" s="27">
        <v>913.16113299999995</v>
      </c>
      <c r="BZ14" s="24">
        <v>904.10644500000001</v>
      </c>
      <c r="CA14" s="27">
        <v>912.36682099999996</v>
      </c>
      <c r="CB14" s="27">
        <v>912.36682099999996</v>
      </c>
      <c r="CC14" s="27">
        <v>912.36682099999996</v>
      </c>
      <c r="CD14" s="27">
        <v>913.37268100000006</v>
      </c>
      <c r="CE14" s="24">
        <v>904.10595699999999</v>
      </c>
      <c r="CF14" s="27">
        <v>912.36682099999996</v>
      </c>
      <c r="CG14" s="27">
        <v>912.36682099999996</v>
      </c>
      <c r="CH14" s="27">
        <v>912.36682099999996</v>
      </c>
      <c r="CI14" s="27">
        <v>914.51953100000003</v>
      </c>
      <c r="CJ14" s="24">
        <v>904.10595699999999</v>
      </c>
      <c r="CK14" s="27">
        <v>912.36682099999996</v>
      </c>
      <c r="CL14" s="27">
        <v>912.36682099999996</v>
      </c>
      <c r="CM14" s="27">
        <v>912.36682099999996</v>
      </c>
      <c r="CN14" s="27">
        <v>917.52417000000003</v>
      </c>
      <c r="CO14" s="24">
        <v>904.10595699999999</v>
      </c>
      <c r="CP14" s="27">
        <v>908.42919900000004</v>
      </c>
      <c r="CQ14" s="27">
        <v>908.42919900000004</v>
      </c>
      <c r="CR14" s="27">
        <v>908.42919900000004</v>
      </c>
      <c r="CS14" s="27">
        <v>919.45837400000005</v>
      </c>
      <c r="CT14" s="24">
        <v>900.16833499999996</v>
      </c>
      <c r="CU14" s="27">
        <v>901.41296399999999</v>
      </c>
      <c r="CV14" s="27">
        <v>900.55358899999999</v>
      </c>
      <c r="CW14" s="27">
        <v>900.55358899999999</v>
      </c>
      <c r="CX14" s="27">
        <v>917.85082999999997</v>
      </c>
      <c r="CY14" s="24">
        <v>892.29260299999999</v>
      </c>
      <c r="CZ14" s="27">
        <v>894.69665499999996</v>
      </c>
      <c r="DA14" s="27">
        <v>892.67834500000004</v>
      </c>
      <c r="DB14" s="27">
        <v>892.67834500000004</v>
      </c>
      <c r="DC14" s="27">
        <v>924.10168499999997</v>
      </c>
      <c r="DD14" s="24">
        <v>884.417419</v>
      </c>
      <c r="DE14" s="27">
        <v>888.18670699999996</v>
      </c>
      <c r="DF14" s="27">
        <v>884.80169699999999</v>
      </c>
      <c r="DG14" s="27">
        <v>884.80169699999999</v>
      </c>
      <c r="DH14" s="27">
        <v>934.066956</v>
      </c>
      <c r="DI14" s="24">
        <v>876.54077099999995</v>
      </c>
      <c r="DJ14" s="27">
        <v>881.35864300000003</v>
      </c>
      <c r="DK14" s="27">
        <v>878.03796399999999</v>
      </c>
      <c r="DL14" s="27">
        <v>876.925476</v>
      </c>
      <c r="DM14" s="27">
        <v>946.72918700000002</v>
      </c>
      <c r="DN14" s="24">
        <v>868.66455099999996</v>
      </c>
      <c r="DO14" s="27">
        <v>874.43615699999998</v>
      </c>
      <c r="DP14" s="27">
        <v>871.81762700000002</v>
      </c>
      <c r="DQ14" s="27">
        <v>870.31005900000002</v>
      </c>
      <c r="DR14" s="27">
        <v>962.49761999999998</v>
      </c>
      <c r="DS14" s="24">
        <v>860.78790300000003</v>
      </c>
      <c r="DT14" s="27">
        <v>867.67114300000003</v>
      </c>
      <c r="DU14" s="27">
        <v>865.61267099999998</v>
      </c>
      <c r="DV14" s="27">
        <v>863.97497599999997</v>
      </c>
      <c r="DW14" s="27">
        <v>981.839966</v>
      </c>
      <c r="DX14" s="24">
        <v>852.91076699999996</v>
      </c>
      <c r="DY14" s="27">
        <v>868.79107699999997</v>
      </c>
      <c r="DZ14" s="27">
        <v>867.33898899999997</v>
      </c>
      <c r="EA14" s="27">
        <v>865.12676999999996</v>
      </c>
      <c r="EB14" s="27">
        <v>1001.1171880000001</v>
      </c>
      <c r="EC14" s="24">
        <v>852.910706</v>
      </c>
      <c r="ED14" s="27">
        <v>870.323486</v>
      </c>
      <c r="EE14" s="27">
        <v>869.77477999999996</v>
      </c>
      <c r="EF14" s="27">
        <v>865.27258300000005</v>
      </c>
      <c r="EG14" s="27">
        <v>1030.4788820000001</v>
      </c>
      <c r="EH14" s="24">
        <v>852.910706</v>
      </c>
      <c r="EI14" s="27">
        <v>874.50640899999996</v>
      </c>
      <c r="EJ14" s="27">
        <v>877.04840100000001</v>
      </c>
      <c r="EK14" s="27">
        <v>866.478882</v>
      </c>
      <c r="EL14" s="27">
        <v>1045.846436</v>
      </c>
      <c r="EM14" s="24">
        <v>852.91076699999996</v>
      </c>
      <c r="EN14" s="27">
        <v>883.93084699999997</v>
      </c>
      <c r="EO14" s="27">
        <v>885.32183799999996</v>
      </c>
      <c r="EP14" s="27">
        <v>871.78271500000005</v>
      </c>
      <c r="EQ14" s="27">
        <v>1060.8707280000001</v>
      </c>
      <c r="ER14" s="24">
        <v>852.910706</v>
      </c>
      <c r="ES14" s="26">
        <v>4.0000000000000001E-3</v>
      </c>
      <c r="ET14" s="26">
        <v>4.0000000000000001E-3</v>
      </c>
      <c r="EU14" s="26">
        <v>3.0000000000000001E-3</v>
      </c>
      <c r="EV14" s="26">
        <v>0.01</v>
      </c>
      <c r="EW14" s="25">
        <v>3.0000000000000001E-3</v>
      </c>
    </row>
    <row r="15" spans="1:153" x14ac:dyDescent="0.25">
      <c r="A15" s="24" t="s">
        <v>207</v>
      </c>
      <c r="B15" s="24">
        <v>1.764999</v>
      </c>
      <c r="C15" s="24">
        <v>1.3529990000000001</v>
      </c>
      <c r="D15" s="27">
        <v>2.4761380000000002</v>
      </c>
      <c r="E15" s="27">
        <v>2.4761380000000002</v>
      </c>
      <c r="F15" s="27">
        <v>2.4761380000000002</v>
      </c>
      <c r="G15" s="27">
        <v>2.476137</v>
      </c>
      <c r="H15" s="24">
        <v>2.476137</v>
      </c>
      <c r="I15" s="27">
        <v>2.4679160000000002</v>
      </c>
      <c r="J15" s="27">
        <v>2.4682740000000001</v>
      </c>
      <c r="K15" s="27">
        <v>2.4678640000000001</v>
      </c>
      <c r="L15" s="27">
        <v>2.4681850000000001</v>
      </c>
      <c r="M15" s="24">
        <v>2.467441</v>
      </c>
      <c r="N15" s="27">
        <v>2.4742259999999998</v>
      </c>
      <c r="O15" s="27">
        <v>2.4745840000000001</v>
      </c>
      <c r="P15" s="27">
        <v>2.4741719999999998</v>
      </c>
      <c r="Q15" s="27">
        <v>2.4730940000000001</v>
      </c>
      <c r="R15" s="24">
        <v>2.473751</v>
      </c>
      <c r="S15" s="27">
        <v>2.47498</v>
      </c>
      <c r="T15" s="27">
        <v>2.477652</v>
      </c>
      <c r="U15" s="27">
        <v>2.474987</v>
      </c>
      <c r="V15" s="27">
        <v>2.474593</v>
      </c>
      <c r="W15" s="24">
        <v>2.4773640000000001</v>
      </c>
      <c r="X15" s="27">
        <v>2.476801</v>
      </c>
      <c r="Y15" s="27">
        <v>2.4791460000000001</v>
      </c>
      <c r="Z15" s="27">
        <v>2.4761169999999999</v>
      </c>
      <c r="AA15" s="27">
        <v>2.475479</v>
      </c>
      <c r="AB15" s="24">
        <v>2.484931</v>
      </c>
      <c r="AC15" s="27">
        <v>2.476801</v>
      </c>
      <c r="AD15" s="27">
        <v>2.4791470000000002</v>
      </c>
      <c r="AE15" s="27">
        <v>2.4766249999999999</v>
      </c>
      <c r="AF15" s="27">
        <v>2.47587</v>
      </c>
      <c r="AG15" s="24">
        <v>2.4876640000000001</v>
      </c>
      <c r="AH15" s="27">
        <v>2.476801</v>
      </c>
      <c r="AI15" s="27">
        <v>2.4793919999999998</v>
      </c>
      <c r="AJ15" s="27">
        <v>2.4766249999999999</v>
      </c>
      <c r="AK15" s="27">
        <v>2.4758689999999999</v>
      </c>
      <c r="AL15" s="24">
        <v>2.4900639999999998</v>
      </c>
      <c r="AM15" s="27">
        <v>2.4767999999999999</v>
      </c>
      <c r="AN15" s="27">
        <v>2.479473</v>
      </c>
      <c r="AO15" s="27">
        <v>2.4772210000000001</v>
      </c>
      <c r="AP15" s="27">
        <v>2.4758689999999999</v>
      </c>
      <c r="AQ15" s="24">
        <v>2.4915790000000002</v>
      </c>
      <c r="AR15" s="27">
        <v>2.4774769999999999</v>
      </c>
      <c r="AS15" s="27">
        <v>2.4818370000000001</v>
      </c>
      <c r="AT15" s="27">
        <v>2.4772780000000001</v>
      </c>
      <c r="AU15" s="27">
        <v>2.4765320000000002</v>
      </c>
      <c r="AV15" s="24">
        <v>2.4930189999999999</v>
      </c>
      <c r="AW15" s="27">
        <v>2.477805</v>
      </c>
      <c r="AX15" s="27">
        <v>2.4836119999999999</v>
      </c>
      <c r="AY15" s="27">
        <v>2.477582</v>
      </c>
      <c r="AZ15" s="27">
        <v>2.4774910000000001</v>
      </c>
      <c r="BA15" s="24">
        <v>2.4953379999999998</v>
      </c>
      <c r="BB15" s="27">
        <v>2.4789850000000002</v>
      </c>
      <c r="BC15" s="27">
        <v>2.4874719999999999</v>
      </c>
      <c r="BD15" s="27">
        <v>2.4785279999999998</v>
      </c>
      <c r="BE15" s="27">
        <v>2.479876</v>
      </c>
      <c r="BF15" s="24">
        <v>2.497487</v>
      </c>
      <c r="BG15" s="27">
        <v>2.4811610000000002</v>
      </c>
      <c r="BH15" s="27">
        <v>2.4874990000000001</v>
      </c>
      <c r="BI15" s="27">
        <v>2.4826440000000001</v>
      </c>
      <c r="BJ15" s="27">
        <v>2.4861840000000002</v>
      </c>
      <c r="BK15" s="24">
        <v>2.5024519999999999</v>
      </c>
      <c r="BL15" s="27">
        <v>2.482691</v>
      </c>
      <c r="BM15" s="27">
        <v>2.4909370000000002</v>
      </c>
      <c r="BN15" s="27">
        <v>2.483034</v>
      </c>
      <c r="BO15" s="27">
        <v>2.4862929999999999</v>
      </c>
      <c r="BP15" s="24">
        <v>2.5038559999999999</v>
      </c>
      <c r="BQ15" s="27">
        <v>2.4853109999999998</v>
      </c>
      <c r="BR15" s="27">
        <v>2.4970189999999999</v>
      </c>
      <c r="BS15" s="27">
        <v>2.4864410000000001</v>
      </c>
      <c r="BT15" s="27">
        <v>2.4935049999999999</v>
      </c>
      <c r="BU15" s="24">
        <v>2.510643</v>
      </c>
      <c r="BV15" s="27">
        <v>2.486208</v>
      </c>
      <c r="BW15" s="27">
        <v>2.4991349999999999</v>
      </c>
      <c r="BX15" s="27">
        <v>2.4885250000000001</v>
      </c>
      <c r="BY15" s="27">
        <v>2.4984459999999999</v>
      </c>
      <c r="BZ15" s="24">
        <v>2.511431</v>
      </c>
      <c r="CA15" s="27">
        <v>2.4929070000000002</v>
      </c>
      <c r="CB15" s="27">
        <v>2.5063819999999999</v>
      </c>
      <c r="CC15" s="27">
        <v>2.4948320000000002</v>
      </c>
      <c r="CD15" s="27">
        <v>2.508416</v>
      </c>
      <c r="CE15" s="24">
        <v>2.518913</v>
      </c>
      <c r="CF15" s="27">
        <v>2.5001150000000001</v>
      </c>
      <c r="CG15" s="27">
        <v>2.5154519999999998</v>
      </c>
      <c r="CH15" s="27">
        <v>2.5024000000000002</v>
      </c>
      <c r="CI15" s="27">
        <v>2.515949</v>
      </c>
      <c r="CJ15" s="24">
        <v>2.522713</v>
      </c>
      <c r="CK15" s="27">
        <v>2.5092940000000001</v>
      </c>
      <c r="CL15" s="27">
        <v>2.5236900000000002</v>
      </c>
      <c r="CM15" s="27">
        <v>2.5114809999999999</v>
      </c>
      <c r="CN15" s="27">
        <v>2.523682</v>
      </c>
      <c r="CO15" s="24">
        <v>2.5294439999999998</v>
      </c>
      <c r="CP15" s="27">
        <v>2.5206179999999998</v>
      </c>
      <c r="CQ15" s="27">
        <v>2.5296720000000001</v>
      </c>
      <c r="CR15" s="27">
        <v>2.5223810000000002</v>
      </c>
      <c r="CS15" s="27">
        <v>2.5314930000000002</v>
      </c>
      <c r="CT15" s="24">
        <v>2.531733</v>
      </c>
      <c r="CU15" s="27">
        <v>2.5336959999999999</v>
      </c>
      <c r="CV15" s="27">
        <v>2.5356030000000001</v>
      </c>
      <c r="CW15" s="27">
        <v>2.5319970000000001</v>
      </c>
      <c r="CX15" s="27">
        <v>2.5387059999999999</v>
      </c>
      <c r="CY15" s="24">
        <v>2.5383450000000001</v>
      </c>
      <c r="CZ15" s="27">
        <v>2.539822</v>
      </c>
      <c r="DA15" s="27">
        <v>2.5413589999999999</v>
      </c>
      <c r="DB15" s="27">
        <v>2.5382090000000002</v>
      </c>
      <c r="DC15" s="27">
        <v>2.5441060000000002</v>
      </c>
      <c r="DD15" s="24">
        <v>2.5404840000000002</v>
      </c>
      <c r="DE15" s="27">
        <v>2.5466350000000002</v>
      </c>
      <c r="DF15" s="27">
        <v>2.5522580000000001</v>
      </c>
      <c r="DG15" s="27">
        <v>2.5452870000000001</v>
      </c>
      <c r="DH15" s="27">
        <v>2.5484339999999999</v>
      </c>
      <c r="DI15" s="24">
        <v>2.5452590000000002</v>
      </c>
      <c r="DJ15" s="27">
        <v>2.5536599999999998</v>
      </c>
      <c r="DK15" s="27">
        <v>2.5547249999999999</v>
      </c>
      <c r="DL15" s="27">
        <v>2.5501830000000001</v>
      </c>
      <c r="DM15" s="27">
        <v>2.552743</v>
      </c>
      <c r="DN15" s="24">
        <v>2.551968</v>
      </c>
      <c r="DO15" s="27">
        <v>2.5574059999999998</v>
      </c>
      <c r="DP15" s="27">
        <v>2.5573139999999999</v>
      </c>
      <c r="DQ15" s="27">
        <v>2.5554800000000002</v>
      </c>
      <c r="DR15" s="27">
        <v>2.556057</v>
      </c>
      <c r="DS15" s="24">
        <v>2.5576430000000001</v>
      </c>
      <c r="DT15" s="27">
        <v>2.5600550000000002</v>
      </c>
      <c r="DU15" s="27">
        <v>2.5598390000000002</v>
      </c>
      <c r="DV15" s="27">
        <v>2.559701</v>
      </c>
      <c r="DW15" s="27">
        <v>2.559253</v>
      </c>
      <c r="DX15" s="24">
        <v>2.5612949999999999</v>
      </c>
      <c r="DY15" s="27">
        <v>2.5641530000000001</v>
      </c>
      <c r="DZ15" s="27">
        <v>2.562818</v>
      </c>
      <c r="EA15" s="27">
        <v>2.5629149999999998</v>
      </c>
      <c r="EB15" s="27">
        <v>2.5643289999999999</v>
      </c>
      <c r="EC15" s="24">
        <v>2.567272</v>
      </c>
      <c r="ED15" s="27">
        <v>2.5669900000000001</v>
      </c>
      <c r="EE15" s="27">
        <v>2.565032</v>
      </c>
      <c r="EF15" s="27">
        <v>2.565617</v>
      </c>
      <c r="EG15" s="27">
        <v>2.566325</v>
      </c>
      <c r="EH15" s="24">
        <v>2.5704060000000002</v>
      </c>
      <c r="EI15" s="27">
        <v>2.5695619999999999</v>
      </c>
      <c r="EJ15" s="27">
        <v>2.566576</v>
      </c>
      <c r="EK15" s="27">
        <v>2.5673319999999999</v>
      </c>
      <c r="EL15" s="27">
        <v>2.567841</v>
      </c>
      <c r="EM15" s="24">
        <v>2.5738699999999999</v>
      </c>
      <c r="EN15" s="27">
        <v>2.5725660000000001</v>
      </c>
      <c r="EO15" s="27">
        <v>2.569318</v>
      </c>
      <c r="EP15" s="27">
        <v>2.570376</v>
      </c>
      <c r="EQ15" s="27">
        <v>2.5704189999999998</v>
      </c>
      <c r="ER15" s="24">
        <v>2.577467</v>
      </c>
      <c r="ES15" s="26">
        <v>2.1999999999999999E-2</v>
      </c>
      <c r="ET15" s="26">
        <v>2.1999999999999999E-2</v>
      </c>
      <c r="EU15" s="26">
        <v>2.1999999999999999E-2</v>
      </c>
      <c r="EV15" s="26">
        <v>2.1999999999999999E-2</v>
      </c>
      <c r="EW15" s="25">
        <v>2.1999999999999999E-2</v>
      </c>
    </row>
    <row r="16" spans="1:153" x14ac:dyDescent="0.25">
      <c r="A16" s="24" t="s">
        <v>206</v>
      </c>
      <c r="B16" s="24">
        <v>392.36398300000002</v>
      </c>
      <c r="C16" s="24">
        <v>484.078979</v>
      </c>
      <c r="D16" s="27">
        <v>455.99383499999999</v>
      </c>
      <c r="E16" s="27">
        <v>455.99163800000002</v>
      </c>
      <c r="F16" s="27">
        <v>457.47174100000001</v>
      </c>
      <c r="G16" s="27">
        <v>456.037598</v>
      </c>
      <c r="H16" s="24">
        <v>455.94860799999998</v>
      </c>
      <c r="I16" s="27">
        <v>476.24471999999997</v>
      </c>
      <c r="J16" s="27">
        <v>476.36651599999999</v>
      </c>
      <c r="K16" s="27">
        <v>479.10485799999998</v>
      </c>
      <c r="L16" s="27">
        <v>476.74710099999999</v>
      </c>
      <c r="M16" s="24">
        <v>475.78436299999998</v>
      </c>
      <c r="N16" s="27">
        <v>491.10089099999999</v>
      </c>
      <c r="O16" s="27">
        <v>491.04058800000001</v>
      </c>
      <c r="P16" s="27">
        <v>506.39150999999998</v>
      </c>
      <c r="Q16" s="27">
        <v>492.41329999999999</v>
      </c>
      <c r="R16" s="24">
        <v>487.770691</v>
      </c>
      <c r="S16" s="27">
        <v>500.591003</v>
      </c>
      <c r="T16" s="27">
        <v>504.94433600000002</v>
      </c>
      <c r="U16" s="27">
        <v>532.77893100000006</v>
      </c>
      <c r="V16" s="27">
        <v>502.940674</v>
      </c>
      <c r="W16" s="24">
        <v>495.390106</v>
      </c>
      <c r="X16" s="27">
        <v>511.29894999999999</v>
      </c>
      <c r="Y16" s="27">
        <v>522.20812999999998</v>
      </c>
      <c r="Z16" s="27">
        <v>550.73138400000005</v>
      </c>
      <c r="AA16" s="27">
        <v>519.04638699999998</v>
      </c>
      <c r="AB16" s="24">
        <v>503.61056500000001</v>
      </c>
      <c r="AC16" s="27">
        <v>516.21838400000001</v>
      </c>
      <c r="AD16" s="27">
        <v>533.39977999999996</v>
      </c>
      <c r="AE16" s="27">
        <v>561.11804199999995</v>
      </c>
      <c r="AF16" s="27">
        <v>526.20825200000002</v>
      </c>
      <c r="AG16" s="24">
        <v>510.95275900000001</v>
      </c>
      <c r="AH16" s="27">
        <v>523.267517</v>
      </c>
      <c r="AI16" s="27">
        <v>545.148865</v>
      </c>
      <c r="AJ16" s="27">
        <v>571.73376499999995</v>
      </c>
      <c r="AK16" s="27">
        <v>533.57690400000001</v>
      </c>
      <c r="AL16" s="24">
        <v>518.17773399999999</v>
      </c>
      <c r="AM16" s="27">
        <v>529.95996100000002</v>
      </c>
      <c r="AN16" s="27">
        <v>560.81817599999999</v>
      </c>
      <c r="AO16" s="27">
        <v>587.55474900000002</v>
      </c>
      <c r="AP16" s="27">
        <v>542.76220699999999</v>
      </c>
      <c r="AQ16" s="24">
        <v>526.75610400000005</v>
      </c>
      <c r="AR16" s="27">
        <v>540.74389599999995</v>
      </c>
      <c r="AS16" s="27">
        <v>582.08392300000003</v>
      </c>
      <c r="AT16" s="27">
        <v>601.71386700000005</v>
      </c>
      <c r="AU16" s="27">
        <v>555.27569600000004</v>
      </c>
      <c r="AV16" s="24">
        <v>542.53436299999998</v>
      </c>
      <c r="AW16" s="27">
        <v>552.03564500000005</v>
      </c>
      <c r="AX16" s="27">
        <v>593.97241199999996</v>
      </c>
      <c r="AY16" s="27">
        <v>610.83752400000003</v>
      </c>
      <c r="AZ16" s="27">
        <v>562.38952600000005</v>
      </c>
      <c r="BA16" s="24">
        <v>559.07971199999997</v>
      </c>
      <c r="BB16" s="27">
        <v>558.38293499999997</v>
      </c>
      <c r="BC16" s="27">
        <v>599.975098</v>
      </c>
      <c r="BD16" s="27">
        <v>614.20471199999997</v>
      </c>
      <c r="BE16" s="27">
        <v>566.19512899999995</v>
      </c>
      <c r="BF16" s="24">
        <v>568.34545900000001</v>
      </c>
      <c r="BG16" s="27">
        <v>559.84167500000001</v>
      </c>
      <c r="BH16" s="27">
        <v>606.49224900000002</v>
      </c>
      <c r="BI16" s="27">
        <v>618.10082999999997</v>
      </c>
      <c r="BJ16" s="27">
        <v>571.17541500000004</v>
      </c>
      <c r="BK16" s="24">
        <v>574.88055399999996</v>
      </c>
      <c r="BL16" s="27">
        <v>562.05249000000003</v>
      </c>
      <c r="BM16" s="27">
        <v>616.19439699999998</v>
      </c>
      <c r="BN16" s="27">
        <v>622.50585899999999</v>
      </c>
      <c r="BO16" s="27">
        <v>575.61120600000004</v>
      </c>
      <c r="BP16" s="24">
        <v>581.94555700000001</v>
      </c>
      <c r="BQ16" s="27">
        <v>567.29504399999996</v>
      </c>
      <c r="BR16" s="27">
        <v>624.01824999999997</v>
      </c>
      <c r="BS16" s="27">
        <v>625.10742200000004</v>
      </c>
      <c r="BT16" s="27">
        <v>579.98010299999999</v>
      </c>
      <c r="BU16" s="24">
        <v>589.68054199999995</v>
      </c>
      <c r="BV16" s="27">
        <v>570.64813200000003</v>
      </c>
      <c r="BW16" s="27">
        <v>623.82037400000002</v>
      </c>
      <c r="BX16" s="27">
        <v>627.27380400000004</v>
      </c>
      <c r="BY16" s="27">
        <v>586.12829599999998</v>
      </c>
      <c r="BZ16" s="24">
        <v>591.65173300000004</v>
      </c>
      <c r="CA16" s="27">
        <v>572.35790999999995</v>
      </c>
      <c r="CB16" s="27">
        <v>626.89977999999996</v>
      </c>
      <c r="CC16" s="27">
        <v>632.39428699999996</v>
      </c>
      <c r="CD16" s="27">
        <v>594.96057099999996</v>
      </c>
      <c r="CE16" s="24">
        <v>591.65551800000003</v>
      </c>
      <c r="CF16" s="27">
        <v>575.34399399999995</v>
      </c>
      <c r="CG16" s="27">
        <v>635.375</v>
      </c>
      <c r="CH16" s="27">
        <v>641.05078100000003</v>
      </c>
      <c r="CI16" s="27">
        <v>610.55883800000004</v>
      </c>
      <c r="CJ16" s="24">
        <v>593.17443800000001</v>
      </c>
      <c r="CK16" s="27">
        <v>580.31018100000006</v>
      </c>
      <c r="CL16" s="27">
        <v>652.21838400000001</v>
      </c>
      <c r="CM16" s="27">
        <v>655.21563700000002</v>
      </c>
      <c r="CN16" s="27">
        <v>624.83862299999998</v>
      </c>
      <c r="CO16" s="24">
        <v>595.783997</v>
      </c>
      <c r="CP16" s="27">
        <v>585.07208300000002</v>
      </c>
      <c r="CQ16" s="27">
        <v>661.962402</v>
      </c>
      <c r="CR16" s="27">
        <v>672.49139400000001</v>
      </c>
      <c r="CS16" s="27">
        <v>641.82336399999997</v>
      </c>
      <c r="CT16" s="24">
        <v>599.51452600000005</v>
      </c>
      <c r="CU16" s="27">
        <v>592.86114499999996</v>
      </c>
      <c r="CV16" s="27">
        <v>677.796021</v>
      </c>
      <c r="CW16" s="27">
        <v>690.03155500000003</v>
      </c>
      <c r="CX16" s="27">
        <v>659.10766599999999</v>
      </c>
      <c r="CY16" s="24">
        <v>600.91876200000002</v>
      </c>
      <c r="CZ16" s="27">
        <v>598.76593000000003</v>
      </c>
      <c r="DA16" s="27">
        <v>689.51696800000002</v>
      </c>
      <c r="DB16" s="27">
        <v>710.87524399999995</v>
      </c>
      <c r="DC16" s="27">
        <v>676.98107900000002</v>
      </c>
      <c r="DD16" s="24">
        <v>602.84228499999995</v>
      </c>
      <c r="DE16" s="27">
        <v>604.93975799999998</v>
      </c>
      <c r="DF16" s="27">
        <v>696.46630900000002</v>
      </c>
      <c r="DG16" s="27">
        <v>729.73400900000001</v>
      </c>
      <c r="DH16" s="27">
        <v>696.90979000000004</v>
      </c>
      <c r="DI16" s="24">
        <v>604.13909899999999</v>
      </c>
      <c r="DJ16" s="27">
        <v>614.66747999999995</v>
      </c>
      <c r="DK16" s="27">
        <v>710.17871100000002</v>
      </c>
      <c r="DL16" s="27">
        <v>751.37304700000004</v>
      </c>
      <c r="DM16" s="27">
        <v>721.50683600000002</v>
      </c>
      <c r="DN16" s="24">
        <v>607.32922399999995</v>
      </c>
      <c r="DO16" s="27">
        <v>628.01141399999995</v>
      </c>
      <c r="DP16" s="27">
        <v>727.80017099999998</v>
      </c>
      <c r="DQ16" s="27">
        <v>774.713257</v>
      </c>
      <c r="DR16" s="27">
        <v>747.75585899999999</v>
      </c>
      <c r="DS16" s="24">
        <v>609.10443099999998</v>
      </c>
      <c r="DT16" s="27">
        <v>638.77893100000006</v>
      </c>
      <c r="DU16" s="27">
        <v>741.35913100000005</v>
      </c>
      <c r="DV16" s="27">
        <v>798.18798800000002</v>
      </c>
      <c r="DW16" s="27">
        <v>776.69982900000002</v>
      </c>
      <c r="DX16" s="24">
        <v>611.56066899999996</v>
      </c>
      <c r="DY16" s="27">
        <v>653.72082499999999</v>
      </c>
      <c r="DZ16" s="27">
        <v>756.58154300000001</v>
      </c>
      <c r="EA16" s="27">
        <v>824.10754399999996</v>
      </c>
      <c r="EB16" s="27">
        <v>806.71844499999997</v>
      </c>
      <c r="EC16" s="24">
        <v>614.35803199999998</v>
      </c>
      <c r="ED16" s="27">
        <v>674.65966800000001</v>
      </c>
      <c r="EE16" s="27">
        <v>772.31085199999995</v>
      </c>
      <c r="EF16" s="27">
        <v>855.92144800000005</v>
      </c>
      <c r="EG16" s="27">
        <v>841.15283199999999</v>
      </c>
      <c r="EH16" s="24">
        <v>618.30633499999999</v>
      </c>
      <c r="EI16" s="27">
        <v>697.49926800000003</v>
      </c>
      <c r="EJ16" s="27">
        <v>789.70886199999995</v>
      </c>
      <c r="EK16" s="27">
        <v>894.26232900000002</v>
      </c>
      <c r="EL16" s="27">
        <v>877.56127900000001</v>
      </c>
      <c r="EM16" s="24">
        <v>622.34942599999999</v>
      </c>
      <c r="EN16" s="27">
        <v>726.05877699999996</v>
      </c>
      <c r="EO16" s="27">
        <v>810.83667000000003</v>
      </c>
      <c r="EP16" s="27">
        <v>935.76953100000003</v>
      </c>
      <c r="EQ16" s="27">
        <v>919.60076900000001</v>
      </c>
      <c r="ER16" s="24">
        <v>626.85144000000003</v>
      </c>
      <c r="ES16" s="26">
        <v>1.4E-2</v>
      </c>
      <c r="ET16" s="26">
        <v>1.7999999999999999E-2</v>
      </c>
      <c r="EU16" s="26">
        <v>2.3E-2</v>
      </c>
      <c r="EV16" s="26">
        <v>2.1999999999999999E-2</v>
      </c>
      <c r="EW16" s="25">
        <v>8.9999999999999993E-3</v>
      </c>
    </row>
    <row r="17" spans="1:153" x14ac:dyDescent="0.25">
      <c r="A17" s="24" t="s">
        <v>205</v>
      </c>
      <c r="B17" s="24">
        <v>0</v>
      </c>
      <c r="C17" s="24">
        <v>0</v>
      </c>
      <c r="D17" s="27">
        <v>0</v>
      </c>
      <c r="E17" s="27">
        <v>0</v>
      </c>
      <c r="F17" s="27">
        <v>0</v>
      </c>
      <c r="G17" s="27">
        <v>0</v>
      </c>
      <c r="H17" s="24">
        <v>0</v>
      </c>
      <c r="I17" s="27">
        <v>0</v>
      </c>
      <c r="J17" s="27">
        <v>0</v>
      </c>
      <c r="K17" s="27">
        <v>0</v>
      </c>
      <c r="L17" s="27">
        <v>0</v>
      </c>
      <c r="M17" s="24">
        <v>0</v>
      </c>
      <c r="N17" s="27">
        <v>0</v>
      </c>
      <c r="O17" s="27">
        <v>0</v>
      </c>
      <c r="P17" s="27">
        <v>0</v>
      </c>
      <c r="Q17" s="27">
        <v>0</v>
      </c>
      <c r="R17" s="24">
        <v>0</v>
      </c>
      <c r="S17" s="27">
        <v>0.319276</v>
      </c>
      <c r="T17" s="27">
        <v>0.18073600000000001</v>
      </c>
      <c r="U17" s="27">
        <v>0.11953900000000001</v>
      </c>
      <c r="V17" s="27">
        <v>0.11031000000000001</v>
      </c>
      <c r="W17" s="24">
        <v>1.9085939999999999</v>
      </c>
      <c r="X17" s="27">
        <v>0.66343399999999997</v>
      </c>
      <c r="Y17" s="27">
        <v>0.36444199999999999</v>
      </c>
      <c r="Z17" s="27">
        <v>0.27210299999999998</v>
      </c>
      <c r="AA17" s="27">
        <v>0.12654299999999999</v>
      </c>
      <c r="AB17" s="24">
        <v>3.4787189999999999</v>
      </c>
      <c r="AC17" s="27">
        <v>1.057626</v>
      </c>
      <c r="AD17" s="27">
        <v>0.56461700000000004</v>
      </c>
      <c r="AE17" s="27">
        <v>0.69827300000000003</v>
      </c>
      <c r="AF17" s="27">
        <v>0.13381299999999999</v>
      </c>
      <c r="AG17" s="24">
        <v>5.2837870000000002</v>
      </c>
      <c r="AH17" s="27">
        <v>1.4931639999999999</v>
      </c>
      <c r="AI17" s="27">
        <v>0.76832199999999995</v>
      </c>
      <c r="AJ17" s="27">
        <v>0.91536300000000004</v>
      </c>
      <c r="AK17" s="27">
        <v>0.14118900000000001</v>
      </c>
      <c r="AL17" s="24">
        <v>6.858778</v>
      </c>
      <c r="AM17" s="27">
        <v>1.964995</v>
      </c>
      <c r="AN17" s="27">
        <v>0.98684000000000005</v>
      </c>
      <c r="AO17" s="27">
        <v>1.147932</v>
      </c>
      <c r="AP17" s="27">
        <v>0.14890700000000001</v>
      </c>
      <c r="AQ17" s="24">
        <v>10.129236000000001</v>
      </c>
      <c r="AR17" s="27">
        <v>2.588365</v>
      </c>
      <c r="AS17" s="27">
        <v>1.205573</v>
      </c>
      <c r="AT17" s="27">
        <v>1.5002420000000001</v>
      </c>
      <c r="AU17" s="27">
        <v>0.15528900000000001</v>
      </c>
      <c r="AV17" s="24">
        <v>14.368505000000001</v>
      </c>
      <c r="AW17" s="27">
        <v>3.2141929999999999</v>
      </c>
      <c r="AX17" s="27">
        <v>1.6895150000000001</v>
      </c>
      <c r="AY17" s="27">
        <v>1.848198</v>
      </c>
      <c r="AZ17" s="27">
        <v>0.16053100000000001</v>
      </c>
      <c r="BA17" s="24">
        <v>18.923838</v>
      </c>
      <c r="BB17" s="27">
        <v>3.8183880000000001</v>
      </c>
      <c r="BC17" s="27">
        <v>2.1663999999999999</v>
      </c>
      <c r="BD17" s="27">
        <v>2.2272479999999999</v>
      </c>
      <c r="BE17" s="27">
        <v>0.16431100000000001</v>
      </c>
      <c r="BF17" s="24">
        <v>25.609203000000001</v>
      </c>
      <c r="BG17" s="27">
        <v>4.6485240000000001</v>
      </c>
      <c r="BH17" s="27">
        <v>2.6873140000000002</v>
      </c>
      <c r="BI17" s="27">
        <v>2.7756810000000001</v>
      </c>
      <c r="BJ17" s="27">
        <v>0.16720199999999999</v>
      </c>
      <c r="BK17" s="24">
        <v>32.296329</v>
      </c>
      <c r="BL17" s="27">
        <v>5.4464810000000003</v>
      </c>
      <c r="BM17" s="27">
        <v>3.245269</v>
      </c>
      <c r="BN17" s="27">
        <v>3.485411</v>
      </c>
      <c r="BO17" s="27">
        <v>0.17573</v>
      </c>
      <c r="BP17" s="24">
        <v>37.702126</v>
      </c>
      <c r="BQ17" s="27">
        <v>6.2782879999999999</v>
      </c>
      <c r="BR17" s="27">
        <v>3.8224079999999998</v>
      </c>
      <c r="BS17" s="27">
        <v>4.1484819999999996</v>
      </c>
      <c r="BT17" s="27">
        <v>0.182501</v>
      </c>
      <c r="BU17" s="24">
        <v>42.453589999999998</v>
      </c>
      <c r="BV17" s="27">
        <v>7.4375150000000003</v>
      </c>
      <c r="BW17" s="27">
        <v>4.4005549999999998</v>
      </c>
      <c r="BX17" s="27">
        <v>4.8872609999999996</v>
      </c>
      <c r="BY17" s="27">
        <v>0.190583</v>
      </c>
      <c r="BZ17" s="24">
        <v>47.092495</v>
      </c>
      <c r="CA17" s="27">
        <v>8.3127980000000008</v>
      </c>
      <c r="CB17" s="27">
        <v>4.9711020000000001</v>
      </c>
      <c r="CC17" s="27">
        <v>6.0016249999999998</v>
      </c>
      <c r="CD17" s="27">
        <v>0.19735</v>
      </c>
      <c r="CE17" s="24">
        <v>52.173119</v>
      </c>
      <c r="CF17" s="27">
        <v>8.9317360000000008</v>
      </c>
      <c r="CG17" s="27">
        <v>5.519584</v>
      </c>
      <c r="CH17" s="27">
        <v>6.6738229999999996</v>
      </c>
      <c r="CI17" s="27">
        <v>0.20300000000000001</v>
      </c>
      <c r="CJ17" s="24">
        <v>57.123176999999998</v>
      </c>
      <c r="CK17" s="27">
        <v>9.585134</v>
      </c>
      <c r="CL17" s="27">
        <v>6.056514</v>
      </c>
      <c r="CM17" s="27">
        <v>7.3914999999999997</v>
      </c>
      <c r="CN17" s="27">
        <v>0.20971899999999999</v>
      </c>
      <c r="CO17" s="24">
        <v>62.330520999999997</v>
      </c>
      <c r="CP17" s="27">
        <v>10.102283</v>
      </c>
      <c r="CQ17" s="27">
        <v>6.5537190000000001</v>
      </c>
      <c r="CR17" s="27">
        <v>7.8239890000000001</v>
      </c>
      <c r="CS17" s="27">
        <v>0.21675700000000001</v>
      </c>
      <c r="CT17" s="24">
        <v>67.590102999999999</v>
      </c>
      <c r="CU17" s="27">
        <v>10.493055</v>
      </c>
      <c r="CV17" s="27">
        <v>7.1168690000000003</v>
      </c>
      <c r="CW17" s="27">
        <v>8.1644330000000007</v>
      </c>
      <c r="CX17" s="27">
        <v>0.23173299999999999</v>
      </c>
      <c r="CY17" s="24">
        <v>72.379508999999999</v>
      </c>
      <c r="CZ17" s="27">
        <v>10.966155000000001</v>
      </c>
      <c r="DA17" s="27">
        <v>7.7715949999999996</v>
      </c>
      <c r="DB17" s="27">
        <v>8.4815190000000005</v>
      </c>
      <c r="DC17" s="27">
        <v>0.25790800000000003</v>
      </c>
      <c r="DD17" s="24">
        <v>77.753021000000004</v>
      </c>
      <c r="DE17" s="27">
        <v>11.490895</v>
      </c>
      <c r="DF17" s="27">
        <v>8.4185949999999998</v>
      </c>
      <c r="DG17" s="27">
        <v>8.7069589999999994</v>
      </c>
      <c r="DH17" s="27">
        <v>0.28217300000000001</v>
      </c>
      <c r="DI17" s="24">
        <v>82.826729</v>
      </c>
      <c r="DJ17" s="27">
        <v>11.936583000000001</v>
      </c>
      <c r="DK17" s="27">
        <v>8.9453040000000001</v>
      </c>
      <c r="DL17" s="27">
        <v>8.9294580000000003</v>
      </c>
      <c r="DM17" s="27">
        <v>0.31175999999999998</v>
      </c>
      <c r="DN17" s="24">
        <v>88.030913999999996</v>
      </c>
      <c r="DO17" s="27">
        <v>12.453571</v>
      </c>
      <c r="DP17" s="27">
        <v>9.3990179999999999</v>
      </c>
      <c r="DQ17" s="27">
        <v>9.0872539999999997</v>
      </c>
      <c r="DR17" s="27">
        <v>0.34925699999999998</v>
      </c>
      <c r="DS17" s="24">
        <v>92.823029000000005</v>
      </c>
      <c r="DT17" s="27">
        <v>12.647473</v>
      </c>
      <c r="DU17" s="27">
        <v>9.8759370000000004</v>
      </c>
      <c r="DV17" s="27">
        <v>9.1309159999999991</v>
      </c>
      <c r="DW17" s="27">
        <v>0.39310499999999998</v>
      </c>
      <c r="DX17" s="24">
        <v>98.019974000000005</v>
      </c>
      <c r="DY17" s="27">
        <v>12.839593000000001</v>
      </c>
      <c r="DZ17" s="27">
        <v>10.435024</v>
      </c>
      <c r="EA17" s="27">
        <v>9.1740670000000009</v>
      </c>
      <c r="EB17" s="27">
        <v>0.44517400000000001</v>
      </c>
      <c r="EC17" s="24">
        <v>103.68042</v>
      </c>
      <c r="ED17" s="27">
        <v>13.028415000000001</v>
      </c>
      <c r="EE17" s="27">
        <v>10.817766000000001</v>
      </c>
      <c r="EF17" s="27">
        <v>9.2312440000000002</v>
      </c>
      <c r="EG17" s="27">
        <v>0.49607000000000001</v>
      </c>
      <c r="EH17" s="24">
        <v>109.780243</v>
      </c>
      <c r="EI17" s="27">
        <v>13.11749</v>
      </c>
      <c r="EJ17" s="27">
        <v>11.038232000000001</v>
      </c>
      <c r="EK17" s="27">
        <v>9.3136980000000005</v>
      </c>
      <c r="EL17" s="27">
        <v>0.55560699999999996</v>
      </c>
      <c r="EM17" s="24">
        <v>116.095985</v>
      </c>
      <c r="EN17" s="27">
        <v>13.219077</v>
      </c>
      <c r="EO17" s="27">
        <v>11.402531</v>
      </c>
      <c r="EP17" s="27">
        <v>9.3970120000000001</v>
      </c>
      <c r="EQ17" s="27">
        <v>0.61168900000000004</v>
      </c>
      <c r="ER17" s="24">
        <v>122.126099</v>
      </c>
      <c r="ES17" s="27" t="s">
        <v>15</v>
      </c>
      <c r="ET17" s="27" t="s">
        <v>15</v>
      </c>
      <c r="EU17" s="27" t="s">
        <v>15</v>
      </c>
      <c r="EV17" s="27" t="s">
        <v>15</v>
      </c>
      <c r="EW17" s="24" t="s">
        <v>15</v>
      </c>
    </row>
    <row r="18" spans="1:153" x14ac:dyDescent="0.25">
      <c r="A18" s="28" t="s">
        <v>202</v>
      </c>
      <c r="B18" s="28">
        <v>3808.9348140000002</v>
      </c>
      <c r="C18" s="28">
        <v>3796.8413089999999</v>
      </c>
      <c r="D18" s="31">
        <v>3761.5578609999998</v>
      </c>
      <c r="E18" s="31">
        <v>3761.5732419999999</v>
      </c>
      <c r="F18" s="31">
        <v>3761.4077149999998</v>
      </c>
      <c r="G18" s="31">
        <v>3762.2578119999998</v>
      </c>
      <c r="H18" s="28">
        <v>3761.6459960000002</v>
      </c>
      <c r="I18" s="31">
        <v>3721.9177249999998</v>
      </c>
      <c r="J18" s="31">
        <v>3723.8359380000002</v>
      </c>
      <c r="K18" s="31">
        <v>3725.2802729999999</v>
      </c>
      <c r="L18" s="31">
        <v>3720.6530760000001</v>
      </c>
      <c r="M18" s="28">
        <v>3726.4426269999999</v>
      </c>
      <c r="N18" s="31">
        <v>3754.532471</v>
      </c>
      <c r="O18" s="31">
        <v>3753.5270999999998</v>
      </c>
      <c r="P18" s="31">
        <v>3757.1003420000002</v>
      </c>
      <c r="Q18" s="31">
        <v>3746.3930660000001</v>
      </c>
      <c r="R18" s="28">
        <v>3767.3476559999999</v>
      </c>
      <c r="S18" s="31">
        <v>3811.1103520000001</v>
      </c>
      <c r="T18" s="31">
        <v>3803.1145019999999</v>
      </c>
      <c r="U18" s="31">
        <v>3810.2377929999998</v>
      </c>
      <c r="V18" s="31">
        <v>3793.100586</v>
      </c>
      <c r="W18" s="28">
        <v>3829.4655760000001</v>
      </c>
      <c r="X18" s="31">
        <v>3848.880615</v>
      </c>
      <c r="Y18" s="31">
        <v>3831.1789549999999</v>
      </c>
      <c r="Z18" s="31">
        <v>3844.9990229999999</v>
      </c>
      <c r="AA18" s="31">
        <v>3822.5656739999999</v>
      </c>
      <c r="AB18" s="28">
        <v>3869.1801759999998</v>
      </c>
      <c r="AC18" s="31">
        <v>3901.8442380000001</v>
      </c>
      <c r="AD18" s="31">
        <v>3871.661865</v>
      </c>
      <c r="AE18" s="31">
        <v>3892.0429690000001</v>
      </c>
      <c r="AF18" s="31">
        <v>3862.8696289999998</v>
      </c>
      <c r="AG18" s="28">
        <v>3923.9472660000001</v>
      </c>
      <c r="AH18" s="31">
        <v>3949.735107</v>
      </c>
      <c r="AI18" s="31">
        <v>3909.5771479999999</v>
      </c>
      <c r="AJ18" s="31">
        <v>3936.2849120000001</v>
      </c>
      <c r="AK18" s="31">
        <v>3902.828125</v>
      </c>
      <c r="AL18" s="28">
        <v>3980.092529</v>
      </c>
      <c r="AM18" s="31">
        <v>4007.2526859999998</v>
      </c>
      <c r="AN18" s="31">
        <v>3955.868164</v>
      </c>
      <c r="AO18" s="31">
        <v>3990.2468260000001</v>
      </c>
      <c r="AP18" s="31">
        <v>3949.1677249999998</v>
      </c>
      <c r="AQ18" s="28">
        <v>4039.2817380000001</v>
      </c>
      <c r="AR18" s="31">
        <v>4038.0275879999999</v>
      </c>
      <c r="AS18" s="31">
        <v>3981.4482419999999</v>
      </c>
      <c r="AT18" s="31">
        <v>4021.154297</v>
      </c>
      <c r="AU18" s="31">
        <v>3971.7531739999999</v>
      </c>
      <c r="AV18" s="28">
        <v>4071.0234380000002</v>
      </c>
      <c r="AW18" s="31">
        <v>4066.453125</v>
      </c>
      <c r="AX18" s="31">
        <v>4003.1982419999999</v>
      </c>
      <c r="AY18" s="31">
        <v>4048.373047</v>
      </c>
      <c r="AZ18" s="31">
        <v>3992.1303710000002</v>
      </c>
      <c r="BA18" s="28">
        <v>4094.6420899999998</v>
      </c>
      <c r="BB18" s="31">
        <v>4108.5571289999998</v>
      </c>
      <c r="BC18" s="31">
        <v>4035.5134280000002</v>
      </c>
      <c r="BD18" s="31">
        <v>4086.8239749999998</v>
      </c>
      <c r="BE18" s="31">
        <v>4026.3666990000002</v>
      </c>
      <c r="BF18" s="28">
        <v>4146.361328</v>
      </c>
      <c r="BG18" s="31">
        <v>4148.6083980000003</v>
      </c>
      <c r="BH18" s="31">
        <v>4063.9809570000002</v>
      </c>
      <c r="BI18" s="31">
        <v>4120.1030270000001</v>
      </c>
      <c r="BJ18" s="31">
        <v>4058.3229980000001</v>
      </c>
      <c r="BK18" s="28">
        <v>4203.6914059999999</v>
      </c>
      <c r="BL18" s="31">
        <v>4188.548828</v>
      </c>
      <c r="BM18" s="31">
        <v>4094.5283199999999</v>
      </c>
      <c r="BN18" s="31">
        <v>4154.4179690000001</v>
      </c>
      <c r="BO18" s="31">
        <v>4090.5668949999999</v>
      </c>
      <c r="BP18" s="28">
        <v>4250.7016599999997</v>
      </c>
      <c r="BQ18" s="31">
        <v>4225.2641599999997</v>
      </c>
      <c r="BR18" s="31">
        <v>4125.3930659999996</v>
      </c>
      <c r="BS18" s="31">
        <v>4188.1054690000001</v>
      </c>
      <c r="BT18" s="31">
        <v>4125.8847660000001</v>
      </c>
      <c r="BU18" s="28">
        <v>4290.6372069999998</v>
      </c>
      <c r="BV18" s="31">
        <v>4258.0092770000001</v>
      </c>
      <c r="BW18" s="31">
        <v>4151.0893550000001</v>
      </c>
      <c r="BX18" s="31">
        <v>4218.7070309999999</v>
      </c>
      <c r="BY18" s="31">
        <v>4154.5161129999997</v>
      </c>
      <c r="BZ18" s="28">
        <v>4323.5419920000004</v>
      </c>
      <c r="CA18" s="31">
        <v>4297.0317379999997</v>
      </c>
      <c r="CB18" s="31">
        <v>4178.2905270000001</v>
      </c>
      <c r="CC18" s="31">
        <v>4252.5336909999996</v>
      </c>
      <c r="CD18" s="31">
        <v>4185.3569340000004</v>
      </c>
      <c r="CE18" s="28">
        <v>4359.3842770000001</v>
      </c>
      <c r="CF18" s="31">
        <v>4330.0625</v>
      </c>
      <c r="CG18" s="31">
        <v>4199.9189450000003</v>
      </c>
      <c r="CH18" s="31">
        <v>4280.2900390000004</v>
      </c>
      <c r="CI18" s="31">
        <v>4210.8461909999996</v>
      </c>
      <c r="CJ18" s="28">
        <v>4390.0996089999999</v>
      </c>
      <c r="CK18" s="31">
        <v>4364.6933589999999</v>
      </c>
      <c r="CL18" s="31">
        <v>4221.8232420000004</v>
      </c>
      <c r="CM18" s="31">
        <v>4310.5649409999996</v>
      </c>
      <c r="CN18" s="31">
        <v>4237.4653319999998</v>
      </c>
      <c r="CO18" s="28">
        <v>4424.2348629999997</v>
      </c>
      <c r="CP18" s="31">
        <v>4399.5839839999999</v>
      </c>
      <c r="CQ18" s="31">
        <v>4244.8964839999999</v>
      </c>
      <c r="CR18" s="31">
        <v>4343.279297</v>
      </c>
      <c r="CS18" s="31">
        <v>4267.6118159999996</v>
      </c>
      <c r="CT18" s="28">
        <v>4460.4663090000004</v>
      </c>
      <c r="CU18" s="31">
        <v>4426.2382809999999</v>
      </c>
      <c r="CV18" s="31">
        <v>4265.0854490000002</v>
      </c>
      <c r="CW18" s="31">
        <v>4370.1132809999999</v>
      </c>
      <c r="CX18" s="31">
        <v>4295.0712890000004</v>
      </c>
      <c r="CY18" s="28">
        <v>4486.8349609999996</v>
      </c>
      <c r="CZ18" s="31">
        <v>4458.3032229999999</v>
      </c>
      <c r="DA18" s="31">
        <v>4287.607422</v>
      </c>
      <c r="DB18" s="31">
        <v>4398.3090819999998</v>
      </c>
      <c r="DC18" s="31">
        <v>4320.7963870000003</v>
      </c>
      <c r="DD18" s="28">
        <v>4515.2138670000004</v>
      </c>
      <c r="DE18" s="31">
        <v>4492.1899409999996</v>
      </c>
      <c r="DF18" s="31">
        <v>4312.7602539999998</v>
      </c>
      <c r="DG18" s="31">
        <v>4427.001953</v>
      </c>
      <c r="DH18" s="31">
        <v>4347.4443359999996</v>
      </c>
      <c r="DI18" s="28">
        <v>4548.1987300000001</v>
      </c>
      <c r="DJ18" s="31">
        <v>4527.125</v>
      </c>
      <c r="DK18" s="31">
        <v>4341.4160160000001</v>
      </c>
      <c r="DL18" s="31">
        <v>4458.6494140000004</v>
      </c>
      <c r="DM18" s="31">
        <v>4373.2099609999996</v>
      </c>
      <c r="DN18" s="28">
        <v>4585.1035160000001</v>
      </c>
      <c r="DO18" s="31">
        <v>4560.8691410000001</v>
      </c>
      <c r="DP18" s="31">
        <v>4363.7670900000003</v>
      </c>
      <c r="DQ18" s="31">
        <v>4492.1962890000004</v>
      </c>
      <c r="DR18" s="31">
        <v>4401.1748049999997</v>
      </c>
      <c r="DS18" s="28">
        <v>4620.330078</v>
      </c>
      <c r="DT18" s="31">
        <v>4595.6049800000001</v>
      </c>
      <c r="DU18" s="31">
        <v>4393.6313479999999</v>
      </c>
      <c r="DV18" s="31">
        <v>4527.9658200000003</v>
      </c>
      <c r="DW18" s="31">
        <v>4436.6015619999998</v>
      </c>
      <c r="DX18" s="28">
        <v>4661.5405270000001</v>
      </c>
      <c r="DY18" s="31">
        <v>4630.1396480000003</v>
      </c>
      <c r="DZ18" s="31">
        <v>4429.2407229999999</v>
      </c>
      <c r="EA18" s="31">
        <v>4563.8022460000002</v>
      </c>
      <c r="EB18" s="31">
        <v>4475.2719729999999</v>
      </c>
      <c r="EC18" s="28">
        <v>4710.9296880000002</v>
      </c>
      <c r="ED18" s="31">
        <v>4668.8222660000001</v>
      </c>
      <c r="EE18" s="31">
        <v>4466.6264650000003</v>
      </c>
      <c r="EF18" s="31">
        <v>4597.1499020000001</v>
      </c>
      <c r="EG18" s="31">
        <v>4516.3818359999996</v>
      </c>
      <c r="EH18" s="28">
        <v>4760.8579099999997</v>
      </c>
      <c r="EI18" s="31">
        <v>4712.4897460000002</v>
      </c>
      <c r="EJ18" s="31">
        <v>4503.1601559999999</v>
      </c>
      <c r="EK18" s="31">
        <v>4639.6938479999999</v>
      </c>
      <c r="EL18" s="31">
        <v>4552.3901370000003</v>
      </c>
      <c r="EM18" s="28">
        <v>4808.5043949999999</v>
      </c>
      <c r="EN18" s="31">
        <v>4755.2739259999998</v>
      </c>
      <c r="EO18" s="31">
        <v>4535.4736329999996</v>
      </c>
      <c r="EP18" s="31">
        <v>4680.0639650000003</v>
      </c>
      <c r="EQ18" s="31">
        <v>4583.4829099999997</v>
      </c>
      <c r="ER18" s="28">
        <v>4862.1772460000002</v>
      </c>
      <c r="ES18" s="30">
        <v>8.0000000000000002E-3</v>
      </c>
      <c r="ET18" s="30">
        <v>6.0000000000000001E-3</v>
      </c>
      <c r="EU18" s="30">
        <v>7.0000000000000001E-3</v>
      </c>
      <c r="EV18" s="30">
        <v>7.0000000000000001E-3</v>
      </c>
      <c r="EW18" s="29">
        <v>8.9999999999999993E-3</v>
      </c>
    </row>
    <row r="19" spans="1:153" x14ac:dyDescent="0.25">
      <c r="A19" s="28" t="s">
        <v>204</v>
      </c>
      <c r="B19" s="24"/>
      <c r="C19" s="24"/>
      <c r="D19" s="194"/>
      <c r="E19" s="189"/>
      <c r="F19" s="189"/>
      <c r="G19" s="189"/>
      <c r="H19" s="195"/>
      <c r="I19" s="194"/>
      <c r="J19" s="189"/>
      <c r="K19" s="189"/>
      <c r="L19" s="189"/>
      <c r="M19" s="195"/>
      <c r="N19" s="194"/>
      <c r="O19" s="189"/>
      <c r="P19" s="189"/>
      <c r="Q19" s="189"/>
      <c r="R19" s="195"/>
      <c r="S19" s="194"/>
      <c r="T19" s="189"/>
      <c r="U19" s="189"/>
      <c r="V19" s="189"/>
      <c r="W19" s="195"/>
      <c r="X19" s="194"/>
      <c r="Y19" s="189"/>
      <c r="Z19" s="189"/>
      <c r="AA19" s="189"/>
      <c r="AB19" s="195"/>
      <c r="AC19" s="194"/>
      <c r="AD19" s="189"/>
      <c r="AE19" s="189"/>
      <c r="AF19" s="189"/>
      <c r="AG19" s="195"/>
      <c r="AH19" s="194"/>
      <c r="AI19" s="189"/>
      <c r="AJ19" s="189"/>
      <c r="AK19" s="189"/>
      <c r="AL19" s="195"/>
      <c r="AM19" s="194"/>
      <c r="AN19" s="189"/>
      <c r="AO19" s="189"/>
      <c r="AP19" s="189"/>
      <c r="AQ19" s="195"/>
      <c r="AR19" s="194"/>
      <c r="AS19" s="189"/>
      <c r="AT19" s="189"/>
      <c r="AU19" s="189"/>
      <c r="AV19" s="195"/>
      <c r="AW19" s="194"/>
      <c r="AX19" s="189"/>
      <c r="AY19" s="189"/>
      <c r="AZ19" s="189"/>
      <c r="BA19" s="195"/>
      <c r="BB19" s="194"/>
      <c r="BC19" s="189"/>
      <c r="BD19" s="189"/>
      <c r="BE19" s="189"/>
      <c r="BF19" s="195"/>
      <c r="BG19" s="194"/>
      <c r="BH19" s="189"/>
      <c r="BI19" s="189"/>
      <c r="BJ19" s="189"/>
      <c r="BK19" s="195"/>
      <c r="BL19" s="194"/>
      <c r="BM19" s="189"/>
      <c r="BN19" s="189"/>
      <c r="BO19" s="189"/>
      <c r="BP19" s="195"/>
      <c r="BQ19" s="194"/>
      <c r="BR19" s="189"/>
      <c r="BS19" s="189"/>
      <c r="BT19" s="189"/>
      <c r="BU19" s="195"/>
      <c r="BV19" s="194"/>
      <c r="BW19" s="189"/>
      <c r="BX19" s="189"/>
      <c r="BY19" s="189"/>
      <c r="BZ19" s="195"/>
      <c r="CA19" s="194"/>
      <c r="CB19" s="189"/>
      <c r="CC19" s="189"/>
      <c r="CD19" s="189"/>
      <c r="CE19" s="195"/>
      <c r="CF19" s="194"/>
      <c r="CG19" s="189"/>
      <c r="CH19" s="189"/>
      <c r="CI19" s="189"/>
      <c r="CJ19" s="195"/>
      <c r="CK19" s="194"/>
      <c r="CL19" s="189"/>
      <c r="CM19" s="189"/>
      <c r="CN19" s="189"/>
      <c r="CO19" s="195"/>
      <c r="CP19" s="194"/>
      <c r="CQ19" s="189"/>
      <c r="CR19" s="189"/>
      <c r="CS19" s="189"/>
      <c r="CT19" s="195"/>
      <c r="CU19" s="194"/>
      <c r="CV19" s="189"/>
      <c r="CW19" s="189"/>
      <c r="CX19" s="189"/>
      <c r="CY19" s="195"/>
      <c r="CZ19" s="194"/>
      <c r="DA19" s="189"/>
      <c r="DB19" s="189"/>
      <c r="DC19" s="189"/>
      <c r="DD19" s="195"/>
      <c r="DE19" s="194"/>
      <c r="DF19" s="189"/>
      <c r="DG19" s="189"/>
      <c r="DH19" s="189"/>
      <c r="DI19" s="195"/>
      <c r="DJ19" s="194"/>
      <c r="DK19" s="189"/>
      <c r="DL19" s="189"/>
      <c r="DM19" s="189"/>
      <c r="DN19" s="195"/>
      <c r="DO19" s="194"/>
      <c r="DP19" s="189"/>
      <c r="DQ19" s="189"/>
      <c r="DR19" s="189"/>
      <c r="DS19" s="195"/>
      <c r="DT19" s="194"/>
      <c r="DU19" s="189"/>
      <c r="DV19" s="189"/>
      <c r="DW19" s="189"/>
      <c r="DX19" s="195"/>
      <c r="DY19" s="194"/>
      <c r="DZ19" s="189"/>
      <c r="EA19" s="189"/>
      <c r="EB19" s="189"/>
      <c r="EC19" s="195"/>
      <c r="ED19" s="194"/>
      <c r="EE19" s="189"/>
      <c r="EF19" s="189"/>
      <c r="EG19" s="189"/>
      <c r="EH19" s="195"/>
      <c r="EI19" s="194"/>
      <c r="EJ19" s="189"/>
      <c r="EK19" s="189"/>
      <c r="EL19" s="189"/>
      <c r="EM19" s="195"/>
      <c r="EN19" s="194"/>
      <c r="EO19" s="189"/>
      <c r="EP19" s="189"/>
      <c r="EQ19" s="189"/>
      <c r="ER19" s="195"/>
      <c r="ES19" s="194"/>
      <c r="ET19" s="189"/>
      <c r="EU19" s="189"/>
      <c r="EV19" s="189"/>
      <c r="EW19" s="195"/>
    </row>
    <row r="20" spans="1:153" x14ac:dyDescent="0.25">
      <c r="A20" s="24" t="s">
        <v>190</v>
      </c>
      <c r="B20" s="24">
        <v>31.064796000000001</v>
      </c>
      <c r="C20" s="24">
        <v>26.847857999999999</v>
      </c>
      <c r="D20" s="27">
        <v>27.918700999999999</v>
      </c>
      <c r="E20" s="27">
        <v>27.918700999999999</v>
      </c>
      <c r="F20" s="27">
        <v>27.918699</v>
      </c>
      <c r="G20" s="27">
        <v>27.918704999999999</v>
      </c>
      <c r="H20" s="24">
        <v>27.918699</v>
      </c>
      <c r="I20" s="27">
        <v>28.668924000000001</v>
      </c>
      <c r="J20" s="27">
        <v>28.668925999999999</v>
      </c>
      <c r="K20" s="27">
        <v>28.668934</v>
      </c>
      <c r="L20" s="27">
        <v>28.668925999999999</v>
      </c>
      <c r="M20" s="24">
        <v>28.659905999999999</v>
      </c>
      <c r="N20" s="27">
        <v>29.690677999999998</v>
      </c>
      <c r="O20" s="27">
        <v>29.640108000000001</v>
      </c>
      <c r="P20" s="27">
        <v>29.682597999999999</v>
      </c>
      <c r="Q20" s="27">
        <v>29.788205999999999</v>
      </c>
      <c r="R20" s="24">
        <v>29.550972000000002</v>
      </c>
      <c r="S20" s="27">
        <v>30.147632999999999</v>
      </c>
      <c r="T20" s="27">
        <v>29.663723000000001</v>
      </c>
      <c r="U20" s="27">
        <v>29.910826</v>
      </c>
      <c r="V20" s="27">
        <v>30.043436</v>
      </c>
      <c r="W20" s="24">
        <v>30.031753999999999</v>
      </c>
      <c r="X20" s="27">
        <v>28.268425000000001</v>
      </c>
      <c r="Y20" s="27">
        <v>27.735109000000001</v>
      </c>
      <c r="Z20" s="27">
        <v>27.901938999999999</v>
      </c>
      <c r="AA20" s="27">
        <v>28.240438000000001</v>
      </c>
      <c r="AB20" s="24">
        <v>27.739059000000001</v>
      </c>
      <c r="AC20" s="27">
        <v>27.770489000000001</v>
      </c>
      <c r="AD20" s="27">
        <v>27.468260000000001</v>
      </c>
      <c r="AE20" s="27">
        <v>27.103376000000001</v>
      </c>
      <c r="AF20" s="27">
        <v>27.814005000000002</v>
      </c>
      <c r="AG20" s="24">
        <v>27.811610999999999</v>
      </c>
      <c r="AH20" s="27">
        <v>27.198945999999999</v>
      </c>
      <c r="AI20" s="27">
        <v>26.938610000000001</v>
      </c>
      <c r="AJ20" s="27">
        <v>26.927471000000001</v>
      </c>
      <c r="AK20" s="27">
        <v>27.315284999999999</v>
      </c>
      <c r="AL20" s="24">
        <v>27.513859</v>
      </c>
      <c r="AM20" s="27">
        <v>27.076149000000001</v>
      </c>
      <c r="AN20" s="27">
        <v>26.528770000000002</v>
      </c>
      <c r="AO20" s="27">
        <v>26.17942</v>
      </c>
      <c r="AP20" s="27">
        <v>27.638500000000001</v>
      </c>
      <c r="AQ20" s="24">
        <v>27.376390000000001</v>
      </c>
      <c r="AR20" s="27">
        <v>27.684704</v>
      </c>
      <c r="AS20" s="27">
        <v>25.932041000000002</v>
      </c>
      <c r="AT20" s="27">
        <v>25.898213999999999</v>
      </c>
      <c r="AU20" s="27">
        <v>27.502129</v>
      </c>
      <c r="AV20" s="24">
        <v>27.078797999999999</v>
      </c>
      <c r="AW20" s="27">
        <v>27.706516000000001</v>
      </c>
      <c r="AX20" s="27">
        <v>25.640340999999999</v>
      </c>
      <c r="AY20" s="27">
        <v>25.908591999999999</v>
      </c>
      <c r="AZ20" s="27">
        <v>28.047654999999999</v>
      </c>
      <c r="BA20" s="24">
        <v>26.959505</v>
      </c>
      <c r="BB20" s="27">
        <v>28.036936000000001</v>
      </c>
      <c r="BC20" s="27">
        <v>25.52544</v>
      </c>
      <c r="BD20" s="27">
        <v>26.281946000000001</v>
      </c>
      <c r="BE20" s="27">
        <v>28.191998999999999</v>
      </c>
      <c r="BF20" s="24">
        <v>26.401862999999999</v>
      </c>
      <c r="BG20" s="27">
        <v>28.194685</v>
      </c>
      <c r="BH20" s="27">
        <v>25.462921000000001</v>
      </c>
      <c r="BI20" s="27">
        <v>26.306889000000002</v>
      </c>
      <c r="BJ20" s="27">
        <v>28.247855999999999</v>
      </c>
      <c r="BK20" s="24">
        <v>26.383807999999998</v>
      </c>
      <c r="BL20" s="27">
        <v>28.201872000000002</v>
      </c>
      <c r="BM20" s="27">
        <v>24.998750999999999</v>
      </c>
      <c r="BN20" s="27">
        <v>26.524908</v>
      </c>
      <c r="BO20" s="27">
        <v>28.522606</v>
      </c>
      <c r="BP20" s="24">
        <v>25.697689</v>
      </c>
      <c r="BQ20" s="27">
        <v>28.815785999999999</v>
      </c>
      <c r="BR20" s="27">
        <v>25.588892000000001</v>
      </c>
      <c r="BS20" s="27">
        <v>26.454266000000001</v>
      </c>
      <c r="BT20" s="27">
        <v>28.279275999999999</v>
      </c>
      <c r="BU20" s="24">
        <v>25.876638</v>
      </c>
      <c r="BV20" s="27">
        <v>28.934895999999998</v>
      </c>
      <c r="BW20" s="27">
        <v>25.689959000000002</v>
      </c>
      <c r="BX20" s="27">
        <v>26.502661</v>
      </c>
      <c r="BY20" s="27">
        <v>28.284813</v>
      </c>
      <c r="BZ20" s="24">
        <v>25.859888000000002</v>
      </c>
      <c r="CA20" s="27">
        <v>28.823736</v>
      </c>
      <c r="CB20" s="27">
        <v>25.404028</v>
      </c>
      <c r="CC20" s="27">
        <v>26.613792</v>
      </c>
      <c r="CD20" s="27">
        <v>28.538910000000001</v>
      </c>
      <c r="CE20" s="24">
        <v>25.929461</v>
      </c>
      <c r="CF20" s="27">
        <v>28.878218</v>
      </c>
      <c r="CG20" s="27">
        <v>25.346354000000002</v>
      </c>
      <c r="CH20" s="27">
        <v>26.748446999999999</v>
      </c>
      <c r="CI20" s="27">
        <v>28.530334</v>
      </c>
      <c r="CJ20" s="24">
        <v>25.829281000000002</v>
      </c>
      <c r="CK20" s="27">
        <v>29.123322000000002</v>
      </c>
      <c r="CL20" s="27">
        <v>24.434521</v>
      </c>
      <c r="CM20" s="27">
        <v>26.74531</v>
      </c>
      <c r="CN20" s="27">
        <v>28.654247000000002</v>
      </c>
      <c r="CO20" s="24">
        <v>25.854918999999999</v>
      </c>
      <c r="CP20" s="27">
        <v>29.180464000000001</v>
      </c>
      <c r="CQ20" s="27">
        <v>24.286563999999998</v>
      </c>
      <c r="CR20" s="27">
        <v>26.831064000000001</v>
      </c>
      <c r="CS20" s="27">
        <v>28.727302999999999</v>
      </c>
      <c r="CT20" s="24">
        <v>25.941828000000001</v>
      </c>
      <c r="CU20" s="27">
        <v>29.180418</v>
      </c>
      <c r="CV20" s="27">
        <v>24.215717000000001</v>
      </c>
      <c r="CW20" s="27">
        <v>26.890785000000001</v>
      </c>
      <c r="CX20" s="27">
        <v>28.805931000000001</v>
      </c>
      <c r="CY20" s="24">
        <v>25.839158999999999</v>
      </c>
      <c r="CZ20" s="27">
        <v>29.199518000000001</v>
      </c>
      <c r="DA20" s="27">
        <v>23.895824000000001</v>
      </c>
      <c r="DB20" s="27">
        <v>26.906652000000001</v>
      </c>
      <c r="DC20" s="27">
        <v>28.691717000000001</v>
      </c>
      <c r="DD20" s="24">
        <v>25.838314</v>
      </c>
      <c r="DE20" s="27">
        <v>29.290258000000001</v>
      </c>
      <c r="DF20" s="27">
        <v>23.937759</v>
      </c>
      <c r="DG20" s="27">
        <v>26.904764</v>
      </c>
      <c r="DH20" s="27">
        <v>28.771933000000001</v>
      </c>
      <c r="DI20" s="24">
        <v>25.854868</v>
      </c>
      <c r="DJ20" s="27">
        <v>29.347805000000001</v>
      </c>
      <c r="DK20" s="27">
        <v>23.810048999999999</v>
      </c>
      <c r="DL20" s="27">
        <v>26.9909</v>
      </c>
      <c r="DM20" s="27">
        <v>28.670656000000001</v>
      </c>
      <c r="DN20" s="24">
        <v>25.914494000000001</v>
      </c>
      <c r="DO20" s="27">
        <v>29.351451999999998</v>
      </c>
      <c r="DP20" s="27">
        <v>24.198868000000001</v>
      </c>
      <c r="DQ20" s="27">
        <v>27.182486999999998</v>
      </c>
      <c r="DR20" s="27">
        <v>28.718561000000001</v>
      </c>
      <c r="DS20" s="24">
        <v>25.926455000000001</v>
      </c>
      <c r="DT20" s="27">
        <v>29.527526999999999</v>
      </c>
      <c r="DU20" s="27">
        <v>24.141966</v>
      </c>
      <c r="DV20" s="27">
        <v>27.644171</v>
      </c>
      <c r="DW20" s="27">
        <v>28.852314</v>
      </c>
      <c r="DX20" s="24">
        <v>25.812937000000002</v>
      </c>
      <c r="DY20" s="27">
        <v>29.690522999999999</v>
      </c>
      <c r="DZ20" s="27">
        <v>24.058788</v>
      </c>
      <c r="EA20" s="27">
        <v>27.856076999999999</v>
      </c>
      <c r="EB20" s="27">
        <v>28.940701000000001</v>
      </c>
      <c r="EC20" s="24">
        <v>25.891324999999998</v>
      </c>
      <c r="ED20" s="27">
        <v>29.716631</v>
      </c>
      <c r="EE20" s="27">
        <v>24.186250999999999</v>
      </c>
      <c r="EF20" s="27">
        <v>27.855492000000002</v>
      </c>
      <c r="EG20" s="27">
        <v>28.995927999999999</v>
      </c>
      <c r="EH20" s="24">
        <v>25.690121000000001</v>
      </c>
      <c r="EI20" s="27">
        <v>29.703064000000001</v>
      </c>
      <c r="EJ20" s="27">
        <v>24.419364999999999</v>
      </c>
      <c r="EK20" s="27">
        <v>27.850577999999999</v>
      </c>
      <c r="EL20" s="27">
        <v>28.873749</v>
      </c>
      <c r="EM20" s="24">
        <v>25.511887000000002</v>
      </c>
      <c r="EN20" s="27">
        <v>29.757652</v>
      </c>
      <c r="EO20" s="27">
        <v>24.421676999999999</v>
      </c>
      <c r="EP20" s="27">
        <v>27.856601999999999</v>
      </c>
      <c r="EQ20" s="27">
        <v>28.866631000000002</v>
      </c>
      <c r="ER20" s="24">
        <v>25.4739</v>
      </c>
      <c r="ES20" s="26">
        <v>4.0000000000000001E-3</v>
      </c>
      <c r="ET20" s="26">
        <v>-3.0000000000000001E-3</v>
      </c>
      <c r="EU20" s="26">
        <v>1E-3</v>
      </c>
      <c r="EV20" s="26">
        <v>3.0000000000000001E-3</v>
      </c>
      <c r="EW20" s="25">
        <v>-2E-3</v>
      </c>
    </row>
    <row r="21" spans="1:153" x14ac:dyDescent="0.25">
      <c r="A21" s="24" t="s">
        <v>189</v>
      </c>
      <c r="B21" s="24">
        <v>2.3119239999999999</v>
      </c>
      <c r="C21" s="24">
        <v>2.1425100000000001</v>
      </c>
      <c r="D21" s="27">
        <v>0.66278400000000004</v>
      </c>
      <c r="E21" s="27">
        <v>0.66278300000000001</v>
      </c>
      <c r="F21" s="27">
        <v>0.66281999999999996</v>
      </c>
      <c r="G21" s="27">
        <v>0.66268099999999996</v>
      </c>
      <c r="H21" s="24">
        <v>0.66360300000000005</v>
      </c>
      <c r="I21" s="27">
        <v>0.66516699999999995</v>
      </c>
      <c r="J21" s="27">
        <v>0.66502799999999995</v>
      </c>
      <c r="K21" s="27">
        <v>0.66502799999999995</v>
      </c>
      <c r="L21" s="27">
        <v>0.66502799999999995</v>
      </c>
      <c r="M21" s="24">
        <v>0.66513100000000003</v>
      </c>
      <c r="N21" s="27">
        <v>0.67000199999999999</v>
      </c>
      <c r="O21" s="27">
        <v>0.66989799999999999</v>
      </c>
      <c r="P21" s="27">
        <v>0.66989799999999999</v>
      </c>
      <c r="Q21" s="27">
        <v>0.66985799999999995</v>
      </c>
      <c r="R21" s="24">
        <v>0.67172900000000002</v>
      </c>
      <c r="S21" s="27">
        <v>0.67198800000000003</v>
      </c>
      <c r="T21" s="27">
        <v>0.67132700000000001</v>
      </c>
      <c r="U21" s="27">
        <v>0.67133699999999996</v>
      </c>
      <c r="V21" s="27">
        <v>0.67188400000000004</v>
      </c>
      <c r="W21" s="24">
        <v>0.67549999999999999</v>
      </c>
      <c r="X21" s="27">
        <v>0.64174299999999995</v>
      </c>
      <c r="Y21" s="27">
        <v>0.64037900000000003</v>
      </c>
      <c r="Z21" s="27">
        <v>0.64040300000000006</v>
      </c>
      <c r="AA21" s="27">
        <v>0.641239</v>
      </c>
      <c r="AB21" s="24">
        <v>0.64129199999999997</v>
      </c>
      <c r="AC21" s="27">
        <v>0.63936099999999996</v>
      </c>
      <c r="AD21" s="27">
        <v>0.63996399999999998</v>
      </c>
      <c r="AE21" s="27">
        <v>0.63713399999999998</v>
      </c>
      <c r="AF21" s="27">
        <v>0.63949999999999996</v>
      </c>
      <c r="AG21" s="24">
        <v>0.64154699999999998</v>
      </c>
      <c r="AH21" s="27">
        <v>0.637517</v>
      </c>
      <c r="AI21" s="27">
        <v>0.63802599999999998</v>
      </c>
      <c r="AJ21" s="27">
        <v>0.636351</v>
      </c>
      <c r="AK21" s="27">
        <v>0.63887000000000005</v>
      </c>
      <c r="AL21" s="24">
        <v>0.64076699999999998</v>
      </c>
      <c r="AM21" s="27">
        <v>0.63772499999999999</v>
      </c>
      <c r="AN21" s="27">
        <v>0.63954500000000003</v>
      </c>
      <c r="AO21" s="27">
        <v>0.63578500000000004</v>
      </c>
      <c r="AP21" s="27">
        <v>0.64096799999999998</v>
      </c>
      <c r="AQ21" s="24">
        <v>0.64157399999999998</v>
      </c>
      <c r="AR21" s="27">
        <v>0.64019499999999996</v>
      </c>
      <c r="AS21" s="27">
        <v>0.638849</v>
      </c>
      <c r="AT21" s="27">
        <v>0.63561400000000001</v>
      </c>
      <c r="AU21" s="27">
        <v>0.64201200000000003</v>
      </c>
      <c r="AV21" s="24">
        <v>0.64031499999999997</v>
      </c>
      <c r="AW21" s="27">
        <v>0.64055700000000004</v>
      </c>
      <c r="AX21" s="27">
        <v>0.63877200000000001</v>
      </c>
      <c r="AY21" s="27">
        <v>0.63612500000000005</v>
      </c>
      <c r="AZ21" s="27">
        <v>0.64429599999999998</v>
      </c>
      <c r="BA21" s="24">
        <v>0.64118600000000003</v>
      </c>
      <c r="BB21" s="27">
        <v>0.64202300000000001</v>
      </c>
      <c r="BC21" s="27">
        <v>0.637706</v>
      </c>
      <c r="BD21" s="27">
        <v>0.63723700000000005</v>
      </c>
      <c r="BE21" s="27">
        <v>0.64432500000000004</v>
      </c>
      <c r="BF21" s="24">
        <v>0.638351</v>
      </c>
      <c r="BG21" s="27">
        <v>0.64259599999999995</v>
      </c>
      <c r="BH21" s="27">
        <v>0.63770000000000004</v>
      </c>
      <c r="BI21" s="27">
        <v>0.63730900000000001</v>
      </c>
      <c r="BJ21" s="27">
        <v>0.64438600000000001</v>
      </c>
      <c r="BK21" s="24">
        <v>0.63758999999999999</v>
      </c>
      <c r="BL21" s="27">
        <v>0.64265899999999998</v>
      </c>
      <c r="BM21" s="27">
        <v>0.63850399999999996</v>
      </c>
      <c r="BN21" s="27">
        <v>0.63819999999999999</v>
      </c>
      <c r="BO21" s="27">
        <v>0.64579200000000003</v>
      </c>
      <c r="BP21" s="24">
        <v>0.63753099999999996</v>
      </c>
      <c r="BQ21" s="27">
        <v>0.64525600000000005</v>
      </c>
      <c r="BR21" s="27">
        <v>0.64039000000000001</v>
      </c>
      <c r="BS21" s="27">
        <v>0.63809199999999999</v>
      </c>
      <c r="BT21" s="27">
        <v>0.645505</v>
      </c>
      <c r="BU21" s="24">
        <v>0.63850899999999999</v>
      </c>
      <c r="BV21" s="27">
        <v>0.645339</v>
      </c>
      <c r="BW21" s="27">
        <v>0.640374</v>
      </c>
      <c r="BX21" s="27">
        <v>0.63838300000000003</v>
      </c>
      <c r="BY21" s="27">
        <v>0.64530799999999999</v>
      </c>
      <c r="BZ21" s="24">
        <v>0.63840699999999995</v>
      </c>
      <c r="CA21" s="27">
        <v>0.64505800000000002</v>
      </c>
      <c r="CB21" s="27">
        <v>0.638459</v>
      </c>
      <c r="CC21" s="27">
        <v>0.63835799999999998</v>
      </c>
      <c r="CD21" s="27">
        <v>0.64525699999999997</v>
      </c>
      <c r="CE21" s="24">
        <v>0.63835399999999998</v>
      </c>
      <c r="CF21" s="27">
        <v>0.64503100000000002</v>
      </c>
      <c r="CG21" s="27">
        <v>0.63917800000000002</v>
      </c>
      <c r="CH21" s="27">
        <v>0.63827699999999998</v>
      </c>
      <c r="CI21" s="27">
        <v>0.64529800000000004</v>
      </c>
      <c r="CJ21" s="24">
        <v>0.63702800000000004</v>
      </c>
      <c r="CK21" s="27">
        <v>0.645922</v>
      </c>
      <c r="CL21" s="27">
        <v>0.63652200000000003</v>
      </c>
      <c r="CM21" s="27">
        <v>0.63809700000000003</v>
      </c>
      <c r="CN21" s="27">
        <v>0.64544900000000005</v>
      </c>
      <c r="CO21" s="24">
        <v>0.63601200000000002</v>
      </c>
      <c r="CP21" s="27">
        <v>0.64587700000000003</v>
      </c>
      <c r="CQ21" s="27">
        <v>0.63764699999999996</v>
      </c>
      <c r="CR21" s="27">
        <v>0.63836099999999996</v>
      </c>
      <c r="CS21" s="27">
        <v>0.64555200000000001</v>
      </c>
      <c r="CT21" s="24">
        <v>0.63583100000000004</v>
      </c>
      <c r="CU21" s="27">
        <v>0.64585999999999999</v>
      </c>
      <c r="CV21" s="27">
        <v>0.63732900000000003</v>
      </c>
      <c r="CW21" s="27">
        <v>0.63892700000000002</v>
      </c>
      <c r="CX21" s="27">
        <v>0.64551999999999998</v>
      </c>
      <c r="CY21" s="24">
        <v>0.63529599999999997</v>
      </c>
      <c r="CZ21" s="27">
        <v>0.64578899999999995</v>
      </c>
      <c r="DA21" s="27">
        <v>0.63827900000000004</v>
      </c>
      <c r="DB21" s="27">
        <v>0.63890100000000005</v>
      </c>
      <c r="DC21" s="27">
        <v>0.64742100000000002</v>
      </c>
      <c r="DD21" s="24">
        <v>0.63524700000000001</v>
      </c>
      <c r="DE21" s="27">
        <v>0.64610500000000004</v>
      </c>
      <c r="DF21" s="27">
        <v>0.63822199999999996</v>
      </c>
      <c r="DG21" s="27">
        <v>0.63886299999999996</v>
      </c>
      <c r="DH21" s="27">
        <v>0.64742599999999995</v>
      </c>
      <c r="DI21" s="24">
        <v>0.63517400000000002</v>
      </c>
      <c r="DJ21" s="27">
        <v>0.64621799999999996</v>
      </c>
      <c r="DK21" s="27">
        <v>0.63767200000000002</v>
      </c>
      <c r="DL21" s="27">
        <v>0.63908299999999996</v>
      </c>
      <c r="DM21" s="27">
        <v>0.64744299999999999</v>
      </c>
      <c r="DN21" s="24">
        <v>0.63551100000000005</v>
      </c>
      <c r="DO21" s="27">
        <v>0.64616099999999999</v>
      </c>
      <c r="DP21" s="27">
        <v>0.63976999999999995</v>
      </c>
      <c r="DQ21" s="27">
        <v>0.63980099999999995</v>
      </c>
      <c r="DR21" s="27">
        <v>0.64768999999999999</v>
      </c>
      <c r="DS21" s="24">
        <v>0.63545200000000002</v>
      </c>
      <c r="DT21" s="27">
        <v>0.64688900000000005</v>
      </c>
      <c r="DU21" s="27">
        <v>0.63926300000000003</v>
      </c>
      <c r="DV21" s="27">
        <v>0.64170899999999997</v>
      </c>
      <c r="DW21" s="27">
        <v>0.64768999999999999</v>
      </c>
      <c r="DX21" s="24">
        <v>0.63544500000000004</v>
      </c>
      <c r="DY21" s="27">
        <v>0.646872</v>
      </c>
      <c r="DZ21" s="27">
        <v>0.639266</v>
      </c>
      <c r="EA21" s="27">
        <v>0.64266800000000002</v>
      </c>
      <c r="EB21" s="27">
        <v>0.64790300000000001</v>
      </c>
      <c r="EC21" s="24">
        <v>0.63539900000000005</v>
      </c>
      <c r="ED21" s="27">
        <v>0.64685599999999999</v>
      </c>
      <c r="EE21" s="27">
        <v>0.63966999999999996</v>
      </c>
      <c r="EF21" s="27">
        <v>0.64266800000000002</v>
      </c>
      <c r="EG21" s="27">
        <v>0.64812499999999995</v>
      </c>
      <c r="EH21" s="24">
        <v>0.63528099999999998</v>
      </c>
      <c r="EI21" s="27">
        <v>0.64687700000000004</v>
      </c>
      <c r="EJ21" s="27">
        <v>0.63963700000000001</v>
      </c>
      <c r="EK21" s="27">
        <v>0.64261800000000002</v>
      </c>
      <c r="EL21" s="27">
        <v>0.648119</v>
      </c>
      <c r="EM21" s="24">
        <v>0.63522199999999995</v>
      </c>
      <c r="EN21" s="27">
        <v>0.64691900000000002</v>
      </c>
      <c r="EO21" s="27">
        <v>0.63961599999999996</v>
      </c>
      <c r="EP21" s="27">
        <v>0.64260300000000004</v>
      </c>
      <c r="EQ21" s="27">
        <v>0.64812999999999998</v>
      </c>
      <c r="ER21" s="24">
        <v>0.635216</v>
      </c>
      <c r="ES21" s="26">
        <v>-0.04</v>
      </c>
      <c r="ET21" s="26">
        <v>-4.1000000000000002E-2</v>
      </c>
      <c r="EU21" s="26">
        <v>-4.1000000000000002E-2</v>
      </c>
      <c r="EV21" s="26">
        <v>-0.04</v>
      </c>
      <c r="EW21" s="25">
        <v>-4.1000000000000002E-2</v>
      </c>
    </row>
    <row r="22" spans="1:153" x14ac:dyDescent="0.25">
      <c r="A22" s="24" t="s">
        <v>188</v>
      </c>
      <c r="B22" s="24">
        <v>122.591736</v>
      </c>
      <c r="C22" s="24">
        <v>120.816185</v>
      </c>
      <c r="D22" s="27">
        <v>130.22395299999999</v>
      </c>
      <c r="E22" s="27">
        <v>130.20555100000001</v>
      </c>
      <c r="F22" s="27">
        <v>130.368439</v>
      </c>
      <c r="G22" s="27">
        <v>129.68725599999999</v>
      </c>
      <c r="H22" s="24">
        <v>132.32841500000001</v>
      </c>
      <c r="I22" s="27">
        <v>129.366119</v>
      </c>
      <c r="J22" s="27">
        <v>128.847748</v>
      </c>
      <c r="K22" s="27">
        <v>128.84776299999999</v>
      </c>
      <c r="L22" s="27">
        <v>128.84771699999999</v>
      </c>
      <c r="M22" s="24">
        <v>130.46266199999999</v>
      </c>
      <c r="N22" s="27">
        <v>128.85758999999999</v>
      </c>
      <c r="O22" s="27">
        <v>128.87089499999999</v>
      </c>
      <c r="P22" s="27">
        <v>128.653839</v>
      </c>
      <c r="Q22" s="27">
        <v>127.82450900000001</v>
      </c>
      <c r="R22" s="24">
        <v>132.175003</v>
      </c>
      <c r="S22" s="27">
        <v>129.27685500000001</v>
      </c>
      <c r="T22" s="27">
        <v>129.17739900000001</v>
      </c>
      <c r="U22" s="27">
        <v>128.84539799999999</v>
      </c>
      <c r="V22" s="27">
        <v>127.71146400000001</v>
      </c>
      <c r="W22" s="24">
        <v>135.99612400000001</v>
      </c>
      <c r="X22" s="27">
        <v>132.453247</v>
      </c>
      <c r="Y22" s="27">
        <v>131.59497099999999</v>
      </c>
      <c r="Z22" s="27">
        <v>129.87011699999999</v>
      </c>
      <c r="AA22" s="27">
        <v>128.79530299999999</v>
      </c>
      <c r="AB22" s="24">
        <v>143.00633199999999</v>
      </c>
      <c r="AC22" s="27">
        <v>130.268021</v>
      </c>
      <c r="AD22" s="27">
        <v>131.63085899999999</v>
      </c>
      <c r="AE22" s="27">
        <v>129.84161399999999</v>
      </c>
      <c r="AF22" s="27">
        <v>128.42729199999999</v>
      </c>
      <c r="AG22" s="24">
        <v>144.734497</v>
      </c>
      <c r="AH22" s="27">
        <v>129.620453</v>
      </c>
      <c r="AI22" s="27">
        <v>131.062378</v>
      </c>
      <c r="AJ22" s="27">
        <v>129.10595699999999</v>
      </c>
      <c r="AK22" s="27">
        <v>127.529083</v>
      </c>
      <c r="AL22" s="24">
        <v>143.831039</v>
      </c>
      <c r="AM22" s="27">
        <v>128.91622899999999</v>
      </c>
      <c r="AN22" s="27">
        <v>130.82963599999999</v>
      </c>
      <c r="AO22" s="27">
        <v>129.12840299999999</v>
      </c>
      <c r="AP22" s="27">
        <v>127.390953</v>
      </c>
      <c r="AQ22" s="24">
        <v>147.31861900000001</v>
      </c>
      <c r="AR22" s="27">
        <v>128.72740200000001</v>
      </c>
      <c r="AS22" s="27">
        <v>130.62167400000001</v>
      </c>
      <c r="AT22" s="27">
        <v>128.67242400000001</v>
      </c>
      <c r="AU22" s="27">
        <v>126.953552</v>
      </c>
      <c r="AV22" s="24">
        <v>148.20124799999999</v>
      </c>
      <c r="AW22" s="27">
        <v>130.036057</v>
      </c>
      <c r="AX22" s="27">
        <v>130.85485800000001</v>
      </c>
      <c r="AY22" s="27">
        <v>129.26365699999999</v>
      </c>
      <c r="AZ22" s="27">
        <v>127.391068</v>
      </c>
      <c r="BA22" s="24">
        <v>150.57080099999999</v>
      </c>
      <c r="BB22" s="27">
        <v>129.55093400000001</v>
      </c>
      <c r="BC22" s="27">
        <v>131.32612599999999</v>
      </c>
      <c r="BD22" s="27">
        <v>129.430801</v>
      </c>
      <c r="BE22" s="27">
        <v>128.015762</v>
      </c>
      <c r="BF22" s="24">
        <v>145.44754</v>
      </c>
      <c r="BG22" s="27">
        <v>130.08883700000001</v>
      </c>
      <c r="BH22" s="27">
        <v>132.07643100000001</v>
      </c>
      <c r="BI22" s="27">
        <v>130.371307</v>
      </c>
      <c r="BJ22" s="27">
        <v>128.26686100000001</v>
      </c>
      <c r="BK22" s="24">
        <v>140.42600999999999</v>
      </c>
      <c r="BL22" s="27">
        <v>129.99231</v>
      </c>
      <c r="BM22" s="27">
        <v>130.77328499999999</v>
      </c>
      <c r="BN22" s="27">
        <v>129.891098</v>
      </c>
      <c r="BO22" s="27">
        <v>128.52079800000001</v>
      </c>
      <c r="BP22" s="24">
        <v>138.33802800000001</v>
      </c>
      <c r="BQ22" s="27">
        <v>130.40428199999999</v>
      </c>
      <c r="BR22" s="27">
        <v>131.41490200000001</v>
      </c>
      <c r="BS22" s="27">
        <v>130.27868699999999</v>
      </c>
      <c r="BT22" s="27">
        <v>128.52113299999999</v>
      </c>
      <c r="BU22" s="24">
        <v>137.83590699999999</v>
      </c>
      <c r="BV22" s="27">
        <v>130.43202199999999</v>
      </c>
      <c r="BW22" s="27">
        <v>130.488663</v>
      </c>
      <c r="BX22" s="27">
        <v>129.43847700000001</v>
      </c>
      <c r="BY22" s="27">
        <v>127.828667</v>
      </c>
      <c r="BZ22" s="24">
        <v>138.587906</v>
      </c>
      <c r="CA22" s="27">
        <v>130.09352100000001</v>
      </c>
      <c r="CB22" s="27">
        <v>130.488876</v>
      </c>
      <c r="CC22" s="27">
        <v>130.03156999999999</v>
      </c>
      <c r="CD22" s="27">
        <v>127.828964</v>
      </c>
      <c r="CE22" s="24">
        <v>138.394867</v>
      </c>
      <c r="CF22" s="27">
        <v>129.650497</v>
      </c>
      <c r="CG22" s="27">
        <v>130.488968</v>
      </c>
      <c r="CH22" s="27">
        <v>129.779663</v>
      </c>
      <c r="CI22" s="27">
        <v>127.999886</v>
      </c>
      <c r="CJ22" s="24">
        <v>136.864227</v>
      </c>
      <c r="CK22" s="27">
        <v>129.26460299999999</v>
      </c>
      <c r="CL22" s="27">
        <v>130.236816</v>
      </c>
      <c r="CM22" s="27">
        <v>129.562836</v>
      </c>
      <c r="CN22" s="27">
        <v>128.000381</v>
      </c>
      <c r="CO22" s="24">
        <v>135.42433199999999</v>
      </c>
      <c r="CP22" s="27">
        <v>129.26478599999999</v>
      </c>
      <c r="CQ22" s="27">
        <v>129.55252100000001</v>
      </c>
      <c r="CR22" s="27">
        <v>128.72056599999999</v>
      </c>
      <c r="CS22" s="27">
        <v>128.00019800000001</v>
      </c>
      <c r="CT22" s="24">
        <v>135.22045900000001</v>
      </c>
      <c r="CU22" s="27">
        <v>129.04797400000001</v>
      </c>
      <c r="CV22" s="27">
        <v>129.077271</v>
      </c>
      <c r="CW22" s="27">
        <v>128.57337999999999</v>
      </c>
      <c r="CX22" s="27">
        <v>128.02941899999999</v>
      </c>
      <c r="CY22" s="24">
        <v>134.98512299999999</v>
      </c>
      <c r="CZ22" s="27">
        <v>128.57217399999999</v>
      </c>
      <c r="DA22" s="27">
        <v>129.07522599999999</v>
      </c>
      <c r="DB22" s="27">
        <v>128.55993699999999</v>
      </c>
      <c r="DC22" s="27">
        <v>128.03511</v>
      </c>
      <c r="DD22" s="24">
        <v>134.85580400000001</v>
      </c>
      <c r="DE22" s="27">
        <v>128.57229599999999</v>
      </c>
      <c r="DF22" s="27">
        <v>128.96198999999999</v>
      </c>
      <c r="DG22" s="27">
        <v>128.560104</v>
      </c>
      <c r="DH22" s="27">
        <v>128.03544600000001</v>
      </c>
      <c r="DI22" s="24">
        <v>134.65249600000001</v>
      </c>
      <c r="DJ22" s="27">
        <v>128.57214400000001</v>
      </c>
      <c r="DK22" s="27">
        <v>128.537811</v>
      </c>
      <c r="DL22" s="27">
        <v>128.61998</v>
      </c>
      <c r="DM22" s="27">
        <v>127.825096</v>
      </c>
      <c r="DN22" s="24">
        <v>133.29806500000001</v>
      </c>
      <c r="DO22" s="27">
        <v>128.57226600000001</v>
      </c>
      <c r="DP22" s="27">
        <v>128.38497899999999</v>
      </c>
      <c r="DQ22" s="27">
        <v>128.62020899999999</v>
      </c>
      <c r="DR22" s="27">
        <v>125.08466300000001</v>
      </c>
      <c r="DS22" s="24">
        <v>133.03526299999999</v>
      </c>
      <c r="DT22" s="27">
        <v>128.572327</v>
      </c>
      <c r="DU22" s="27">
        <v>127.362358</v>
      </c>
      <c r="DV22" s="27">
        <v>126.852509</v>
      </c>
      <c r="DW22" s="27">
        <v>124.87291</v>
      </c>
      <c r="DX22" s="24">
        <v>132.506012</v>
      </c>
      <c r="DY22" s="27">
        <v>127.54975899999999</v>
      </c>
      <c r="DZ22" s="27">
        <v>126.232185</v>
      </c>
      <c r="EA22" s="27">
        <v>125.706924</v>
      </c>
      <c r="EB22" s="27">
        <v>124.33004</v>
      </c>
      <c r="EC22" s="24">
        <v>131.45019500000001</v>
      </c>
      <c r="ED22" s="27">
        <v>126.42160800000001</v>
      </c>
      <c r="EE22" s="27">
        <v>126.23406199999999</v>
      </c>
      <c r="EF22" s="27">
        <v>125.473732</v>
      </c>
      <c r="EG22" s="27">
        <v>123.199364</v>
      </c>
      <c r="EH22" s="24">
        <v>130.49769599999999</v>
      </c>
      <c r="EI22" s="27">
        <v>126.421356</v>
      </c>
      <c r="EJ22" s="27">
        <v>125.455963</v>
      </c>
      <c r="EK22" s="27">
        <v>124.69549600000001</v>
      </c>
      <c r="EL22" s="27">
        <v>123.199257</v>
      </c>
      <c r="EM22" s="24">
        <v>130.35943599999999</v>
      </c>
      <c r="EN22" s="27">
        <v>126.109848</v>
      </c>
      <c r="EO22" s="27">
        <v>124.69413</v>
      </c>
      <c r="EP22" s="27">
        <v>123.872078</v>
      </c>
      <c r="EQ22" s="27">
        <v>123.165565</v>
      </c>
      <c r="ER22" s="24">
        <v>128.38035600000001</v>
      </c>
      <c r="ES22" s="26">
        <v>1E-3</v>
      </c>
      <c r="ET22" s="26">
        <v>1E-3</v>
      </c>
      <c r="EU22" s="26">
        <v>1E-3</v>
      </c>
      <c r="EV22" s="26">
        <v>1E-3</v>
      </c>
      <c r="EW22" s="25">
        <v>2E-3</v>
      </c>
    </row>
    <row r="23" spans="1:153" x14ac:dyDescent="0.25">
      <c r="A23" s="24" t="s">
        <v>203</v>
      </c>
      <c r="B23" s="24">
        <v>4.5706309999999997</v>
      </c>
      <c r="C23" s="24">
        <v>4.4878939999999998</v>
      </c>
      <c r="D23" s="27">
        <v>3.5757219999999998</v>
      </c>
      <c r="E23" s="27">
        <v>3.5757219999999998</v>
      </c>
      <c r="F23" s="27">
        <v>3.580543</v>
      </c>
      <c r="G23" s="27">
        <v>3.5759400000000001</v>
      </c>
      <c r="H23" s="24">
        <v>3.5757219999999998</v>
      </c>
      <c r="I23" s="27">
        <v>3.6260910000000002</v>
      </c>
      <c r="J23" s="27">
        <v>3.6256080000000002</v>
      </c>
      <c r="K23" s="27">
        <v>3.6319659999999998</v>
      </c>
      <c r="L23" s="27">
        <v>3.6264210000000001</v>
      </c>
      <c r="M23" s="24">
        <v>3.6243910000000001</v>
      </c>
      <c r="N23" s="27">
        <v>3.9639700000000002</v>
      </c>
      <c r="O23" s="27">
        <v>4.0052719999999997</v>
      </c>
      <c r="P23" s="27">
        <v>3.9681630000000001</v>
      </c>
      <c r="Q23" s="27">
        <v>3.8668110000000002</v>
      </c>
      <c r="R23" s="24">
        <v>3.9575610000000001</v>
      </c>
      <c r="S23" s="27">
        <v>3.988318</v>
      </c>
      <c r="T23" s="27">
        <v>4.3171530000000002</v>
      </c>
      <c r="U23" s="27">
        <v>4.075005</v>
      </c>
      <c r="V23" s="27">
        <v>4.0928979999999999</v>
      </c>
      <c r="W23" s="24">
        <v>3.9473859999999998</v>
      </c>
      <c r="X23" s="27">
        <v>3.9061509999999999</v>
      </c>
      <c r="Y23" s="27">
        <v>4.2520959999999999</v>
      </c>
      <c r="Z23" s="27">
        <v>4.0937380000000001</v>
      </c>
      <c r="AA23" s="27">
        <v>3.9509080000000001</v>
      </c>
      <c r="AB23" s="24">
        <v>4.0443119999999997</v>
      </c>
      <c r="AC23" s="27">
        <v>3.830168</v>
      </c>
      <c r="AD23" s="27">
        <v>4.301806</v>
      </c>
      <c r="AE23" s="27">
        <v>4.0717509999999999</v>
      </c>
      <c r="AF23" s="27">
        <v>3.964324</v>
      </c>
      <c r="AG23" s="24">
        <v>3.97261</v>
      </c>
      <c r="AH23" s="27">
        <v>3.9610829999999999</v>
      </c>
      <c r="AI23" s="27">
        <v>4.4860220000000002</v>
      </c>
      <c r="AJ23" s="27">
        <v>4.0594530000000004</v>
      </c>
      <c r="AK23" s="27">
        <v>4.3260909999999999</v>
      </c>
      <c r="AL23" s="24">
        <v>4.0609700000000002</v>
      </c>
      <c r="AM23" s="27">
        <v>4.1349900000000002</v>
      </c>
      <c r="AN23" s="27">
        <v>5.1127969999999996</v>
      </c>
      <c r="AO23" s="27">
        <v>4.660399</v>
      </c>
      <c r="AP23" s="27">
        <v>4.5347660000000003</v>
      </c>
      <c r="AQ23" s="24">
        <v>4.2010540000000001</v>
      </c>
      <c r="AR23" s="27">
        <v>4.1579090000000001</v>
      </c>
      <c r="AS23" s="27">
        <v>5.4673499999999997</v>
      </c>
      <c r="AT23" s="27">
        <v>4.759169</v>
      </c>
      <c r="AU23" s="27">
        <v>4.9246340000000002</v>
      </c>
      <c r="AV23" s="24">
        <v>4.2236630000000002</v>
      </c>
      <c r="AW23" s="27">
        <v>4.2207499999999998</v>
      </c>
      <c r="AX23" s="27">
        <v>5.7447710000000001</v>
      </c>
      <c r="AY23" s="27">
        <v>4.8758939999999997</v>
      </c>
      <c r="AZ23" s="27">
        <v>4.9510649999999998</v>
      </c>
      <c r="BA23" s="24">
        <v>4.3572040000000003</v>
      </c>
      <c r="BB23" s="27">
        <v>4.2542309999999999</v>
      </c>
      <c r="BC23" s="27">
        <v>5.6560230000000002</v>
      </c>
      <c r="BD23" s="27">
        <v>4.7331570000000003</v>
      </c>
      <c r="BE23" s="27">
        <v>4.8140499999999999</v>
      </c>
      <c r="BF23" s="24">
        <v>4.6885000000000003</v>
      </c>
      <c r="BG23" s="27">
        <v>4.2262259999999996</v>
      </c>
      <c r="BH23" s="27">
        <v>5.7185119999999996</v>
      </c>
      <c r="BI23" s="27">
        <v>4.7082069999999998</v>
      </c>
      <c r="BJ23" s="27">
        <v>4.775169</v>
      </c>
      <c r="BK23" s="24">
        <v>4.7051569999999998</v>
      </c>
      <c r="BL23" s="27">
        <v>4.2265639999999998</v>
      </c>
      <c r="BM23" s="27">
        <v>6.3833029999999997</v>
      </c>
      <c r="BN23" s="27">
        <v>4.7284119999999996</v>
      </c>
      <c r="BO23" s="27">
        <v>4.6907540000000001</v>
      </c>
      <c r="BP23" s="24">
        <v>5.3950379999999996</v>
      </c>
      <c r="BQ23" s="27">
        <v>4.2584070000000001</v>
      </c>
      <c r="BR23" s="27">
        <v>6.2759770000000001</v>
      </c>
      <c r="BS23" s="27">
        <v>4.8494950000000001</v>
      </c>
      <c r="BT23" s="27">
        <v>4.9368660000000002</v>
      </c>
      <c r="BU23" s="24">
        <v>5.456378</v>
      </c>
      <c r="BV23" s="27">
        <v>4.1574400000000002</v>
      </c>
      <c r="BW23" s="27">
        <v>6.1749000000000001</v>
      </c>
      <c r="BX23" s="27">
        <v>4.8746590000000003</v>
      </c>
      <c r="BY23" s="27">
        <v>4.9401650000000004</v>
      </c>
      <c r="BZ23" s="24">
        <v>5.4864059999999997</v>
      </c>
      <c r="CA23" s="27">
        <v>4.1972250000000004</v>
      </c>
      <c r="CB23" s="27">
        <v>6.0142049999999996</v>
      </c>
      <c r="CC23" s="27">
        <v>4.763503</v>
      </c>
      <c r="CD23" s="27">
        <v>4.6892009999999997</v>
      </c>
      <c r="CE23" s="24">
        <v>5.401573</v>
      </c>
      <c r="CF23" s="27">
        <v>4.1618680000000001</v>
      </c>
      <c r="CG23" s="27">
        <v>6.2676769999999999</v>
      </c>
      <c r="CH23" s="27">
        <v>4.6288530000000003</v>
      </c>
      <c r="CI23" s="27">
        <v>4.6977700000000002</v>
      </c>
      <c r="CJ23" s="24">
        <v>5.2631519999999998</v>
      </c>
      <c r="CK23" s="27">
        <v>4.1374760000000004</v>
      </c>
      <c r="CL23" s="27">
        <v>6.5339049999999999</v>
      </c>
      <c r="CM23" s="27">
        <v>4.6376780000000002</v>
      </c>
      <c r="CN23" s="27">
        <v>4.6260950000000003</v>
      </c>
      <c r="CO23" s="24">
        <v>5.2329489999999996</v>
      </c>
      <c r="CP23" s="27">
        <v>4.1402950000000001</v>
      </c>
      <c r="CQ23" s="27">
        <v>6.9819149999999999</v>
      </c>
      <c r="CR23" s="27">
        <v>4.6414410000000004</v>
      </c>
      <c r="CS23" s="27">
        <v>4.5941720000000004</v>
      </c>
      <c r="CT23" s="24">
        <v>5.2534020000000003</v>
      </c>
      <c r="CU23" s="27">
        <v>4.1403030000000003</v>
      </c>
      <c r="CV23" s="27">
        <v>6.99057</v>
      </c>
      <c r="CW23" s="27">
        <v>4.7425369999999996</v>
      </c>
      <c r="CX23" s="27">
        <v>4.5155260000000004</v>
      </c>
      <c r="CY23" s="24">
        <v>5.2498760000000004</v>
      </c>
      <c r="CZ23" s="27">
        <v>4.1212200000000001</v>
      </c>
      <c r="DA23" s="27">
        <v>7.072165</v>
      </c>
      <c r="DB23" s="27">
        <v>4.7266240000000002</v>
      </c>
      <c r="DC23" s="27">
        <v>4.6297499999999996</v>
      </c>
      <c r="DD23" s="24">
        <v>5.2507450000000002</v>
      </c>
      <c r="DE23" s="27">
        <v>4.1264950000000002</v>
      </c>
      <c r="DF23" s="27">
        <v>7.0301999999999998</v>
      </c>
      <c r="DG23" s="27">
        <v>4.7321540000000004</v>
      </c>
      <c r="DH23" s="27">
        <v>4.5495469999999996</v>
      </c>
      <c r="DI23" s="24">
        <v>5.2329790000000003</v>
      </c>
      <c r="DJ23" s="27">
        <v>4.1054950000000003</v>
      </c>
      <c r="DK23" s="27">
        <v>7.053604</v>
      </c>
      <c r="DL23" s="27">
        <v>4.7134489999999998</v>
      </c>
      <c r="DM23" s="27">
        <v>4.6551900000000002</v>
      </c>
      <c r="DN23" s="24">
        <v>5.2908080000000002</v>
      </c>
      <c r="DO23" s="27">
        <v>4.1020789999999998</v>
      </c>
      <c r="DP23" s="27">
        <v>7.2040160000000002</v>
      </c>
      <c r="DQ23" s="27">
        <v>4.7137719999999996</v>
      </c>
      <c r="DR23" s="27">
        <v>4.6689109999999996</v>
      </c>
      <c r="DS23" s="24">
        <v>5.2788349999999999</v>
      </c>
      <c r="DT23" s="27">
        <v>4.1166520000000002</v>
      </c>
      <c r="DU23" s="27">
        <v>7.1713290000000001</v>
      </c>
      <c r="DV23" s="27">
        <v>4.7380019999999998</v>
      </c>
      <c r="DW23" s="27">
        <v>4.537928</v>
      </c>
      <c r="DX23" s="24">
        <v>5.3923899999999998</v>
      </c>
      <c r="DY23" s="27">
        <v>3.9564499999999998</v>
      </c>
      <c r="DZ23" s="27">
        <v>7.2554730000000003</v>
      </c>
      <c r="EA23" s="27">
        <v>4.7672140000000001</v>
      </c>
      <c r="EB23" s="27">
        <v>4.5140830000000003</v>
      </c>
      <c r="EC23" s="24">
        <v>5.315207</v>
      </c>
      <c r="ED23" s="27">
        <v>3.930345</v>
      </c>
      <c r="EE23" s="27">
        <v>7.2337930000000004</v>
      </c>
      <c r="EF23" s="27">
        <v>4.7705679999999999</v>
      </c>
      <c r="EG23" s="27">
        <v>4.5135959999999997</v>
      </c>
      <c r="EH23" s="24">
        <v>5.5164619999999998</v>
      </c>
      <c r="EI23" s="27">
        <v>3.9480219999999999</v>
      </c>
      <c r="EJ23" s="27">
        <v>7.0010430000000001</v>
      </c>
      <c r="EK23" s="27">
        <v>4.775487</v>
      </c>
      <c r="EL23" s="27">
        <v>4.6357999999999997</v>
      </c>
      <c r="EM23" s="24">
        <v>5.6934420000000001</v>
      </c>
      <c r="EN23" s="27">
        <v>3.9136920000000002</v>
      </c>
      <c r="EO23" s="27">
        <v>6.9987529999999998</v>
      </c>
      <c r="EP23" s="27">
        <v>4.7694640000000001</v>
      </c>
      <c r="EQ23" s="27">
        <v>4.643154</v>
      </c>
      <c r="ER23" s="24">
        <v>5.73264</v>
      </c>
      <c r="ES23" s="26">
        <v>-5.0000000000000001E-3</v>
      </c>
      <c r="ET23" s="26">
        <v>1.4999999999999999E-2</v>
      </c>
      <c r="EU23" s="26">
        <v>2E-3</v>
      </c>
      <c r="EV23" s="26">
        <v>1E-3</v>
      </c>
      <c r="EW23" s="25">
        <v>8.0000000000000002E-3</v>
      </c>
    </row>
    <row r="24" spans="1:153" x14ac:dyDescent="0.25">
      <c r="A24" s="28" t="s">
        <v>202</v>
      </c>
      <c r="B24" s="28">
        <v>163.439774</v>
      </c>
      <c r="C24" s="28">
        <v>157.401093</v>
      </c>
      <c r="D24" s="31">
        <v>162.38116500000001</v>
      </c>
      <c r="E24" s="31">
        <v>162.362762</v>
      </c>
      <c r="F24" s="31">
        <v>162.53048699999999</v>
      </c>
      <c r="G24" s="31">
        <v>161.84458900000001</v>
      </c>
      <c r="H24" s="28">
        <v>164.486435</v>
      </c>
      <c r="I24" s="31">
        <v>162.32630900000001</v>
      </c>
      <c r="J24" s="31">
        <v>161.807312</v>
      </c>
      <c r="K24" s="31">
        <v>161.813705</v>
      </c>
      <c r="L24" s="31">
        <v>161.80808999999999</v>
      </c>
      <c r="M24" s="28">
        <v>163.412094</v>
      </c>
      <c r="N24" s="31">
        <v>163.18223599999999</v>
      </c>
      <c r="O24" s="31">
        <v>163.18618799999999</v>
      </c>
      <c r="P24" s="31">
        <v>162.974503</v>
      </c>
      <c r="Q24" s="31">
        <v>162.149384</v>
      </c>
      <c r="R24" s="28">
        <v>166.35526999999999</v>
      </c>
      <c r="S24" s="31">
        <v>164.08479299999999</v>
      </c>
      <c r="T24" s="31">
        <v>163.82960499999999</v>
      </c>
      <c r="U24" s="31">
        <v>163.50256300000001</v>
      </c>
      <c r="V24" s="31">
        <v>162.51968400000001</v>
      </c>
      <c r="W24" s="28">
        <v>170.65077199999999</v>
      </c>
      <c r="X24" s="31">
        <v>165.26956200000001</v>
      </c>
      <c r="Y24" s="31">
        <v>164.22254899999999</v>
      </c>
      <c r="Z24" s="31">
        <v>162.50619499999999</v>
      </c>
      <c r="AA24" s="31">
        <v>161.62789900000001</v>
      </c>
      <c r="AB24" s="28">
        <v>175.43100000000001</v>
      </c>
      <c r="AC24" s="31">
        <v>162.50804099999999</v>
      </c>
      <c r="AD24" s="31">
        <v>164.04089400000001</v>
      </c>
      <c r="AE24" s="31">
        <v>161.65387000000001</v>
      </c>
      <c r="AF24" s="31">
        <v>160.845123</v>
      </c>
      <c r="AG24" s="28">
        <v>177.16026299999999</v>
      </c>
      <c r="AH24" s="31">
        <v>161.41799900000001</v>
      </c>
      <c r="AI24" s="31">
        <v>163.12503100000001</v>
      </c>
      <c r="AJ24" s="31">
        <v>160.72923299999999</v>
      </c>
      <c r="AK24" s="31">
        <v>159.80934099999999</v>
      </c>
      <c r="AL24" s="28">
        <v>176.04663099999999</v>
      </c>
      <c r="AM24" s="31">
        <v>160.76509100000001</v>
      </c>
      <c r="AN24" s="31">
        <v>163.110748</v>
      </c>
      <c r="AO24" s="31">
        <v>160.604004</v>
      </c>
      <c r="AP24" s="31">
        <v>160.205185</v>
      </c>
      <c r="AQ24" s="28">
        <v>179.53762800000001</v>
      </c>
      <c r="AR24" s="31">
        <v>161.21021999999999</v>
      </c>
      <c r="AS24" s="31">
        <v>162.65991199999999</v>
      </c>
      <c r="AT24" s="31">
        <v>159.96542400000001</v>
      </c>
      <c r="AU24" s="31">
        <v>160.022324</v>
      </c>
      <c r="AV24" s="28">
        <v>180.14402799999999</v>
      </c>
      <c r="AW24" s="31">
        <v>162.603882</v>
      </c>
      <c r="AX24" s="31">
        <v>162.878738</v>
      </c>
      <c r="AY24" s="31">
        <v>160.68428</v>
      </c>
      <c r="AZ24" s="31">
        <v>161.034088</v>
      </c>
      <c r="BA24" s="28">
        <v>182.52870200000001</v>
      </c>
      <c r="BB24" s="31">
        <v>162.484116</v>
      </c>
      <c r="BC24" s="31">
        <v>163.14529400000001</v>
      </c>
      <c r="BD24" s="31">
        <v>161.083145</v>
      </c>
      <c r="BE24" s="31">
        <v>161.66613799999999</v>
      </c>
      <c r="BF24" s="28">
        <v>177.17626999999999</v>
      </c>
      <c r="BG24" s="31">
        <v>163.152344</v>
      </c>
      <c r="BH24" s="31">
        <v>163.895554</v>
      </c>
      <c r="BI24" s="31">
        <v>162.02371199999999</v>
      </c>
      <c r="BJ24" s="31">
        <v>161.93426500000001</v>
      </c>
      <c r="BK24" s="28">
        <v>172.152557</v>
      </c>
      <c r="BL24" s="31">
        <v>163.0634</v>
      </c>
      <c r="BM24" s="31">
        <v>162.79383899999999</v>
      </c>
      <c r="BN24" s="31">
        <v>161.78260800000001</v>
      </c>
      <c r="BO24" s="31">
        <v>162.37994399999999</v>
      </c>
      <c r="BP24" s="28">
        <v>170.06828300000001</v>
      </c>
      <c r="BQ24" s="31">
        <v>164.12373400000001</v>
      </c>
      <c r="BR24" s="31">
        <v>163.920151</v>
      </c>
      <c r="BS24" s="31">
        <v>162.220551</v>
      </c>
      <c r="BT24" s="31">
        <v>162.382767</v>
      </c>
      <c r="BU24" s="28">
        <v>169.807434</v>
      </c>
      <c r="BV24" s="31">
        <v>164.169693</v>
      </c>
      <c r="BW24" s="31">
        <v>162.99389600000001</v>
      </c>
      <c r="BX24" s="31">
        <v>161.45417800000001</v>
      </c>
      <c r="BY24" s="31">
        <v>161.698959</v>
      </c>
      <c r="BZ24" s="28">
        <v>170.57260099999999</v>
      </c>
      <c r="CA24" s="31">
        <v>163.75953699999999</v>
      </c>
      <c r="CB24" s="31">
        <v>162.54556299999999</v>
      </c>
      <c r="CC24" s="31">
        <v>162.04722599999999</v>
      </c>
      <c r="CD24" s="31">
        <v>161.702316</v>
      </c>
      <c r="CE24" s="28">
        <v>170.36425800000001</v>
      </c>
      <c r="CF24" s="31">
        <v>163.33561700000001</v>
      </c>
      <c r="CG24" s="31">
        <v>162.74217200000001</v>
      </c>
      <c r="CH24" s="31">
        <v>161.795242</v>
      </c>
      <c r="CI24" s="31">
        <v>161.87329099999999</v>
      </c>
      <c r="CJ24" s="28">
        <v>168.59368900000001</v>
      </c>
      <c r="CK24" s="31">
        <v>163.17132599999999</v>
      </c>
      <c r="CL24" s="31">
        <v>161.84176600000001</v>
      </c>
      <c r="CM24" s="31">
        <v>161.583923</v>
      </c>
      <c r="CN24" s="31">
        <v>161.92617799999999</v>
      </c>
      <c r="CO24" s="28">
        <v>167.148224</v>
      </c>
      <c r="CP24" s="31">
        <v>163.231415</v>
      </c>
      <c r="CQ24" s="31">
        <v>161.45864900000001</v>
      </c>
      <c r="CR24" s="31">
        <v>160.83142100000001</v>
      </c>
      <c r="CS24" s="31">
        <v>161.96722399999999</v>
      </c>
      <c r="CT24" s="28">
        <v>167.05152899999999</v>
      </c>
      <c r="CU24" s="31">
        <v>163.014557</v>
      </c>
      <c r="CV24" s="31">
        <v>160.920883</v>
      </c>
      <c r="CW24" s="31">
        <v>160.84562700000001</v>
      </c>
      <c r="CX24" s="31">
        <v>161.996399</v>
      </c>
      <c r="CY24" s="28">
        <v>166.70945699999999</v>
      </c>
      <c r="CZ24" s="31">
        <v>162.53869599999999</v>
      </c>
      <c r="DA24" s="31">
        <v>160.681488</v>
      </c>
      <c r="DB24" s="31">
        <v>160.83210800000001</v>
      </c>
      <c r="DC24" s="31">
        <v>162.003998</v>
      </c>
      <c r="DD24" s="28">
        <v>166.58010899999999</v>
      </c>
      <c r="DE24" s="31">
        <v>162.63516200000001</v>
      </c>
      <c r="DF24" s="31">
        <v>160.568161</v>
      </c>
      <c r="DG24" s="31">
        <v>160.83587600000001</v>
      </c>
      <c r="DH24" s="31">
        <v>162.00434899999999</v>
      </c>
      <c r="DI24" s="28">
        <v>166.375519</v>
      </c>
      <c r="DJ24" s="31">
        <v>162.671661</v>
      </c>
      <c r="DK24" s="31">
        <v>160.03913900000001</v>
      </c>
      <c r="DL24" s="31">
        <v>160.963425</v>
      </c>
      <c r="DM24" s="31">
        <v>161.79837000000001</v>
      </c>
      <c r="DN24" s="28">
        <v>165.13887</v>
      </c>
      <c r="DO24" s="31">
        <v>162.671967</v>
      </c>
      <c r="DP24" s="31">
        <v>160.427628</v>
      </c>
      <c r="DQ24" s="31">
        <v>161.15628100000001</v>
      </c>
      <c r="DR24" s="31">
        <v>159.11982699999999</v>
      </c>
      <c r="DS24" s="28">
        <v>164.87600699999999</v>
      </c>
      <c r="DT24" s="31">
        <v>162.86338799999999</v>
      </c>
      <c r="DU24" s="31">
        <v>159.314911</v>
      </c>
      <c r="DV24" s="31">
        <v>159.87638899999999</v>
      </c>
      <c r="DW24" s="31">
        <v>158.910843</v>
      </c>
      <c r="DX24" s="28">
        <v>164.34678600000001</v>
      </c>
      <c r="DY24" s="31">
        <v>161.84359699999999</v>
      </c>
      <c r="DZ24" s="31">
        <v>158.18571499999999</v>
      </c>
      <c r="EA24" s="31">
        <v>158.97288499999999</v>
      </c>
      <c r="EB24" s="31">
        <v>158.43272400000001</v>
      </c>
      <c r="EC24" s="28">
        <v>163.292114</v>
      </c>
      <c r="ED24" s="31">
        <v>160.715439</v>
      </c>
      <c r="EE24" s="31">
        <v>158.29377700000001</v>
      </c>
      <c r="EF24" s="31">
        <v>158.74246199999999</v>
      </c>
      <c r="EG24" s="31">
        <v>157.35701</v>
      </c>
      <c r="EH24" s="28">
        <v>162.33955399999999</v>
      </c>
      <c r="EI24" s="31">
        <v>160.71933000000001</v>
      </c>
      <c r="EJ24" s="31">
        <v>157.516006</v>
      </c>
      <c r="EK24" s="31">
        <v>157.96417199999999</v>
      </c>
      <c r="EL24" s="31">
        <v>157.356934</v>
      </c>
      <c r="EM24" s="28">
        <v>162.19998200000001</v>
      </c>
      <c r="EN24" s="31">
        <v>160.42811599999999</v>
      </c>
      <c r="EO24" s="31">
        <v>156.754166</v>
      </c>
      <c r="EP24" s="31">
        <v>157.140747</v>
      </c>
      <c r="EQ24" s="31">
        <v>157.323486</v>
      </c>
      <c r="ER24" s="28">
        <v>160.22210699999999</v>
      </c>
      <c r="ES24" s="30">
        <v>1E-3</v>
      </c>
      <c r="ET24" s="30">
        <v>0</v>
      </c>
      <c r="EU24" s="30">
        <v>0</v>
      </c>
      <c r="EV24" s="30">
        <v>0</v>
      </c>
      <c r="EW24" s="29">
        <v>1E-3</v>
      </c>
    </row>
    <row r="25" spans="1:153" ht="30" x14ac:dyDescent="0.25">
      <c r="A25" s="28" t="s">
        <v>201</v>
      </c>
      <c r="B25" s="28">
        <v>3972.3745119999999</v>
      </c>
      <c r="C25" s="28">
        <v>3954.242432</v>
      </c>
      <c r="D25" s="31">
        <v>3923.9389649999998</v>
      </c>
      <c r="E25" s="31">
        <v>3923.9360350000002</v>
      </c>
      <c r="F25" s="31">
        <v>3923.938232</v>
      </c>
      <c r="G25" s="31">
        <v>3924.1022950000001</v>
      </c>
      <c r="H25" s="28">
        <v>3926.1323240000002</v>
      </c>
      <c r="I25" s="31">
        <v>3884.2441410000001</v>
      </c>
      <c r="J25" s="31">
        <v>3885.6433109999998</v>
      </c>
      <c r="K25" s="31">
        <v>3887.0939939999998</v>
      </c>
      <c r="L25" s="31">
        <v>3882.461182</v>
      </c>
      <c r="M25" s="28">
        <v>3889.8547359999998</v>
      </c>
      <c r="N25" s="31">
        <v>3917.7145999999998</v>
      </c>
      <c r="O25" s="31">
        <v>3916.7133789999998</v>
      </c>
      <c r="P25" s="31">
        <v>3920.0749510000001</v>
      </c>
      <c r="Q25" s="31">
        <v>3908.5424800000001</v>
      </c>
      <c r="R25" s="28">
        <v>3933.7028810000002</v>
      </c>
      <c r="S25" s="31">
        <v>3975.195068</v>
      </c>
      <c r="T25" s="31">
        <v>3966.9440920000002</v>
      </c>
      <c r="U25" s="31">
        <v>3973.7402339999999</v>
      </c>
      <c r="V25" s="31">
        <v>3955.6203609999998</v>
      </c>
      <c r="W25" s="28">
        <v>4000.1164549999999</v>
      </c>
      <c r="X25" s="31">
        <v>4014.1501459999999</v>
      </c>
      <c r="Y25" s="31">
        <v>3995.4016109999998</v>
      </c>
      <c r="Z25" s="31">
        <v>4007.5051269999999</v>
      </c>
      <c r="AA25" s="31">
        <v>3984.1936040000001</v>
      </c>
      <c r="AB25" s="28">
        <v>4044.6110840000001</v>
      </c>
      <c r="AC25" s="31">
        <v>4064.3522950000001</v>
      </c>
      <c r="AD25" s="31">
        <v>4035.7026369999999</v>
      </c>
      <c r="AE25" s="31">
        <v>4053.6967770000001</v>
      </c>
      <c r="AF25" s="31">
        <v>4023.7148440000001</v>
      </c>
      <c r="AG25" s="28">
        <v>4101.107422</v>
      </c>
      <c r="AH25" s="31">
        <v>4111.1533200000003</v>
      </c>
      <c r="AI25" s="31">
        <v>4072.7021479999999</v>
      </c>
      <c r="AJ25" s="31">
        <v>4097.0141599999997</v>
      </c>
      <c r="AK25" s="31">
        <v>4062.6374510000001</v>
      </c>
      <c r="AL25" s="28">
        <v>4156.1391599999997</v>
      </c>
      <c r="AM25" s="31">
        <v>4168.017578</v>
      </c>
      <c r="AN25" s="31">
        <v>4118.9790039999998</v>
      </c>
      <c r="AO25" s="31">
        <v>4150.8505859999996</v>
      </c>
      <c r="AP25" s="31">
        <v>4109.373047</v>
      </c>
      <c r="AQ25" s="28">
        <v>4218.8193359999996</v>
      </c>
      <c r="AR25" s="31">
        <v>4199.2377930000002</v>
      </c>
      <c r="AS25" s="31">
        <v>4144.1083980000003</v>
      </c>
      <c r="AT25" s="31">
        <v>4181.1196289999998</v>
      </c>
      <c r="AU25" s="31">
        <v>4131.7753910000001</v>
      </c>
      <c r="AV25" s="28">
        <v>4251.1674800000001</v>
      </c>
      <c r="AW25" s="31">
        <v>4229.0571289999998</v>
      </c>
      <c r="AX25" s="31">
        <v>4166.0771480000003</v>
      </c>
      <c r="AY25" s="31">
        <v>4209.0571289999998</v>
      </c>
      <c r="AZ25" s="31">
        <v>4153.1645509999998</v>
      </c>
      <c r="BA25" s="28">
        <v>4277.1708980000003</v>
      </c>
      <c r="BB25" s="31">
        <v>4271.0410160000001</v>
      </c>
      <c r="BC25" s="31">
        <v>4198.6586909999996</v>
      </c>
      <c r="BD25" s="31">
        <v>4247.9072269999997</v>
      </c>
      <c r="BE25" s="31">
        <v>4188.0327150000003</v>
      </c>
      <c r="BF25" s="28">
        <v>4323.5375979999999</v>
      </c>
      <c r="BG25" s="31">
        <v>4311.7607420000004</v>
      </c>
      <c r="BH25" s="31">
        <v>4227.8764650000003</v>
      </c>
      <c r="BI25" s="31">
        <v>4282.126953</v>
      </c>
      <c r="BJ25" s="31">
        <v>4220.2573240000002</v>
      </c>
      <c r="BK25" s="28">
        <v>4375.84375</v>
      </c>
      <c r="BL25" s="31">
        <v>4351.6123049999997</v>
      </c>
      <c r="BM25" s="31">
        <v>4257.3222660000001</v>
      </c>
      <c r="BN25" s="31">
        <v>4316.2006840000004</v>
      </c>
      <c r="BO25" s="31">
        <v>4252.9467770000001</v>
      </c>
      <c r="BP25" s="28">
        <v>4420.7700199999999</v>
      </c>
      <c r="BQ25" s="31">
        <v>4389.3876950000003</v>
      </c>
      <c r="BR25" s="31">
        <v>4289.3129879999997</v>
      </c>
      <c r="BS25" s="31">
        <v>4350.326172</v>
      </c>
      <c r="BT25" s="31">
        <v>4288.267578</v>
      </c>
      <c r="BU25" s="28">
        <v>4460.4448240000002</v>
      </c>
      <c r="BV25" s="31">
        <v>4422.1791990000002</v>
      </c>
      <c r="BW25" s="31">
        <v>4314.0830079999996</v>
      </c>
      <c r="BX25" s="31">
        <v>4380.1611329999996</v>
      </c>
      <c r="BY25" s="31">
        <v>4316.2148440000001</v>
      </c>
      <c r="BZ25" s="28">
        <v>4494.1147460000002</v>
      </c>
      <c r="CA25" s="31">
        <v>4460.7915039999998</v>
      </c>
      <c r="CB25" s="31">
        <v>4340.8359380000002</v>
      </c>
      <c r="CC25" s="31">
        <v>4414.5810549999997</v>
      </c>
      <c r="CD25" s="31">
        <v>4347.0590819999998</v>
      </c>
      <c r="CE25" s="28">
        <v>4529.7485349999997</v>
      </c>
      <c r="CF25" s="31">
        <v>4493.3979490000002</v>
      </c>
      <c r="CG25" s="31">
        <v>4362.6611329999996</v>
      </c>
      <c r="CH25" s="31">
        <v>4442.0854490000002</v>
      </c>
      <c r="CI25" s="31">
        <v>4372.7197269999997</v>
      </c>
      <c r="CJ25" s="28">
        <v>4558.6933589999999</v>
      </c>
      <c r="CK25" s="31">
        <v>4527.8647460000002</v>
      </c>
      <c r="CL25" s="31">
        <v>4383.6650390000004</v>
      </c>
      <c r="CM25" s="31">
        <v>4472.1489259999998</v>
      </c>
      <c r="CN25" s="31">
        <v>4399.3916019999997</v>
      </c>
      <c r="CO25" s="28">
        <v>4591.3833009999998</v>
      </c>
      <c r="CP25" s="31">
        <v>4562.8154299999997</v>
      </c>
      <c r="CQ25" s="31">
        <v>4406.3549800000001</v>
      </c>
      <c r="CR25" s="31">
        <v>4504.1108400000003</v>
      </c>
      <c r="CS25" s="31">
        <v>4429.5791019999997</v>
      </c>
      <c r="CT25" s="28">
        <v>4627.5180659999996</v>
      </c>
      <c r="CU25" s="31">
        <v>4589.2529299999997</v>
      </c>
      <c r="CV25" s="31">
        <v>4426.0063479999999</v>
      </c>
      <c r="CW25" s="31">
        <v>4530.9589839999999</v>
      </c>
      <c r="CX25" s="31">
        <v>4457.0678710000002</v>
      </c>
      <c r="CY25" s="28">
        <v>4653.5444340000004</v>
      </c>
      <c r="CZ25" s="31">
        <v>4620.841797</v>
      </c>
      <c r="DA25" s="31">
        <v>4448.2890619999998</v>
      </c>
      <c r="DB25" s="31">
        <v>4559.1411129999997</v>
      </c>
      <c r="DC25" s="31">
        <v>4482.8002930000002</v>
      </c>
      <c r="DD25" s="28">
        <v>4681.7939450000003</v>
      </c>
      <c r="DE25" s="31">
        <v>4654.8251950000003</v>
      </c>
      <c r="DF25" s="31">
        <v>4473.3286129999997</v>
      </c>
      <c r="DG25" s="31">
        <v>4587.8378910000001</v>
      </c>
      <c r="DH25" s="31">
        <v>4509.4487300000001</v>
      </c>
      <c r="DI25" s="28">
        <v>4714.5742190000001</v>
      </c>
      <c r="DJ25" s="31">
        <v>4689.796875</v>
      </c>
      <c r="DK25" s="31">
        <v>4501.455078</v>
      </c>
      <c r="DL25" s="31">
        <v>4619.6127930000002</v>
      </c>
      <c r="DM25" s="31">
        <v>4535.0083009999998</v>
      </c>
      <c r="DN25" s="28">
        <v>4750.2421880000002</v>
      </c>
      <c r="DO25" s="31">
        <v>4723.5410160000001</v>
      </c>
      <c r="DP25" s="31">
        <v>4524.1948240000002</v>
      </c>
      <c r="DQ25" s="31">
        <v>4653.3525390000004</v>
      </c>
      <c r="DR25" s="31">
        <v>4560.2944340000004</v>
      </c>
      <c r="DS25" s="28">
        <v>4785.2060549999997</v>
      </c>
      <c r="DT25" s="31">
        <v>4758.4682620000003</v>
      </c>
      <c r="DU25" s="31">
        <v>4552.9462890000004</v>
      </c>
      <c r="DV25" s="31">
        <v>4687.8422849999997</v>
      </c>
      <c r="DW25" s="31">
        <v>4595.5122069999998</v>
      </c>
      <c r="DX25" s="28">
        <v>4825.8872069999998</v>
      </c>
      <c r="DY25" s="31">
        <v>4791.9833980000003</v>
      </c>
      <c r="DZ25" s="31">
        <v>4587.4262699999999</v>
      </c>
      <c r="EA25" s="31">
        <v>4722.7749020000001</v>
      </c>
      <c r="EB25" s="31">
        <v>4633.7045900000003</v>
      </c>
      <c r="EC25" s="28">
        <v>4874.2216799999997</v>
      </c>
      <c r="ED25" s="31">
        <v>4829.5375979999999</v>
      </c>
      <c r="EE25" s="31">
        <v>4624.9204099999997</v>
      </c>
      <c r="EF25" s="31">
        <v>4755.892578</v>
      </c>
      <c r="EG25" s="31">
        <v>4673.7387699999999</v>
      </c>
      <c r="EH25" s="28">
        <v>4923.1972660000001</v>
      </c>
      <c r="EI25" s="31">
        <v>4873.2089839999999</v>
      </c>
      <c r="EJ25" s="31">
        <v>4660.6762699999999</v>
      </c>
      <c r="EK25" s="31">
        <v>4797.658203</v>
      </c>
      <c r="EL25" s="31">
        <v>4709.7470700000003</v>
      </c>
      <c r="EM25" s="28">
        <v>4970.7045900000003</v>
      </c>
      <c r="EN25" s="31">
        <v>4915.7021480000003</v>
      </c>
      <c r="EO25" s="31">
        <v>4692.2280270000001</v>
      </c>
      <c r="EP25" s="31">
        <v>4837.2045900000003</v>
      </c>
      <c r="EQ25" s="31">
        <v>4740.8066410000001</v>
      </c>
      <c r="ER25" s="28">
        <v>5022.3994140000004</v>
      </c>
      <c r="ES25" s="30">
        <v>8.0000000000000002E-3</v>
      </c>
      <c r="ET25" s="30">
        <v>6.0000000000000001E-3</v>
      </c>
      <c r="EU25" s="30">
        <v>7.0000000000000001E-3</v>
      </c>
      <c r="EV25" s="30">
        <v>6.0000000000000001E-3</v>
      </c>
      <c r="EW25" s="29">
        <v>8.0000000000000002E-3</v>
      </c>
    </row>
    <row r="26" spans="1:153" x14ac:dyDescent="0.25">
      <c r="A26" s="24" t="s">
        <v>200</v>
      </c>
      <c r="B26" s="24">
        <v>16.754797</v>
      </c>
      <c r="C26" s="24">
        <v>12.464993</v>
      </c>
      <c r="D26" s="27">
        <v>13.1991</v>
      </c>
      <c r="E26" s="27">
        <v>13.1991</v>
      </c>
      <c r="F26" s="27">
        <v>13.1991</v>
      </c>
      <c r="G26" s="27">
        <v>13.1991</v>
      </c>
      <c r="H26" s="24">
        <v>13.1991</v>
      </c>
      <c r="I26" s="27">
        <v>13.158128</v>
      </c>
      <c r="J26" s="27">
        <v>13.158128</v>
      </c>
      <c r="K26" s="27">
        <v>13.158128</v>
      </c>
      <c r="L26" s="27">
        <v>13.158128</v>
      </c>
      <c r="M26" s="24">
        <v>13.158128</v>
      </c>
      <c r="N26" s="27">
        <v>13.440594000000001</v>
      </c>
      <c r="O26" s="27">
        <v>13.440594000000001</v>
      </c>
      <c r="P26" s="27">
        <v>13.440594000000001</v>
      </c>
      <c r="Q26" s="27">
        <v>13.440594000000001</v>
      </c>
      <c r="R26" s="24">
        <v>13.440594000000001</v>
      </c>
      <c r="S26" s="27">
        <v>13.529589</v>
      </c>
      <c r="T26" s="27">
        <v>13.529589</v>
      </c>
      <c r="U26" s="27">
        <v>13.529589</v>
      </c>
      <c r="V26" s="27">
        <v>13.529589</v>
      </c>
      <c r="W26" s="24">
        <v>13.529589</v>
      </c>
      <c r="X26" s="27">
        <v>13.274508000000001</v>
      </c>
      <c r="Y26" s="27">
        <v>13.267032</v>
      </c>
      <c r="Z26" s="27">
        <v>13.267032</v>
      </c>
      <c r="AA26" s="27">
        <v>13.273586999999999</v>
      </c>
      <c r="AB26" s="24">
        <v>13.321054</v>
      </c>
      <c r="AC26" s="27">
        <v>12.644977000000001</v>
      </c>
      <c r="AD26" s="27">
        <v>13.261407999999999</v>
      </c>
      <c r="AE26" s="27">
        <v>12.63335</v>
      </c>
      <c r="AF26" s="27">
        <v>12.639611</v>
      </c>
      <c r="AG26" s="24">
        <v>13.321054</v>
      </c>
      <c r="AH26" s="27">
        <v>12.636946999999999</v>
      </c>
      <c r="AI26" s="27">
        <v>13.258698000000001</v>
      </c>
      <c r="AJ26" s="27">
        <v>12.630639</v>
      </c>
      <c r="AK26" s="27">
        <v>12.636343999999999</v>
      </c>
      <c r="AL26" s="24">
        <v>13.321054</v>
      </c>
      <c r="AM26" s="27">
        <v>12.636946999999999</v>
      </c>
      <c r="AN26" s="27">
        <v>13.258698000000001</v>
      </c>
      <c r="AO26" s="27">
        <v>12.630639</v>
      </c>
      <c r="AP26" s="27">
        <v>12.636343999999999</v>
      </c>
      <c r="AQ26" s="24">
        <v>13.321054</v>
      </c>
      <c r="AR26" s="27">
        <v>12.636946999999999</v>
      </c>
      <c r="AS26" s="27">
        <v>13.258698000000001</v>
      </c>
      <c r="AT26" s="27">
        <v>12.630639</v>
      </c>
      <c r="AU26" s="27">
        <v>12.636343999999999</v>
      </c>
      <c r="AV26" s="24">
        <v>13.321054</v>
      </c>
      <c r="AW26" s="27">
        <v>12.636946999999999</v>
      </c>
      <c r="AX26" s="27">
        <v>13.258698000000001</v>
      </c>
      <c r="AY26" s="27">
        <v>12.630639</v>
      </c>
      <c r="AZ26" s="27">
        <v>12.636343999999999</v>
      </c>
      <c r="BA26" s="24">
        <v>13.321054</v>
      </c>
      <c r="BB26" s="27">
        <v>12.636946999999999</v>
      </c>
      <c r="BC26" s="27">
        <v>13.182691</v>
      </c>
      <c r="BD26" s="27">
        <v>12.554632</v>
      </c>
      <c r="BE26" s="27">
        <v>12.636343999999999</v>
      </c>
      <c r="BF26" s="24">
        <v>13.317428</v>
      </c>
      <c r="BG26" s="27">
        <v>12.636946999999999</v>
      </c>
      <c r="BH26" s="27">
        <v>13.182691</v>
      </c>
      <c r="BI26" s="27">
        <v>12.554632</v>
      </c>
      <c r="BJ26" s="27">
        <v>12.513358</v>
      </c>
      <c r="BK26" s="24">
        <v>13.317428</v>
      </c>
      <c r="BL26" s="27">
        <v>12.636946999999999</v>
      </c>
      <c r="BM26" s="27">
        <v>13.182691</v>
      </c>
      <c r="BN26" s="27">
        <v>12.554632</v>
      </c>
      <c r="BO26" s="27">
        <v>12.513358</v>
      </c>
      <c r="BP26" s="24">
        <v>13.317428</v>
      </c>
      <c r="BQ26" s="27">
        <v>12.56094</v>
      </c>
      <c r="BR26" s="27">
        <v>13.182691</v>
      </c>
      <c r="BS26" s="27">
        <v>12.554632</v>
      </c>
      <c r="BT26" s="27">
        <v>12.513358</v>
      </c>
      <c r="BU26" s="24">
        <v>13.317428</v>
      </c>
      <c r="BV26" s="27">
        <v>12.56094</v>
      </c>
      <c r="BW26" s="27">
        <v>13.182691</v>
      </c>
      <c r="BX26" s="27">
        <v>12.508127999999999</v>
      </c>
      <c r="BY26" s="27">
        <v>12.513358</v>
      </c>
      <c r="BZ26" s="24">
        <v>13.317428</v>
      </c>
      <c r="CA26" s="27">
        <v>12.56094</v>
      </c>
      <c r="CB26" s="27">
        <v>13.182691</v>
      </c>
      <c r="CC26" s="27">
        <v>12.508127999999999</v>
      </c>
      <c r="CD26" s="27">
        <v>12.513358</v>
      </c>
      <c r="CE26" s="24">
        <v>13.317428</v>
      </c>
      <c r="CF26" s="27">
        <v>12.56094</v>
      </c>
      <c r="CG26" s="27">
        <v>13.182691</v>
      </c>
      <c r="CH26" s="27">
        <v>12.508127999999999</v>
      </c>
      <c r="CI26" s="27">
        <v>12.513358</v>
      </c>
      <c r="CJ26" s="24">
        <v>13.265878000000001</v>
      </c>
      <c r="CK26" s="27">
        <v>12.56094</v>
      </c>
      <c r="CL26" s="27">
        <v>13.182691</v>
      </c>
      <c r="CM26" s="27">
        <v>12.508127999999999</v>
      </c>
      <c r="CN26" s="27">
        <v>12.513358</v>
      </c>
      <c r="CO26" s="24">
        <v>13.265878000000001</v>
      </c>
      <c r="CP26" s="27">
        <v>12.56094</v>
      </c>
      <c r="CQ26" s="27">
        <v>13.182691</v>
      </c>
      <c r="CR26" s="27">
        <v>12.508127999999999</v>
      </c>
      <c r="CS26" s="27">
        <v>12.513358</v>
      </c>
      <c r="CT26" s="24">
        <v>13.265878000000001</v>
      </c>
      <c r="CU26" s="27">
        <v>12.56094</v>
      </c>
      <c r="CV26" s="27">
        <v>13.182691</v>
      </c>
      <c r="CW26" s="27">
        <v>12.508127999999999</v>
      </c>
      <c r="CX26" s="27">
        <v>12.513358</v>
      </c>
      <c r="CY26" s="24">
        <v>13.189871</v>
      </c>
      <c r="CZ26" s="27">
        <v>12.56094</v>
      </c>
      <c r="DA26" s="27">
        <v>13.182691</v>
      </c>
      <c r="DB26" s="27">
        <v>12.508127999999999</v>
      </c>
      <c r="DC26" s="27">
        <v>12.513358</v>
      </c>
      <c r="DD26" s="24">
        <v>13.189871</v>
      </c>
      <c r="DE26" s="27">
        <v>12.56094</v>
      </c>
      <c r="DF26" s="27">
        <v>13.136187</v>
      </c>
      <c r="DG26" s="27">
        <v>12.508127999999999</v>
      </c>
      <c r="DH26" s="27">
        <v>12.513358</v>
      </c>
      <c r="DI26" s="24">
        <v>13.189871</v>
      </c>
      <c r="DJ26" s="27">
        <v>12.56094</v>
      </c>
      <c r="DK26" s="27">
        <v>13.136187</v>
      </c>
      <c r="DL26" s="27">
        <v>12.508127999999999</v>
      </c>
      <c r="DM26" s="27">
        <v>12.513358</v>
      </c>
      <c r="DN26" s="24">
        <v>13.189871</v>
      </c>
      <c r="DO26" s="27">
        <v>12.56094</v>
      </c>
      <c r="DP26" s="27">
        <v>13.136187</v>
      </c>
      <c r="DQ26" s="27">
        <v>12.508127999999999</v>
      </c>
      <c r="DR26" s="27">
        <v>12.513358</v>
      </c>
      <c r="DS26" s="24">
        <v>13.18716</v>
      </c>
      <c r="DT26" s="27">
        <v>12.56094</v>
      </c>
      <c r="DU26" s="27">
        <v>13.136187</v>
      </c>
      <c r="DV26" s="27">
        <v>12.508127999999999</v>
      </c>
      <c r="DW26" s="27">
        <v>12.513358</v>
      </c>
      <c r="DX26" s="24">
        <v>13.18716</v>
      </c>
      <c r="DY26" s="27">
        <v>12.56094</v>
      </c>
      <c r="DZ26" s="27">
        <v>13.136187</v>
      </c>
      <c r="EA26" s="27">
        <v>12.508127999999999</v>
      </c>
      <c r="EB26" s="27">
        <v>12.513358</v>
      </c>
      <c r="EC26" s="24">
        <v>13.18716</v>
      </c>
      <c r="ED26" s="27">
        <v>12.56094</v>
      </c>
      <c r="EE26" s="27">
        <v>13.136187</v>
      </c>
      <c r="EF26" s="27">
        <v>12.508127999999999</v>
      </c>
      <c r="EG26" s="27">
        <v>12.513358</v>
      </c>
      <c r="EH26" s="24">
        <v>13.18716</v>
      </c>
      <c r="EI26" s="27">
        <v>12.56094</v>
      </c>
      <c r="EJ26" s="27">
        <v>13.136187</v>
      </c>
      <c r="EK26" s="27">
        <v>12.508127999999999</v>
      </c>
      <c r="EL26" s="27">
        <v>12.513358</v>
      </c>
      <c r="EM26" s="24">
        <v>13.18716</v>
      </c>
      <c r="EN26" s="27">
        <v>12.56094</v>
      </c>
      <c r="EO26" s="27">
        <v>13.136187</v>
      </c>
      <c r="EP26" s="27">
        <v>12.508127999999999</v>
      </c>
      <c r="EQ26" s="27">
        <v>12.513358</v>
      </c>
      <c r="ER26" s="24">
        <v>13.18716</v>
      </c>
      <c r="ES26" s="26">
        <v>0</v>
      </c>
      <c r="ET26" s="26">
        <v>2E-3</v>
      </c>
      <c r="EU26" s="26">
        <v>0</v>
      </c>
      <c r="EV26" s="26">
        <v>0</v>
      </c>
      <c r="EW26" s="25">
        <v>2E-3</v>
      </c>
    </row>
    <row r="27" spans="1:153" x14ac:dyDescent="0.25">
      <c r="A27" s="24"/>
      <c r="B27" s="24"/>
      <c r="C27" s="24"/>
      <c r="D27" s="194"/>
      <c r="E27" s="189"/>
      <c r="F27" s="189"/>
      <c r="G27" s="189"/>
      <c r="H27" s="195"/>
      <c r="I27" s="194"/>
      <c r="J27" s="189"/>
      <c r="K27" s="189"/>
      <c r="L27" s="189"/>
      <c r="M27" s="195"/>
      <c r="N27" s="194"/>
      <c r="O27" s="189"/>
      <c r="P27" s="189"/>
      <c r="Q27" s="189"/>
      <c r="R27" s="195"/>
      <c r="S27" s="194"/>
      <c r="T27" s="189"/>
      <c r="U27" s="189"/>
      <c r="V27" s="189"/>
      <c r="W27" s="195"/>
      <c r="X27" s="194"/>
      <c r="Y27" s="189"/>
      <c r="Z27" s="189"/>
      <c r="AA27" s="189"/>
      <c r="AB27" s="195"/>
      <c r="AC27" s="194"/>
      <c r="AD27" s="189"/>
      <c r="AE27" s="189"/>
      <c r="AF27" s="189"/>
      <c r="AG27" s="195"/>
      <c r="AH27" s="194"/>
      <c r="AI27" s="189"/>
      <c r="AJ27" s="189"/>
      <c r="AK27" s="189"/>
      <c r="AL27" s="195"/>
      <c r="AM27" s="194"/>
      <c r="AN27" s="189"/>
      <c r="AO27" s="189"/>
      <c r="AP27" s="189"/>
      <c r="AQ27" s="195"/>
      <c r="AR27" s="194"/>
      <c r="AS27" s="189"/>
      <c r="AT27" s="189"/>
      <c r="AU27" s="189"/>
      <c r="AV27" s="195"/>
      <c r="AW27" s="194"/>
      <c r="AX27" s="189"/>
      <c r="AY27" s="189"/>
      <c r="AZ27" s="189"/>
      <c r="BA27" s="195"/>
      <c r="BB27" s="194"/>
      <c r="BC27" s="189"/>
      <c r="BD27" s="189"/>
      <c r="BE27" s="189"/>
      <c r="BF27" s="195"/>
      <c r="BG27" s="194"/>
      <c r="BH27" s="189"/>
      <c r="BI27" s="189"/>
      <c r="BJ27" s="189"/>
      <c r="BK27" s="195"/>
      <c r="BL27" s="194"/>
      <c r="BM27" s="189"/>
      <c r="BN27" s="189"/>
      <c r="BO27" s="189"/>
      <c r="BP27" s="195"/>
      <c r="BQ27" s="194"/>
      <c r="BR27" s="189"/>
      <c r="BS27" s="189"/>
      <c r="BT27" s="189"/>
      <c r="BU27" s="195"/>
      <c r="BV27" s="194"/>
      <c r="BW27" s="189"/>
      <c r="BX27" s="189"/>
      <c r="BY27" s="189"/>
      <c r="BZ27" s="195"/>
      <c r="CA27" s="194"/>
      <c r="CB27" s="189"/>
      <c r="CC27" s="189"/>
      <c r="CD27" s="189"/>
      <c r="CE27" s="195"/>
      <c r="CF27" s="194"/>
      <c r="CG27" s="189"/>
      <c r="CH27" s="189"/>
      <c r="CI27" s="189"/>
      <c r="CJ27" s="195"/>
      <c r="CK27" s="194"/>
      <c r="CL27" s="189"/>
      <c r="CM27" s="189"/>
      <c r="CN27" s="189"/>
      <c r="CO27" s="195"/>
      <c r="CP27" s="194"/>
      <c r="CQ27" s="189"/>
      <c r="CR27" s="189"/>
      <c r="CS27" s="189"/>
      <c r="CT27" s="195"/>
      <c r="CU27" s="194"/>
      <c r="CV27" s="189"/>
      <c r="CW27" s="189"/>
      <c r="CX27" s="189"/>
      <c r="CY27" s="195"/>
      <c r="CZ27" s="194"/>
      <c r="DA27" s="189"/>
      <c r="DB27" s="189"/>
      <c r="DC27" s="189"/>
      <c r="DD27" s="195"/>
      <c r="DE27" s="194"/>
      <c r="DF27" s="189"/>
      <c r="DG27" s="189"/>
      <c r="DH27" s="189"/>
      <c r="DI27" s="195"/>
      <c r="DJ27" s="194"/>
      <c r="DK27" s="189"/>
      <c r="DL27" s="189"/>
      <c r="DM27" s="189"/>
      <c r="DN27" s="195"/>
      <c r="DO27" s="194"/>
      <c r="DP27" s="189"/>
      <c r="DQ27" s="189"/>
      <c r="DR27" s="189"/>
      <c r="DS27" s="195"/>
      <c r="DT27" s="194"/>
      <c r="DU27" s="189"/>
      <c r="DV27" s="189"/>
      <c r="DW27" s="189"/>
      <c r="DX27" s="195"/>
      <c r="DY27" s="194"/>
      <c r="DZ27" s="189"/>
      <c r="EA27" s="189"/>
      <c r="EB27" s="189"/>
      <c r="EC27" s="195"/>
      <c r="ED27" s="194"/>
      <c r="EE27" s="189"/>
      <c r="EF27" s="189"/>
      <c r="EG27" s="189"/>
      <c r="EH27" s="195"/>
      <c r="EI27" s="194"/>
      <c r="EJ27" s="189"/>
      <c r="EK27" s="189"/>
      <c r="EL27" s="189"/>
      <c r="EM27" s="195"/>
      <c r="EN27" s="194"/>
      <c r="EO27" s="189"/>
      <c r="EP27" s="189"/>
      <c r="EQ27" s="189"/>
      <c r="ER27" s="195"/>
      <c r="ES27" s="194"/>
      <c r="ET27" s="189"/>
      <c r="EU27" s="189"/>
      <c r="EV27" s="189"/>
      <c r="EW27" s="195"/>
    </row>
    <row r="28" spans="1:153" x14ac:dyDescent="0.25">
      <c r="A28" s="28" t="s">
        <v>199</v>
      </c>
      <c r="B28" s="28">
        <v>3955.6196289999998</v>
      </c>
      <c r="C28" s="28">
        <v>3941.7773440000001</v>
      </c>
      <c r="D28" s="31">
        <v>3910.7397460000002</v>
      </c>
      <c r="E28" s="31">
        <v>3910.7368160000001</v>
      </c>
      <c r="F28" s="31">
        <v>3910.7390140000002</v>
      </c>
      <c r="G28" s="31">
        <v>3910.9030760000001</v>
      </c>
      <c r="H28" s="28">
        <v>3912.9331050000001</v>
      </c>
      <c r="I28" s="31">
        <v>3871.0859380000002</v>
      </c>
      <c r="J28" s="31">
        <v>3872.485107</v>
      </c>
      <c r="K28" s="31">
        <v>3873.9357909999999</v>
      </c>
      <c r="L28" s="31">
        <v>3869.3029790000001</v>
      </c>
      <c r="M28" s="28">
        <v>3876.6965329999998</v>
      </c>
      <c r="N28" s="31">
        <v>3904.2739259999998</v>
      </c>
      <c r="O28" s="31">
        <v>3903.2727049999999</v>
      </c>
      <c r="P28" s="31">
        <v>3906.6342770000001</v>
      </c>
      <c r="Q28" s="31">
        <v>3895.101807</v>
      </c>
      <c r="R28" s="28">
        <v>3920.2622070000002</v>
      </c>
      <c r="S28" s="31">
        <v>3961.6655270000001</v>
      </c>
      <c r="T28" s="31">
        <v>3953.4145509999998</v>
      </c>
      <c r="U28" s="31">
        <v>3960.210693</v>
      </c>
      <c r="V28" s="31">
        <v>3942.0908199999999</v>
      </c>
      <c r="W28" s="28">
        <v>3986.586914</v>
      </c>
      <c r="X28" s="31">
        <v>4000.875732</v>
      </c>
      <c r="Y28" s="31">
        <v>3982.1345209999999</v>
      </c>
      <c r="Z28" s="31">
        <v>3994.2380370000001</v>
      </c>
      <c r="AA28" s="31">
        <v>3970.919922</v>
      </c>
      <c r="AB28" s="28">
        <v>4031.290039</v>
      </c>
      <c r="AC28" s="31">
        <v>4051.7072750000002</v>
      </c>
      <c r="AD28" s="31">
        <v>4022.4411620000001</v>
      </c>
      <c r="AE28" s="31">
        <v>4041.0634770000001</v>
      </c>
      <c r="AF28" s="31">
        <v>4011.0751949999999</v>
      </c>
      <c r="AG28" s="28">
        <v>4087.7863769999999</v>
      </c>
      <c r="AH28" s="31">
        <v>4098.5166019999997</v>
      </c>
      <c r="AI28" s="31">
        <v>4059.4433589999999</v>
      </c>
      <c r="AJ28" s="31">
        <v>4084.3835450000001</v>
      </c>
      <c r="AK28" s="31">
        <v>4050.001221</v>
      </c>
      <c r="AL28" s="28">
        <v>4142.8178710000002</v>
      </c>
      <c r="AM28" s="31">
        <v>4155.3808589999999</v>
      </c>
      <c r="AN28" s="31">
        <v>4105.7202150000003</v>
      </c>
      <c r="AO28" s="31">
        <v>4138.2197269999997</v>
      </c>
      <c r="AP28" s="31">
        <v>4096.7368159999996</v>
      </c>
      <c r="AQ28" s="28">
        <v>4205.498047</v>
      </c>
      <c r="AR28" s="31">
        <v>4186.6010740000002</v>
      </c>
      <c r="AS28" s="31">
        <v>4130.8496089999999</v>
      </c>
      <c r="AT28" s="31">
        <v>4168.4887699999999</v>
      </c>
      <c r="AU28" s="31">
        <v>4119.1391599999997</v>
      </c>
      <c r="AV28" s="28">
        <v>4237.8461909999996</v>
      </c>
      <c r="AW28" s="31">
        <v>4216.4204099999997</v>
      </c>
      <c r="AX28" s="31">
        <v>4152.8183589999999</v>
      </c>
      <c r="AY28" s="31">
        <v>4196.4262699999999</v>
      </c>
      <c r="AZ28" s="31">
        <v>4140.5283200000003</v>
      </c>
      <c r="BA28" s="28">
        <v>4263.8496089999999</v>
      </c>
      <c r="BB28" s="31">
        <v>4258.404297</v>
      </c>
      <c r="BC28" s="31">
        <v>4185.4760740000002</v>
      </c>
      <c r="BD28" s="31">
        <v>4235.3525390000004</v>
      </c>
      <c r="BE28" s="31">
        <v>4175.3964839999999</v>
      </c>
      <c r="BF28" s="28">
        <v>4310.2202150000003</v>
      </c>
      <c r="BG28" s="31">
        <v>4299.1240230000003</v>
      </c>
      <c r="BH28" s="31">
        <v>4214.6938479999999</v>
      </c>
      <c r="BI28" s="31">
        <v>4269.5722660000001</v>
      </c>
      <c r="BJ28" s="31">
        <v>4207.7441410000001</v>
      </c>
      <c r="BK28" s="28">
        <v>4362.5263670000004</v>
      </c>
      <c r="BL28" s="31">
        <v>4338.9755859999996</v>
      </c>
      <c r="BM28" s="31">
        <v>4244.1396480000003</v>
      </c>
      <c r="BN28" s="31">
        <v>4303.6459960000002</v>
      </c>
      <c r="BO28" s="31">
        <v>4240.4335940000001</v>
      </c>
      <c r="BP28" s="28">
        <v>4407.4526370000003</v>
      </c>
      <c r="BQ28" s="31">
        <v>4376.8266599999997</v>
      </c>
      <c r="BR28" s="31">
        <v>4276.1303710000002</v>
      </c>
      <c r="BS28" s="31">
        <v>4337.7714839999999</v>
      </c>
      <c r="BT28" s="31">
        <v>4275.7543949999999</v>
      </c>
      <c r="BU28" s="28">
        <v>4447.1274409999996</v>
      </c>
      <c r="BV28" s="31">
        <v>4409.6181640000004</v>
      </c>
      <c r="BW28" s="31">
        <v>4300.9003910000001</v>
      </c>
      <c r="BX28" s="31">
        <v>4367.6528319999998</v>
      </c>
      <c r="BY28" s="31">
        <v>4303.7016599999997</v>
      </c>
      <c r="BZ28" s="28">
        <v>4480.7973629999997</v>
      </c>
      <c r="CA28" s="31">
        <v>4448.2304690000001</v>
      </c>
      <c r="CB28" s="31">
        <v>4327.6533200000003</v>
      </c>
      <c r="CC28" s="31">
        <v>4402.0727539999998</v>
      </c>
      <c r="CD28" s="31">
        <v>4334.5458980000003</v>
      </c>
      <c r="CE28" s="28">
        <v>4516.4311520000001</v>
      </c>
      <c r="CF28" s="31">
        <v>4480.8369140000004</v>
      </c>
      <c r="CG28" s="31">
        <v>4349.4785160000001</v>
      </c>
      <c r="CH28" s="31">
        <v>4429.5771480000003</v>
      </c>
      <c r="CI28" s="31">
        <v>4360.2065430000002</v>
      </c>
      <c r="CJ28" s="28">
        <v>4545.4272460000002</v>
      </c>
      <c r="CK28" s="31">
        <v>4515.3037109999996</v>
      </c>
      <c r="CL28" s="31">
        <v>4370.482422</v>
      </c>
      <c r="CM28" s="31">
        <v>4459.640625</v>
      </c>
      <c r="CN28" s="31">
        <v>4386.8784180000002</v>
      </c>
      <c r="CO28" s="28">
        <v>4578.1171880000002</v>
      </c>
      <c r="CP28" s="31">
        <v>4550.2543949999999</v>
      </c>
      <c r="CQ28" s="31">
        <v>4393.1723629999997</v>
      </c>
      <c r="CR28" s="31">
        <v>4491.6025390000004</v>
      </c>
      <c r="CS28" s="31">
        <v>4417.0659180000002</v>
      </c>
      <c r="CT28" s="28">
        <v>4614.251953</v>
      </c>
      <c r="CU28" s="31">
        <v>4576.6918949999999</v>
      </c>
      <c r="CV28" s="31">
        <v>4412.8237300000001</v>
      </c>
      <c r="CW28" s="31">
        <v>4518.4506840000004</v>
      </c>
      <c r="CX28" s="31">
        <v>4444.5546880000002</v>
      </c>
      <c r="CY28" s="28">
        <v>4640.3544920000004</v>
      </c>
      <c r="CZ28" s="31">
        <v>4608.2807620000003</v>
      </c>
      <c r="DA28" s="31">
        <v>4435.1064450000003</v>
      </c>
      <c r="DB28" s="31">
        <v>4546.6328119999998</v>
      </c>
      <c r="DC28" s="31">
        <v>4470.2871089999999</v>
      </c>
      <c r="DD28" s="28">
        <v>4668.6040039999998</v>
      </c>
      <c r="DE28" s="31">
        <v>4642.2641599999997</v>
      </c>
      <c r="DF28" s="31">
        <v>4460.1923829999996</v>
      </c>
      <c r="DG28" s="31">
        <v>4575.3295900000003</v>
      </c>
      <c r="DH28" s="31">
        <v>4496.935547</v>
      </c>
      <c r="DI28" s="28">
        <v>4701.3842770000001</v>
      </c>
      <c r="DJ28" s="31">
        <v>4677.2358400000003</v>
      </c>
      <c r="DK28" s="31">
        <v>4488.3188479999999</v>
      </c>
      <c r="DL28" s="31">
        <v>4607.1044920000004</v>
      </c>
      <c r="DM28" s="31">
        <v>4522.4951170000004</v>
      </c>
      <c r="DN28" s="28">
        <v>4737.0522460000002</v>
      </c>
      <c r="DO28" s="31">
        <v>4710.9799800000001</v>
      </c>
      <c r="DP28" s="31">
        <v>4511.0585940000001</v>
      </c>
      <c r="DQ28" s="31">
        <v>4640.8442379999997</v>
      </c>
      <c r="DR28" s="31">
        <v>4547.78125</v>
      </c>
      <c r="DS28" s="28">
        <v>4772.0190430000002</v>
      </c>
      <c r="DT28" s="31">
        <v>4745.9072269999997</v>
      </c>
      <c r="DU28" s="31">
        <v>4539.8100590000004</v>
      </c>
      <c r="DV28" s="31">
        <v>4675.3339839999999</v>
      </c>
      <c r="DW28" s="31">
        <v>4582.9990230000003</v>
      </c>
      <c r="DX28" s="28">
        <v>4812.7001950000003</v>
      </c>
      <c r="DY28" s="31">
        <v>4779.4223629999997</v>
      </c>
      <c r="DZ28" s="31">
        <v>4574.2900390000004</v>
      </c>
      <c r="EA28" s="31">
        <v>4710.2666019999997</v>
      </c>
      <c r="EB28" s="31">
        <v>4621.1914059999999</v>
      </c>
      <c r="EC28" s="28">
        <v>4861.0346680000002</v>
      </c>
      <c r="ED28" s="31">
        <v>4816.9765619999998</v>
      </c>
      <c r="EE28" s="31">
        <v>4611.7841799999997</v>
      </c>
      <c r="EF28" s="31">
        <v>4743.3842770000001</v>
      </c>
      <c r="EG28" s="31">
        <v>4661.2255859999996</v>
      </c>
      <c r="EH28" s="28">
        <v>4910.0102539999998</v>
      </c>
      <c r="EI28" s="31">
        <v>4860.6479490000002</v>
      </c>
      <c r="EJ28" s="31">
        <v>4647.5400390000004</v>
      </c>
      <c r="EK28" s="31">
        <v>4785.1499020000001</v>
      </c>
      <c r="EL28" s="31">
        <v>4697.2338870000003</v>
      </c>
      <c r="EM28" s="28">
        <v>4957.517578</v>
      </c>
      <c r="EN28" s="31">
        <v>4903.1411129999997</v>
      </c>
      <c r="EO28" s="31">
        <v>4679.091797</v>
      </c>
      <c r="EP28" s="31">
        <v>4824.6962890000004</v>
      </c>
      <c r="EQ28" s="31">
        <v>4728.2934569999998</v>
      </c>
      <c r="ER28" s="28">
        <v>5009.2124020000001</v>
      </c>
      <c r="ES28" s="30">
        <v>8.0000000000000002E-3</v>
      </c>
      <c r="ET28" s="30">
        <v>6.0000000000000001E-3</v>
      </c>
      <c r="EU28" s="30">
        <v>7.0000000000000001E-3</v>
      </c>
      <c r="EV28" s="30">
        <v>6.0000000000000001E-3</v>
      </c>
      <c r="EW28" s="29">
        <v>8.0000000000000002E-3</v>
      </c>
    </row>
    <row r="29" spans="1:153" x14ac:dyDescent="0.25">
      <c r="A29" s="24"/>
      <c r="B29" s="24"/>
      <c r="C29" s="24"/>
      <c r="D29" s="194"/>
      <c r="E29" s="189"/>
      <c r="F29" s="189"/>
      <c r="G29" s="189"/>
      <c r="H29" s="195"/>
      <c r="I29" s="194"/>
      <c r="J29" s="189"/>
      <c r="K29" s="189"/>
      <c r="L29" s="189"/>
      <c r="M29" s="195"/>
      <c r="N29" s="194"/>
      <c r="O29" s="189"/>
      <c r="P29" s="189"/>
      <c r="Q29" s="189"/>
      <c r="R29" s="195"/>
      <c r="S29" s="194"/>
      <c r="T29" s="189"/>
      <c r="U29" s="189"/>
      <c r="V29" s="189"/>
      <c r="W29" s="195"/>
      <c r="X29" s="194"/>
      <c r="Y29" s="189"/>
      <c r="Z29" s="189"/>
      <c r="AA29" s="189"/>
      <c r="AB29" s="195"/>
      <c r="AC29" s="194"/>
      <c r="AD29" s="189"/>
      <c r="AE29" s="189"/>
      <c r="AF29" s="189"/>
      <c r="AG29" s="195"/>
      <c r="AH29" s="194"/>
      <c r="AI29" s="189"/>
      <c r="AJ29" s="189"/>
      <c r="AK29" s="189"/>
      <c r="AL29" s="195"/>
      <c r="AM29" s="194"/>
      <c r="AN29" s="189"/>
      <c r="AO29" s="189"/>
      <c r="AP29" s="189"/>
      <c r="AQ29" s="195"/>
      <c r="AR29" s="194"/>
      <c r="AS29" s="189"/>
      <c r="AT29" s="189"/>
      <c r="AU29" s="189"/>
      <c r="AV29" s="195"/>
      <c r="AW29" s="194"/>
      <c r="AX29" s="189"/>
      <c r="AY29" s="189"/>
      <c r="AZ29" s="189"/>
      <c r="BA29" s="195"/>
      <c r="BB29" s="194"/>
      <c r="BC29" s="189"/>
      <c r="BD29" s="189"/>
      <c r="BE29" s="189"/>
      <c r="BF29" s="195"/>
      <c r="BG29" s="194"/>
      <c r="BH29" s="189"/>
      <c r="BI29" s="189"/>
      <c r="BJ29" s="189"/>
      <c r="BK29" s="195"/>
      <c r="BL29" s="194"/>
      <c r="BM29" s="189"/>
      <c r="BN29" s="189"/>
      <c r="BO29" s="189"/>
      <c r="BP29" s="195"/>
      <c r="BQ29" s="194"/>
      <c r="BR29" s="189"/>
      <c r="BS29" s="189"/>
      <c r="BT29" s="189"/>
      <c r="BU29" s="195"/>
      <c r="BV29" s="194"/>
      <c r="BW29" s="189"/>
      <c r="BX29" s="189"/>
      <c r="BY29" s="189"/>
      <c r="BZ29" s="195"/>
      <c r="CA29" s="194"/>
      <c r="CB29" s="189"/>
      <c r="CC29" s="189"/>
      <c r="CD29" s="189"/>
      <c r="CE29" s="195"/>
      <c r="CF29" s="194"/>
      <c r="CG29" s="189"/>
      <c r="CH29" s="189"/>
      <c r="CI29" s="189"/>
      <c r="CJ29" s="195"/>
      <c r="CK29" s="194"/>
      <c r="CL29" s="189"/>
      <c r="CM29" s="189"/>
      <c r="CN29" s="189"/>
      <c r="CO29" s="195"/>
      <c r="CP29" s="194"/>
      <c r="CQ29" s="189"/>
      <c r="CR29" s="189"/>
      <c r="CS29" s="189"/>
      <c r="CT29" s="195"/>
      <c r="CU29" s="194"/>
      <c r="CV29" s="189"/>
      <c r="CW29" s="189"/>
      <c r="CX29" s="189"/>
      <c r="CY29" s="195"/>
      <c r="CZ29" s="194"/>
      <c r="DA29" s="189"/>
      <c r="DB29" s="189"/>
      <c r="DC29" s="189"/>
      <c r="DD29" s="195"/>
      <c r="DE29" s="194"/>
      <c r="DF29" s="189"/>
      <c r="DG29" s="189"/>
      <c r="DH29" s="189"/>
      <c r="DI29" s="195"/>
      <c r="DJ29" s="194"/>
      <c r="DK29" s="189"/>
      <c r="DL29" s="189"/>
      <c r="DM29" s="189"/>
      <c r="DN29" s="195"/>
      <c r="DO29" s="194"/>
      <c r="DP29" s="189"/>
      <c r="DQ29" s="189"/>
      <c r="DR29" s="189"/>
      <c r="DS29" s="195"/>
      <c r="DT29" s="194"/>
      <c r="DU29" s="189"/>
      <c r="DV29" s="189"/>
      <c r="DW29" s="189"/>
      <c r="DX29" s="195"/>
      <c r="DY29" s="194"/>
      <c r="DZ29" s="189"/>
      <c r="EA29" s="189"/>
      <c r="EB29" s="189"/>
      <c r="EC29" s="195"/>
      <c r="ED29" s="194"/>
      <c r="EE29" s="189"/>
      <c r="EF29" s="189"/>
      <c r="EG29" s="189"/>
      <c r="EH29" s="195"/>
      <c r="EI29" s="194"/>
      <c r="EJ29" s="189"/>
      <c r="EK29" s="189"/>
      <c r="EL29" s="189"/>
      <c r="EM29" s="195"/>
      <c r="EN29" s="194"/>
      <c r="EO29" s="189"/>
      <c r="EP29" s="189"/>
      <c r="EQ29" s="189"/>
      <c r="ER29" s="195"/>
      <c r="ES29" s="194"/>
      <c r="ET29" s="189"/>
      <c r="EU29" s="189"/>
      <c r="EV29" s="189"/>
      <c r="EW29" s="195"/>
    </row>
    <row r="30" spans="1:153" x14ac:dyDescent="0.25">
      <c r="A30" s="28" t="s">
        <v>198</v>
      </c>
      <c r="B30" s="24"/>
      <c r="C30" s="24"/>
      <c r="D30" s="194"/>
      <c r="E30" s="189"/>
      <c r="F30" s="189"/>
      <c r="G30" s="189"/>
      <c r="H30" s="195"/>
      <c r="I30" s="194"/>
      <c r="J30" s="189"/>
      <c r="K30" s="189"/>
      <c r="L30" s="189"/>
      <c r="M30" s="195"/>
      <c r="N30" s="194"/>
      <c r="O30" s="189"/>
      <c r="P30" s="189"/>
      <c r="Q30" s="189"/>
      <c r="R30" s="195"/>
      <c r="S30" s="194"/>
      <c r="T30" s="189"/>
      <c r="U30" s="189"/>
      <c r="V30" s="189"/>
      <c r="W30" s="195"/>
      <c r="X30" s="194"/>
      <c r="Y30" s="189"/>
      <c r="Z30" s="189"/>
      <c r="AA30" s="189"/>
      <c r="AB30" s="195"/>
      <c r="AC30" s="194"/>
      <c r="AD30" s="189"/>
      <c r="AE30" s="189"/>
      <c r="AF30" s="189"/>
      <c r="AG30" s="195"/>
      <c r="AH30" s="194"/>
      <c r="AI30" s="189"/>
      <c r="AJ30" s="189"/>
      <c r="AK30" s="189"/>
      <c r="AL30" s="195"/>
      <c r="AM30" s="194"/>
      <c r="AN30" s="189"/>
      <c r="AO30" s="189"/>
      <c r="AP30" s="189"/>
      <c r="AQ30" s="195"/>
      <c r="AR30" s="194"/>
      <c r="AS30" s="189"/>
      <c r="AT30" s="189"/>
      <c r="AU30" s="189"/>
      <c r="AV30" s="195"/>
      <c r="AW30" s="194"/>
      <c r="AX30" s="189"/>
      <c r="AY30" s="189"/>
      <c r="AZ30" s="189"/>
      <c r="BA30" s="195"/>
      <c r="BB30" s="194"/>
      <c r="BC30" s="189"/>
      <c r="BD30" s="189"/>
      <c r="BE30" s="189"/>
      <c r="BF30" s="195"/>
      <c r="BG30" s="194"/>
      <c r="BH30" s="189"/>
      <c r="BI30" s="189"/>
      <c r="BJ30" s="189"/>
      <c r="BK30" s="195"/>
      <c r="BL30" s="194"/>
      <c r="BM30" s="189"/>
      <c r="BN30" s="189"/>
      <c r="BO30" s="189"/>
      <c r="BP30" s="195"/>
      <c r="BQ30" s="194"/>
      <c r="BR30" s="189"/>
      <c r="BS30" s="189"/>
      <c r="BT30" s="189"/>
      <c r="BU30" s="195"/>
      <c r="BV30" s="194"/>
      <c r="BW30" s="189"/>
      <c r="BX30" s="189"/>
      <c r="BY30" s="189"/>
      <c r="BZ30" s="195"/>
      <c r="CA30" s="194"/>
      <c r="CB30" s="189"/>
      <c r="CC30" s="189"/>
      <c r="CD30" s="189"/>
      <c r="CE30" s="195"/>
      <c r="CF30" s="194"/>
      <c r="CG30" s="189"/>
      <c r="CH30" s="189"/>
      <c r="CI30" s="189"/>
      <c r="CJ30" s="195"/>
      <c r="CK30" s="194"/>
      <c r="CL30" s="189"/>
      <c r="CM30" s="189"/>
      <c r="CN30" s="189"/>
      <c r="CO30" s="195"/>
      <c r="CP30" s="194"/>
      <c r="CQ30" s="189"/>
      <c r="CR30" s="189"/>
      <c r="CS30" s="189"/>
      <c r="CT30" s="195"/>
      <c r="CU30" s="194"/>
      <c r="CV30" s="189"/>
      <c r="CW30" s="189"/>
      <c r="CX30" s="189"/>
      <c r="CY30" s="195"/>
      <c r="CZ30" s="194"/>
      <c r="DA30" s="189"/>
      <c r="DB30" s="189"/>
      <c r="DC30" s="189"/>
      <c r="DD30" s="195"/>
      <c r="DE30" s="194"/>
      <c r="DF30" s="189"/>
      <c r="DG30" s="189"/>
      <c r="DH30" s="189"/>
      <c r="DI30" s="195"/>
      <c r="DJ30" s="194"/>
      <c r="DK30" s="189"/>
      <c r="DL30" s="189"/>
      <c r="DM30" s="189"/>
      <c r="DN30" s="195"/>
      <c r="DO30" s="194"/>
      <c r="DP30" s="189"/>
      <c r="DQ30" s="189"/>
      <c r="DR30" s="189"/>
      <c r="DS30" s="195"/>
      <c r="DT30" s="194"/>
      <c r="DU30" s="189"/>
      <c r="DV30" s="189"/>
      <c r="DW30" s="189"/>
      <c r="DX30" s="195"/>
      <c r="DY30" s="194"/>
      <c r="DZ30" s="189"/>
      <c r="EA30" s="189"/>
      <c r="EB30" s="189"/>
      <c r="EC30" s="195"/>
      <c r="ED30" s="194"/>
      <c r="EE30" s="189"/>
      <c r="EF30" s="189"/>
      <c r="EG30" s="189"/>
      <c r="EH30" s="195"/>
      <c r="EI30" s="194"/>
      <c r="EJ30" s="189"/>
      <c r="EK30" s="189"/>
      <c r="EL30" s="189"/>
      <c r="EM30" s="195"/>
      <c r="EN30" s="194"/>
      <c r="EO30" s="189"/>
      <c r="EP30" s="189"/>
      <c r="EQ30" s="189"/>
      <c r="ER30" s="195"/>
      <c r="ES30" s="194"/>
      <c r="ET30" s="189"/>
      <c r="EU30" s="189"/>
      <c r="EV30" s="189"/>
      <c r="EW30" s="195"/>
    </row>
    <row r="31" spans="1:153" x14ac:dyDescent="0.25">
      <c r="A31" s="24" t="s">
        <v>190</v>
      </c>
      <c r="B31" s="24">
        <v>19.552734000000001</v>
      </c>
      <c r="C31" s="24">
        <v>15.489598000000001</v>
      </c>
      <c r="D31" s="27">
        <v>15.549564999999999</v>
      </c>
      <c r="E31" s="27">
        <v>15.549564999999999</v>
      </c>
      <c r="F31" s="27">
        <v>15.549564999999999</v>
      </c>
      <c r="G31" s="27">
        <v>15.549564999999999</v>
      </c>
      <c r="H31" s="24">
        <v>15.549564999999999</v>
      </c>
      <c r="I31" s="27">
        <v>15.549564999999999</v>
      </c>
      <c r="J31" s="27">
        <v>15.549564999999999</v>
      </c>
      <c r="K31" s="27">
        <v>15.549564999999999</v>
      </c>
      <c r="L31" s="27">
        <v>15.549564999999999</v>
      </c>
      <c r="M31" s="24">
        <v>15.549564999999999</v>
      </c>
      <c r="N31" s="27">
        <v>15.549564999999999</v>
      </c>
      <c r="O31" s="27">
        <v>15.549564999999999</v>
      </c>
      <c r="P31" s="27">
        <v>15.549564999999999</v>
      </c>
      <c r="Q31" s="27">
        <v>15.549564999999999</v>
      </c>
      <c r="R31" s="24">
        <v>15.549564999999999</v>
      </c>
      <c r="S31" s="27">
        <v>15.549564999999999</v>
      </c>
      <c r="T31" s="27">
        <v>15.549564999999999</v>
      </c>
      <c r="U31" s="27">
        <v>15.549564999999999</v>
      </c>
      <c r="V31" s="27">
        <v>15.549564999999999</v>
      </c>
      <c r="W31" s="24">
        <v>15.549564999999999</v>
      </c>
      <c r="X31" s="27">
        <v>15.549564999999999</v>
      </c>
      <c r="Y31" s="27">
        <v>15.549564999999999</v>
      </c>
      <c r="Z31" s="27">
        <v>15.549564999999999</v>
      </c>
      <c r="AA31" s="27">
        <v>15.549564999999999</v>
      </c>
      <c r="AB31" s="24">
        <v>15.549564999999999</v>
      </c>
      <c r="AC31" s="27">
        <v>15.549564999999999</v>
      </c>
      <c r="AD31" s="27">
        <v>15.549564999999999</v>
      </c>
      <c r="AE31" s="27">
        <v>15.549564999999999</v>
      </c>
      <c r="AF31" s="27">
        <v>15.549564999999999</v>
      </c>
      <c r="AG31" s="24">
        <v>15.549564999999999</v>
      </c>
      <c r="AH31" s="27">
        <v>15.549564999999999</v>
      </c>
      <c r="AI31" s="27">
        <v>15.549564999999999</v>
      </c>
      <c r="AJ31" s="27">
        <v>15.549564999999999</v>
      </c>
      <c r="AK31" s="27">
        <v>15.549564999999999</v>
      </c>
      <c r="AL31" s="24">
        <v>15.549564999999999</v>
      </c>
      <c r="AM31" s="27">
        <v>15.549564999999999</v>
      </c>
      <c r="AN31" s="27">
        <v>15.549564999999999</v>
      </c>
      <c r="AO31" s="27">
        <v>15.549564999999999</v>
      </c>
      <c r="AP31" s="27">
        <v>15.549564999999999</v>
      </c>
      <c r="AQ31" s="24">
        <v>15.549564999999999</v>
      </c>
      <c r="AR31" s="27">
        <v>20.589489</v>
      </c>
      <c r="AS31" s="27">
        <v>15.549564999999999</v>
      </c>
      <c r="AT31" s="27">
        <v>15.549564999999999</v>
      </c>
      <c r="AU31" s="27">
        <v>15.549564999999999</v>
      </c>
      <c r="AV31" s="24">
        <v>15.549564999999999</v>
      </c>
      <c r="AW31" s="27">
        <v>20.841487999999998</v>
      </c>
      <c r="AX31" s="27">
        <v>15.549564999999999</v>
      </c>
      <c r="AY31" s="27">
        <v>15.549564999999999</v>
      </c>
      <c r="AZ31" s="27">
        <v>17.402946</v>
      </c>
      <c r="BA31" s="24">
        <v>15.549564999999999</v>
      </c>
      <c r="BB31" s="27">
        <v>21.106083000000002</v>
      </c>
      <c r="BC31" s="27">
        <v>15.549564999999999</v>
      </c>
      <c r="BD31" s="27">
        <v>15.549564999999999</v>
      </c>
      <c r="BE31" s="27">
        <v>17.495616999999999</v>
      </c>
      <c r="BF31" s="24">
        <v>15.549564999999999</v>
      </c>
      <c r="BG31" s="27">
        <v>21.383908999999999</v>
      </c>
      <c r="BH31" s="27">
        <v>15.549564999999999</v>
      </c>
      <c r="BI31" s="27">
        <v>18.577518000000001</v>
      </c>
      <c r="BJ31" s="27">
        <v>17.592915999999999</v>
      </c>
      <c r="BK31" s="24">
        <v>15.549564999999999</v>
      </c>
      <c r="BL31" s="27">
        <v>21.675625</v>
      </c>
      <c r="BM31" s="27">
        <v>15.549564999999999</v>
      </c>
      <c r="BN31" s="27">
        <v>18.728914</v>
      </c>
      <c r="BO31" s="27">
        <v>17.695086</v>
      </c>
      <c r="BP31" s="24">
        <v>15.549564999999999</v>
      </c>
      <c r="BQ31" s="27">
        <v>21.981928</v>
      </c>
      <c r="BR31" s="27">
        <v>15.549564999999999</v>
      </c>
      <c r="BS31" s="27">
        <v>18.887884</v>
      </c>
      <c r="BT31" s="27">
        <v>17.802361999999999</v>
      </c>
      <c r="BU31" s="24">
        <v>15.549564999999999</v>
      </c>
      <c r="BV31" s="27">
        <v>22.303549</v>
      </c>
      <c r="BW31" s="27">
        <v>15.549564999999999</v>
      </c>
      <c r="BX31" s="27">
        <v>19.054798000000002</v>
      </c>
      <c r="BY31" s="27">
        <v>17.915001</v>
      </c>
      <c r="BZ31" s="24">
        <v>15.549564999999999</v>
      </c>
      <c r="CA31" s="27">
        <v>22.641245000000001</v>
      </c>
      <c r="CB31" s="27">
        <v>15.549564999999999</v>
      </c>
      <c r="CC31" s="27">
        <v>19.230060999999999</v>
      </c>
      <c r="CD31" s="27">
        <v>18.033272</v>
      </c>
      <c r="CE31" s="24">
        <v>15.549564999999999</v>
      </c>
      <c r="CF31" s="27">
        <v>22.995829000000001</v>
      </c>
      <c r="CG31" s="27">
        <v>15.549564999999999</v>
      </c>
      <c r="CH31" s="27">
        <v>19.414086999999999</v>
      </c>
      <c r="CI31" s="27">
        <v>18.157457000000001</v>
      </c>
      <c r="CJ31" s="24">
        <v>15.549564999999999</v>
      </c>
      <c r="CK31" s="27">
        <v>23.368143</v>
      </c>
      <c r="CL31" s="27">
        <v>15.549564999999999</v>
      </c>
      <c r="CM31" s="27">
        <v>19.607310999999999</v>
      </c>
      <c r="CN31" s="27">
        <v>18.287855</v>
      </c>
      <c r="CO31" s="24">
        <v>15.549564999999999</v>
      </c>
      <c r="CP31" s="27">
        <v>23.759070999999999</v>
      </c>
      <c r="CQ31" s="27">
        <v>15.88904</v>
      </c>
      <c r="CR31" s="27">
        <v>19.810198</v>
      </c>
      <c r="CS31" s="27">
        <v>18.424766999999999</v>
      </c>
      <c r="CT31" s="24">
        <v>15.549564999999999</v>
      </c>
      <c r="CU31" s="27">
        <v>24.169547999999999</v>
      </c>
      <c r="CV31" s="27">
        <v>15.906013</v>
      </c>
      <c r="CW31" s="27">
        <v>20.023232</v>
      </c>
      <c r="CX31" s="27">
        <v>18.568527</v>
      </c>
      <c r="CY31" s="24">
        <v>19.794015999999999</v>
      </c>
      <c r="CZ31" s="27">
        <v>24.600546000000001</v>
      </c>
      <c r="DA31" s="27">
        <v>15.923836</v>
      </c>
      <c r="DB31" s="27">
        <v>20.246914</v>
      </c>
      <c r="DC31" s="27">
        <v>18.719474999999999</v>
      </c>
      <c r="DD31" s="24">
        <v>20.006236999999999</v>
      </c>
      <c r="DE31" s="27">
        <v>25.053097000000001</v>
      </c>
      <c r="DF31" s="27">
        <v>15.942549</v>
      </c>
      <c r="DG31" s="27">
        <v>20.481781000000002</v>
      </c>
      <c r="DH31" s="27">
        <v>18.877970000000001</v>
      </c>
      <c r="DI31" s="24">
        <v>20.229071000000001</v>
      </c>
      <c r="DJ31" s="27">
        <v>25.528272999999999</v>
      </c>
      <c r="DK31" s="27">
        <v>15.962198000000001</v>
      </c>
      <c r="DL31" s="27">
        <v>20.728391999999999</v>
      </c>
      <c r="DM31" s="27">
        <v>19.044391999999998</v>
      </c>
      <c r="DN31" s="24">
        <v>20.463047</v>
      </c>
      <c r="DO31" s="27">
        <v>26.027208000000002</v>
      </c>
      <c r="DP31" s="27">
        <v>15.982830999999999</v>
      </c>
      <c r="DQ31" s="27">
        <v>20.987333</v>
      </c>
      <c r="DR31" s="27">
        <v>19.219132999999999</v>
      </c>
      <c r="DS31" s="24">
        <v>20.708718999999999</v>
      </c>
      <c r="DT31" s="27">
        <v>26.551089999999999</v>
      </c>
      <c r="DU31" s="27">
        <v>16.004494000000001</v>
      </c>
      <c r="DV31" s="27">
        <v>21.259224</v>
      </c>
      <c r="DW31" s="27">
        <v>19.402612999999999</v>
      </c>
      <c r="DX31" s="24">
        <v>20.966681000000001</v>
      </c>
      <c r="DY31" s="27">
        <v>27.101165999999999</v>
      </c>
      <c r="DZ31" s="27">
        <v>16.027241</v>
      </c>
      <c r="EA31" s="27">
        <v>21.544703999999999</v>
      </c>
      <c r="EB31" s="27">
        <v>19.595262999999999</v>
      </c>
      <c r="EC31" s="24">
        <v>21.237534</v>
      </c>
      <c r="ED31" s="27">
        <v>27.678744999999999</v>
      </c>
      <c r="EE31" s="27">
        <v>16.051124999999999</v>
      </c>
      <c r="EF31" s="27">
        <v>21.844460999999999</v>
      </c>
      <c r="EG31" s="27">
        <v>19.797550000000001</v>
      </c>
      <c r="EH31" s="24">
        <v>21.521933000000001</v>
      </c>
      <c r="EI31" s="27">
        <v>28.285204</v>
      </c>
      <c r="EJ31" s="27">
        <v>16.076201999999999</v>
      </c>
      <c r="EK31" s="27">
        <v>22.159208</v>
      </c>
      <c r="EL31" s="27">
        <v>20.009948999999999</v>
      </c>
      <c r="EM31" s="24">
        <v>21.820550999999998</v>
      </c>
      <c r="EN31" s="27">
        <v>28.921987999999999</v>
      </c>
      <c r="EO31" s="27">
        <v>16.102533000000001</v>
      </c>
      <c r="EP31" s="27">
        <v>22.489688999999998</v>
      </c>
      <c r="EQ31" s="27">
        <v>20.232966999999999</v>
      </c>
      <c r="ER31" s="24">
        <v>22.1341</v>
      </c>
      <c r="ES31" s="26">
        <v>2.1999999999999999E-2</v>
      </c>
      <c r="ET31" s="26">
        <v>1E-3</v>
      </c>
      <c r="EU31" s="26">
        <v>1.2999999999999999E-2</v>
      </c>
      <c r="EV31" s="26">
        <v>8.9999999999999993E-3</v>
      </c>
      <c r="EW31" s="25">
        <v>1.2E-2</v>
      </c>
    </row>
    <row r="32" spans="1:153" x14ac:dyDescent="0.25">
      <c r="A32" s="24" t="s">
        <v>189</v>
      </c>
      <c r="B32" s="24">
        <v>2.3839959999999998</v>
      </c>
      <c r="C32" s="24">
        <v>1.9754769999999999</v>
      </c>
      <c r="D32" s="27">
        <v>2.414142</v>
      </c>
      <c r="E32" s="27">
        <v>2.414142</v>
      </c>
      <c r="F32" s="27">
        <v>2.414142</v>
      </c>
      <c r="G32" s="27">
        <v>2.414142</v>
      </c>
      <c r="H32" s="24">
        <v>2.414142</v>
      </c>
      <c r="I32" s="27">
        <v>2.414142</v>
      </c>
      <c r="J32" s="27">
        <v>2.414142</v>
      </c>
      <c r="K32" s="27">
        <v>2.414142</v>
      </c>
      <c r="L32" s="27">
        <v>2.414142</v>
      </c>
      <c r="M32" s="24">
        <v>2.414142</v>
      </c>
      <c r="N32" s="27">
        <v>2.0846819999999999</v>
      </c>
      <c r="O32" s="27">
        <v>2.0846819999999999</v>
      </c>
      <c r="P32" s="27">
        <v>2.0846819999999999</v>
      </c>
      <c r="Q32" s="27">
        <v>2.0846819999999999</v>
      </c>
      <c r="R32" s="24">
        <v>2.0846819999999999</v>
      </c>
      <c r="S32" s="27">
        <v>2.0846819999999999</v>
      </c>
      <c r="T32" s="27">
        <v>2.0846819999999999</v>
      </c>
      <c r="U32" s="27">
        <v>2.0846819999999999</v>
      </c>
      <c r="V32" s="27">
        <v>2.0846819999999999</v>
      </c>
      <c r="W32" s="24">
        <v>2.0846819999999999</v>
      </c>
      <c r="X32" s="27">
        <v>2.0846819999999999</v>
      </c>
      <c r="Y32" s="27">
        <v>2.0846819999999999</v>
      </c>
      <c r="Z32" s="27">
        <v>2.0846819999999999</v>
      </c>
      <c r="AA32" s="27">
        <v>2.0846819999999999</v>
      </c>
      <c r="AB32" s="24">
        <v>2.0846819999999999</v>
      </c>
      <c r="AC32" s="27">
        <v>2.0846819999999999</v>
      </c>
      <c r="AD32" s="27">
        <v>2.0846819999999999</v>
      </c>
      <c r="AE32" s="27">
        <v>2.0846819999999999</v>
      </c>
      <c r="AF32" s="27">
        <v>2.0846819999999999</v>
      </c>
      <c r="AG32" s="24">
        <v>2.0846819999999999</v>
      </c>
      <c r="AH32" s="27">
        <v>2.0846819999999999</v>
      </c>
      <c r="AI32" s="27">
        <v>2.0846819999999999</v>
      </c>
      <c r="AJ32" s="27">
        <v>2.0846819999999999</v>
      </c>
      <c r="AK32" s="27">
        <v>2.0846819999999999</v>
      </c>
      <c r="AL32" s="24">
        <v>2.0846819999999999</v>
      </c>
      <c r="AM32" s="27">
        <v>2.0846819999999999</v>
      </c>
      <c r="AN32" s="27">
        <v>2.0846819999999999</v>
      </c>
      <c r="AO32" s="27">
        <v>2.0846819999999999</v>
      </c>
      <c r="AP32" s="27">
        <v>2.0847039999999999</v>
      </c>
      <c r="AQ32" s="24">
        <v>2.0846819999999999</v>
      </c>
      <c r="AR32" s="27">
        <v>2.0846819999999999</v>
      </c>
      <c r="AS32" s="27">
        <v>2.0846819999999999</v>
      </c>
      <c r="AT32" s="27">
        <v>2.0846819999999999</v>
      </c>
      <c r="AU32" s="27">
        <v>2.0847479999999998</v>
      </c>
      <c r="AV32" s="24">
        <v>2.0846819999999999</v>
      </c>
      <c r="AW32" s="27">
        <v>2.0846819999999999</v>
      </c>
      <c r="AX32" s="27">
        <v>2.0847039999999999</v>
      </c>
      <c r="AY32" s="27">
        <v>2.0846819999999999</v>
      </c>
      <c r="AZ32" s="27">
        <v>2.0847920000000002</v>
      </c>
      <c r="BA32" s="24">
        <v>2.0846819999999999</v>
      </c>
      <c r="BB32" s="27">
        <v>2.0846819999999999</v>
      </c>
      <c r="BC32" s="27">
        <v>2.0847479999999998</v>
      </c>
      <c r="BD32" s="27">
        <v>2.0846819999999999</v>
      </c>
      <c r="BE32" s="27">
        <v>2.0849229999999999</v>
      </c>
      <c r="BF32" s="24">
        <v>2.0846819999999999</v>
      </c>
      <c r="BG32" s="27">
        <v>2.0846819999999999</v>
      </c>
      <c r="BH32" s="27">
        <v>2.0848789999999999</v>
      </c>
      <c r="BI32" s="27">
        <v>2.0847039999999999</v>
      </c>
      <c r="BJ32" s="27">
        <v>2.0850749999999998</v>
      </c>
      <c r="BK32" s="24">
        <v>2.0846819999999999</v>
      </c>
      <c r="BL32" s="27">
        <v>2.0847479999999998</v>
      </c>
      <c r="BM32" s="27">
        <v>2.085032</v>
      </c>
      <c r="BN32" s="27">
        <v>2.0847259999999999</v>
      </c>
      <c r="BO32" s="27">
        <v>2.0852499999999998</v>
      </c>
      <c r="BP32" s="24">
        <v>2.0846819999999999</v>
      </c>
      <c r="BQ32" s="27">
        <v>2.084857</v>
      </c>
      <c r="BR32" s="27">
        <v>2.0852059999999999</v>
      </c>
      <c r="BS32" s="27">
        <v>2.0847699999999998</v>
      </c>
      <c r="BT32" s="27">
        <v>2.0854240000000002</v>
      </c>
      <c r="BU32" s="24">
        <v>2.0846819999999999</v>
      </c>
      <c r="BV32" s="27">
        <v>2.0849880000000001</v>
      </c>
      <c r="BW32" s="27">
        <v>2.0853809999999999</v>
      </c>
      <c r="BX32" s="27">
        <v>2.0848789999999999</v>
      </c>
      <c r="BY32" s="27">
        <v>2.0856210000000002</v>
      </c>
      <c r="BZ32" s="24">
        <v>2.0846819999999999</v>
      </c>
      <c r="CA32" s="27">
        <v>2.0851190000000002</v>
      </c>
      <c r="CB32" s="27">
        <v>2.0855769999999998</v>
      </c>
      <c r="CC32" s="27">
        <v>2.085032</v>
      </c>
      <c r="CD32" s="27">
        <v>2.0859049999999999</v>
      </c>
      <c r="CE32" s="24">
        <v>2.0846819999999999</v>
      </c>
      <c r="CF32" s="27">
        <v>2.085315</v>
      </c>
      <c r="CG32" s="27">
        <v>2.0857950000000001</v>
      </c>
      <c r="CH32" s="27">
        <v>2.0851839999999999</v>
      </c>
      <c r="CI32" s="27">
        <v>2.086341</v>
      </c>
      <c r="CJ32" s="24">
        <v>2.0847039999999999</v>
      </c>
      <c r="CK32" s="27">
        <v>2.085512</v>
      </c>
      <c r="CL32" s="27">
        <v>2.0862319999999999</v>
      </c>
      <c r="CM32" s="27">
        <v>2.085359</v>
      </c>
      <c r="CN32" s="27">
        <v>2.0869740000000001</v>
      </c>
      <c r="CO32" s="24">
        <v>2.0847479999999998</v>
      </c>
      <c r="CP32" s="27">
        <v>2.085839</v>
      </c>
      <c r="CQ32" s="27">
        <v>2.086843</v>
      </c>
      <c r="CR32" s="27">
        <v>2.0856210000000002</v>
      </c>
      <c r="CS32" s="27">
        <v>2.0878030000000001</v>
      </c>
      <c r="CT32" s="24">
        <v>2.0848789999999999</v>
      </c>
      <c r="CU32" s="27">
        <v>2.085839</v>
      </c>
      <c r="CV32" s="27">
        <v>2.086843</v>
      </c>
      <c r="CW32" s="27">
        <v>2.0856210000000002</v>
      </c>
      <c r="CX32" s="27">
        <v>2.0879340000000002</v>
      </c>
      <c r="CY32" s="24">
        <v>2.0848789999999999</v>
      </c>
      <c r="CZ32" s="27">
        <v>2.085839</v>
      </c>
      <c r="DA32" s="27">
        <v>2.086843</v>
      </c>
      <c r="DB32" s="27">
        <v>2.0856210000000002</v>
      </c>
      <c r="DC32" s="27">
        <v>2.0879340000000002</v>
      </c>
      <c r="DD32" s="24">
        <v>2.0848789999999999</v>
      </c>
      <c r="DE32" s="27">
        <v>2.085839</v>
      </c>
      <c r="DF32" s="27">
        <v>2.086843</v>
      </c>
      <c r="DG32" s="27">
        <v>2.0856210000000002</v>
      </c>
      <c r="DH32" s="27">
        <v>2.0879340000000002</v>
      </c>
      <c r="DI32" s="24">
        <v>2.0848789999999999</v>
      </c>
      <c r="DJ32" s="27">
        <v>2.085839</v>
      </c>
      <c r="DK32" s="27">
        <v>2.086843</v>
      </c>
      <c r="DL32" s="27">
        <v>2.0856210000000002</v>
      </c>
      <c r="DM32" s="27">
        <v>2.0879340000000002</v>
      </c>
      <c r="DN32" s="24">
        <v>2.0848789999999999</v>
      </c>
      <c r="DO32" s="27">
        <v>2.085839</v>
      </c>
      <c r="DP32" s="27">
        <v>2.086843</v>
      </c>
      <c r="DQ32" s="27">
        <v>2.0856210000000002</v>
      </c>
      <c r="DR32" s="27">
        <v>2.0879340000000002</v>
      </c>
      <c r="DS32" s="24">
        <v>2.0848789999999999</v>
      </c>
      <c r="DT32" s="27">
        <v>2.085839</v>
      </c>
      <c r="DU32" s="27">
        <v>2.086843</v>
      </c>
      <c r="DV32" s="27">
        <v>2.0856210000000002</v>
      </c>
      <c r="DW32" s="27">
        <v>2.0879340000000002</v>
      </c>
      <c r="DX32" s="24">
        <v>2.0848789999999999</v>
      </c>
      <c r="DY32" s="27">
        <v>2.085839</v>
      </c>
      <c r="DZ32" s="27">
        <v>2.086843</v>
      </c>
      <c r="EA32" s="27">
        <v>2.0856210000000002</v>
      </c>
      <c r="EB32" s="27">
        <v>2.0879340000000002</v>
      </c>
      <c r="EC32" s="24">
        <v>2.0848789999999999</v>
      </c>
      <c r="ED32" s="27">
        <v>2.085839</v>
      </c>
      <c r="EE32" s="27">
        <v>2.086843</v>
      </c>
      <c r="EF32" s="27">
        <v>2.0856210000000002</v>
      </c>
      <c r="EG32" s="27">
        <v>2.0879340000000002</v>
      </c>
      <c r="EH32" s="24">
        <v>2.0848789999999999</v>
      </c>
      <c r="EI32" s="27">
        <v>2.085839</v>
      </c>
      <c r="EJ32" s="27">
        <v>2.086843</v>
      </c>
      <c r="EK32" s="27">
        <v>2.0856210000000002</v>
      </c>
      <c r="EL32" s="27">
        <v>2.0879340000000002</v>
      </c>
      <c r="EM32" s="24">
        <v>2.0848789999999999</v>
      </c>
      <c r="EN32" s="27">
        <v>2.085839</v>
      </c>
      <c r="EO32" s="27">
        <v>2.086843</v>
      </c>
      <c r="EP32" s="27">
        <v>2.0856210000000002</v>
      </c>
      <c r="EQ32" s="27">
        <v>2.0879340000000002</v>
      </c>
      <c r="ER32" s="24">
        <v>2.0848789999999999</v>
      </c>
      <c r="ES32" s="26">
        <v>2E-3</v>
      </c>
      <c r="ET32" s="26">
        <v>2E-3</v>
      </c>
      <c r="EU32" s="26">
        <v>2E-3</v>
      </c>
      <c r="EV32" s="26">
        <v>2E-3</v>
      </c>
      <c r="EW32" s="25">
        <v>2E-3</v>
      </c>
    </row>
    <row r="33" spans="1:153" x14ac:dyDescent="0.25">
      <c r="A33" s="24" t="s">
        <v>188</v>
      </c>
      <c r="B33" s="24">
        <v>68.837242000000003</v>
      </c>
      <c r="C33" s="24">
        <v>70.422202999999996</v>
      </c>
      <c r="D33" s="27">
        <v>74.955710999999994</v>
      </c>
      <c r="E33" s="27">
        <v>75.039687999999998</v>
      </c>
      <c r="F33" s="27">
        <v>74.984352000000001</v>
      </c>
      <c r="G33" s="27">
        <v>74.741692</v>
      </c>
      <c r="H33" s="24">
        <v>75.452254999999994</v>
      </c>
      <c r="I33" s="27">
        <v>77.760566999999995</v>
      </c>
      <c r="J33" s="27">
        <v>78.002960000000002</v>
      </c>
      <c r="K33" s="27">
        <v>77.843376000000006</v>
      </c>
      <c r="L33" s="27">
        <v>77.311110999999997</v>
      </c>
      <c r="M33" s="24">
        <v>78.940246999999999</v>
      </c>
      <c r="N33" s="27">
        <v>93.105461000000005</v>
      </c>
      <c r="O33" s="27">
        <v>93.583076000000005</v>
      </c>
      <c r="P33" s="27">
        <v>93.271491999999995</v>
      </c>
      <c r="Q33" s="27">
        <v>92.394088999999994</v>
      </c>
      <c r="R33" s="24">
        <v>95.095993000000007</v>
      </c>
      <c r="S33" s="27">
        <v>95.116332999999997</v>
      </c>
      <c r="T33" s="27">
        <v>95.928184999999999</v>
      </c>
      <c r="U33" s="27">
        <v>95.385093999999995</v>
      </c>
      <c r="V33" s="27">
        <v>94.190353000000002</v>
      </c>
      <c r="W33" s="24">
        <v>98.090171999999995</v>
      </c>
      <c r="X33" s="27">
        <v>97.034210000000002</v>
      </c>
      <c r="Y33" s="27">
        <v>98.288360999999995</v>
      </c>
      <c r="Z33" s="27">
        <v>97.418312</v>
      </c>
      <c r="AA33" s="27">
        <v>95.858718999999994</v>
      </c>
      <c r="AB33" s="24">
        <v>101.30490899999999</v>
      </c>
      <c r="AC33" s="27">
        <v>98.402298000000002</v>
      </c>
      <c r="AD33" s="27">
        <v>100.092613</v>
      </c>
      <c r="AE33" s="27">
        <v>98.884238999999994</v>
      </c>
      <c r="AF33" s="27">
        <v>97.108635000000007</v>
      </c>
      <c r="AG33" s="24">
        <v>103.834</v>
      </c>
      <c r="AH33" s="27">
        <v>99.909630000000007</v>
      </c>
      <c r="AI33" s="27">
        <v>102.192627</v>
      </c>
      <c r="AJ33" s="27">
        <v>100.524979</v>
      </c>
      <c r="AK33" s="27">
        <v>98.499297999999996</v>
      </c>
      <c r="AL33" s="24">
        <v>106.69486999999999</v>
      </c>
      <c r="AM33" s="27">
        <v>101.578484</v>
      </c>
      <c r="AN33" s="27">
        <v>104.641975</v>
      </c>
      <c r="AO33" s="27">
        <v>102.383636</v>
      </c>
      <c r="AP33" s="27">
        <v>100.021255</v>
      </c>
      <c r="AQ33" s="24">
        <v>109.918159</v>
      </c>
      <c r="AR33" s="27">
        <v>103.47659299999999</v>
      </c>
      <c r="AS33" s="27">
        <v>107.42620100000001</v>
      </c>
      <c r="AT33" s="27">
        <v>104.467598</v>
      </c>
      <c r="AU33" s="27">
        <v>101.730087</v>
      </c>
      <c r="AV33" s="24">
        <v>113.634483</v>
      </c>
      <c r="AW33" s="27">
        <v>105.64044199999999</v>
      </c>
      <c r="AX33" s="27">
        <v>110.578812</v>
      </c>
      <c r="AY33" s="27">
        <v>106.82047300000001</v>
      </c>
      <c r="AZ33" s="27">
        <v>103.648872</v>
      </c>
      <c r="BA33" s="24">
        <v>117.798813</v>
      </c>
      <c r="BB33" s="27">
        <v>108.052559</v>
      </c>
      <c r="BC33" s="27">
        <v>114.175209</v>
      </c>
      <c r="BD33" s="27">
        <v>109.503426</v>
      </c>
      <c r="BE33" s="27">
        <v>105.74840500000001</v>
      </c>
      <c r="BF33" s="24">
        <v>122.20835099999999</v>
      </c>
      <c r="BG33" s="27">
        <v>110.728798</v>
      </c>
      <c r="BH33" s="27">
        <v>118.242622</v>
      </c>
      <c r="BI33" s="27">
        <v>112.51016199999999</v>
      </c>
      <c r="BJ33" s="27">
        <v>108.118988</v>
      </c>
      <c r="BK33" s="24">
        <v>126.92913799999999</v>
      </c>
      <c r="BL33" s="27">
        <v>113.66748800000001</v>
      </c>
      <c r="BM33" s="27">
        <v>122.756203</v>
      </c>
      <c r="BN33" s="27">
        <v>115.816231</v>
      </c>
      <c r="BO33" s="27">
        <v>110.777916</v>
      </c>
      <c r="BP33" s="24">
        <v>132.09551999999999</v>
      </c>
      <c r="BQ33" s="27">
        <v>117.000816</v>
      </c>
      <c r="BR33" s="27">
        <v>127.787766</v>
      </c>
      <c r="BS33" s="27">
        <v>119.53630800000001</v>
      </c>
      <c r="BT33" s="27">
        <v>113.70611599999999</v>
      </c>
      <c r="BU33" s="24">
        <v>137.79501300000001</v>
      </c>
      <c r="BV33" s="27">
        <v>120.780067</v>
      </c>
      <c r="BW33" s="27">
        <v>133.486694</v>
      </c>
      <c r="BX33" s="27">
        <v>123.77130099999999</v>
      </c>
      <c r="BY33" s="27">
        <v>117.005798</v>
      </c>
      <c r="BZ33" s="24">
        <v>144.18344099999999</v>
      </c>
      <c r="CA33" s="27">
        <v>124.935371</v>
      </c>
      <c r="CB33" s="27">
        <v>139.94924900000001</v>
      </c>
      <c r="CC33" s="27">
        <v>128.527771</v>
      </c>
      <c r="CD33" s="27">
        <v>120.81772599999999</v>
      </c>
      <c r="CE33" s="24">
        <v>151.25865200000001</v>
      </c>
      <c r="CF33" s="27">
        <v>129.558853</v>
      </c>
      <c r="CG33" s="27">
        <v>147.10629299999999</v>
      </c>
      <c r="CH33" s="27">
        <v>133.922516</v>
      </c>
      <c r="CI33" s="27">
        <v>125.154892</v>
      </c>
      <c r="CJ33" s="24">
        <v>159.05602999999999</v>
      </c>
      <c r="CK33" s="27">
        <v>134.70192</v>
      </c>
      <c r="CL33" s="27">
        <v>155.13618500000001</v>
      </c>
      <c r="CM33" s="27">
        <v>140.02796900000001</v>
      </c>
      <c r="CN33" s="27">
        <v>130.139374</v>
      </c>
      <c r="CO33" s="24">
        <v>167.63942</v>
      </c>
      <c r="CP33" s="27">
        <v>140.52563499999999</v>
      </c>
      <c r="CQ33" s="27">
        <v>164.01660200000001</v>
      </c>
      <c r="CR33" s="27">
        <v>146.924316</v>
      </c>
      <c r="CS33" s="27">
        <v>135.88166799999999</v>
      </c>
      <c r="CT33" s="24">
        <v>176.890198</v>
      </c>
      <c r="CU33" s="27">
        <v>146.65832499999999</v>
      </c>
      <c r="CV33" s="27">
        <v>173.38911400000001</v>
      </c>
      <c r="CW33" s="27">
        <v>154.07626300000001</v>
      </c>
      <c r="CX33" s="27">
        <v>141.977814</v>
      </c>
      <c r="CY33" s="24">
        <v>186.573959</v>
      </c>
      <c r="CZ33" s="27">
        <v>153.046021</v>
      </c>
      <c r="DA33" s="27">
        <v>183.20971700000001</v>
      </c>
      <c r="DB33" s="27">
        <v>161.46293600000001</v>
      </c>
      <c r="DC33" s="27">
        <v>148.37670900000001</v>
      </c>
      <c r="DD33" s="24">
        <v>196.619843</v>
      </c>
      <c r="DE33" s="27">
        <v>159.713165</v>
      </c>
      <c r="DF33" s="27">
        <v>193.54437300000001</v>
      </c>
      <c r="DG33" s="27">
        <v>169.07972699999999</v>
      </c>
      <c r="DH33" s="27">
        <v>154.987122</v>
      </c>
      <c r="DI33" s="24">
        <v>207.07231100000001</v>
      </c>
      <c r="DJ33" s="27">
        <v>166.70173600000001</v>
      </c>
      <c r="DK33" s="27">
        <v>204.395386</v>
      </c>
      <c r="DL33" s="27">
        <v>176.99237099999999</v>
      </c>
      <c r="DM33" s="27">
        <v>161.82437100000001</v>
      </c>
      <c r="DN33" s="24">
        <v>217.96307400000001</v>
      </c>
      <c r="DO33" s="27">
        <v>174.13932800000001</v>
      </c>
      <c r="DP33" s="27">
        <v>215.766525</v>
      </c>
      <c r="DQ33" s="27">
        <v>185.19465600000001</v>
      </c>
      <c r="DR33" s="27">
        <v>168.96897899999999</v>
      </c>
      <c r="DS33" s="24">
        <v>229.32879600000001</v>
      </c>
      <c r="DT33" s="27">
        <v>181.06585699999999</v>
      </c>
      <c r="DU33" s="27">
        <v>225.96160900000001</v>
      </c>
      <c r="DV33" s="27">
        <v>192.69828799999999</v>
      </c>
      <c r="DW33" s="27">
        <v>175.68441799999999</v>
      </c>
      <c r="DX33" s="24">
        <v>239.43141199999999</v>
      </c>
      <c r="DY33" s="27">
        <v>187.48587000000001</v>
      </c>
      <c r="DZ33" s="27">
        <v>234.92202800000001</v>
      </c>
      <c r="EA33" s="27">
        <v>199.53024300000001</v>
      </c>
      <c r="EB33" s="27">
        <v>182.07901000000001</v>
      </c>
      <c r="EC33" s="24">
        <v>248.13473500000001</v>
      </c>
      <c r="ED33" s="27">
        <v>193.70756499999999</v>
      </c>
      <c r="EE33" s="27">
        <v>242.72732500000001</v>
      </c>
      <c r="EF33" s="27">
        <v>205.74258399999999</v>
      </c>
      <c r="EG33" s="27">
        <v>188.02636699999999</v>
      </c>
      <c r="EH33" s="24">
        <v>254.71322599999999</v>
      </c>
      <c r="EI33" s="27">
        <v>199.68743900000001</v>
      </c>
      <c r="EJ33" s="27">
        <v>249.680984</v>
      </c>
      <c r="EK33" s="27">
        <v>211.714203</v>
      </c>
      <c r="EL33" s="27">
        <v>193.854691</v>
      </c>
      <c r="EM33" s="24">
        <v>260.58184799999998</v>
      </c>
      <c r="EN33" s="27">
        <v>205.53825399999999</v>
      </c>
      <c r="EO33" s="27">
        <v>256.30407700000001</v>
      </c>
      <c r="EP33" s="27">
        <v>217.54077100000001</v>
      </c>
      <c r="EQ33" s="27">
        <v>199.55107100000001</v>
      </c>
      <c r="ER33" s="24">
        <v>266.16961700000002</v>
      </c>
      <c r="ES33" s="26">
        <v>3.7999999999999999E-2</v>
      </c>
      <c r="ET33" s="26">
        <v>4.5999999999999999E-2</v>
      </c>
      <c r="EU33" s="26">
        <v>0.04</v>
      </c>
      <c r="EV33" s="26">
        <v>3.6999999999999998E-2</v>
      </c>
      <c r="EW33" s="25">
        <v>4.7E-2</v>
      </c>
    </row>
    <row r="34" spans="1:153" x14ac:dyDescent="0.25">
      <c r="A34" s="24" t="s">
        <v>197</v>
      </c>
      <c r="B34" s="24">
        <v>10.263548999999999</v>
      </c>
      <c r="C34" s="24">
        <v>10.777761</v>
      </c>
      <c r="D34" s="27">
        <v>10.787063</v>
      </c>
      <c r="E34" s="27">
        <v>10.787063</v>
      </c>
      <c r="F34" s="27">
        <v>10.787063</v>
      </c>
      <c r="G34" s="27">
        <v>10.787063</v>
      </c>
      <c r="H34" s="24">
        <v>10.787063</v>
      </c>
      <c r="I34" s="27">
        <v>10.787063</v>
      </c>
      <c r="J34" s="27">
        <v>10.787063</v>
      </c>
      <c r="K34" s="27">
        <v>10.787063</v>
      </c>
      <c r="L34" s="27">
        <v>10.787063</v>
      </c>
      <c r="M34" s="24">
        <v>10.787063</v>
      </c>
      <c r="N34" s="27">
        <v>13.827128</v>
      </c>
      <c r="O34" s="27">
        <v>13.827128</v>
      </c>
      <c r="P34" s="27">
        <v>13.827128</v>
      </c>
      <c r="Q34" s="27">
        <v>13.827128</v>
      </c>
      <c r="R34" s="24">
        <v>13.827128</v>
      </c>
      <c r="S34" s="27">
        <v>13.827128</v>
      </c>
      <c r="T34" s="27">
        <v>13.827128</v>
      </c>
      <c r="U34" s="27">
        <v>13.827128</v>
      </c>
      <c r="V34" s="27">
        <v>13.827128</v>
      </c>
      <c r="W34" s="24">
        <v>13.827128</v>
      </c>
      <c r="X34" s="27">
        <v>13.827128</v>
      </c>
      <c r="Y34" s="27">
        <v>13.827128</v>
      </c>
      <c r="Z34" s="27">
        <v>13.827128</v>
      </c>
      <c r="AA34" s="27">
        <v>13.827128</v>
      </c>
      <c r="AB34" s="24">
        <v>13.827128</v>
      </c>
      <c r="AC34" s="27">
        <v>13.827128</v>
      </c>
      <c r="AD34" s="27">
        <v>13.827128</v>
      </c>
      <c r="AE34" s="27">
        <v>13.827128</v>
      </c>
      <c r="AF34" s="27">
        <v>13.827128</v>
      </c>
      <c r="AG34" s="24">
        <v>13.827128</v>
      </c>
      <c r="AH34" s="27">
        <v>13.827128</v>
      </c>
      <c r="AI34" s="27">
        <v>13.827128</v>
      </c>
      <c r="AJ34" s="27">
        <v>13.827128</v>
      </c>
      <c r="AK34" s="27">
        <v>13.827128</v>
      </c>
      <c r="AL34" s="24">
        <v>13.827128</v>
      </c>
      <c r="AM34" s="27">
        <v>13.827128</v>
      </c>
      <c r="AN34" s="27">
        <v>13.827128</v>
      </c>
      <c r="AO34" s="27">
        <v>13.827128</v>
      </c>
      <c r="AP34" s="27">
        <v>13.827128</v>
      </c>
      <c r="AQ34" s="24">
        <v>13.827128</v>
      </c>
      <c r="AR34" s="27">
        <v>13.827128</v>
      </c>
      <c r="AS34" s="27">
        <v>13.827128</v>
      </c>
      <c r="AT34" s="27">
        <v>13.827128</v>
      </c>
      <c r="AU34" s="27">
        <v>13.827127000000001</v>
      </c>
      <c r="AV34" s="24">
        <v>13.827128</v>
      </c>
      <c r="AW34" s="27">
        <v>13.827127000000001</v>
      </c>
      <c r="AX34" s="27">
        <v>13.827128</v>
      </c>
      <c r="AY34" s="27">
        <v>13.827128</v>
      </c>
      <c r="AZ34" s="27">
        <v>13.827127000000001</v>
      </c>
      <c r="BA34" s="24">
        <v>13.827128</v>
      </c>
      <c r="BB34" s="27">
        <v>13.827127000000001</v>
      </c>
      <c r="BC34" s="27">
        <v>13.827128</v>
      </c>
      <c r="BD34" s="27">
        <v>13.827128</v>
      </c>
      <c r="BE34" s="27">
        <v>13.827127000000001</v>
      </c>
      <c r="BF34" s="24">
        <v>13.828033</v>
      </c>
      <c r="BG34" s="27">
        <v>13.827127000000001</v>
      </c>
      <c r="BH34" s="27">
        <v>13.827128</v>
      </c>
      <c r="BI34" s="27">
        <v>13.827128</v>
      </c>
      <c r="BJ34" s="27">
        <v>13.827127000000001</v>
      </c>
      <c r="BK34" s="24">
        <v>13.847023999999999</v>
      </c>
      <c r="BL34" s="27">
        <v>13.827127000000001</v>
      </c>
      <c r="BM34" s="27">
        <v>13.827128</v>
      </c>
      <c r="BN34" s="27">
        <v>13.827128</v>
      </c>
      <c r="BO34" s="27">
        <v>13.827127000000001</v>
      </c>
      <c r="BP34" s="24">
        <v>13.839496</v>
      </c>
      <c r="BQ34" s="27">
        <v>13.827127000000001</v>
      </c>
      <c r="BR34" s="27">
        <v>13.827128</v>
      </c>
      <c r="BS34" s="27">
        <v>13.827128</v>
      </c>
      <c r="BT34" s="27">
        <v>13.827127000000001</v>
      </c>
      <c r="BU34" s="24">
        <v>13.827697000000001</v>
      </c>
      <c r="BV34" s="27">
        <v>13.827128</v>
      </c>
      <c r="BW34" s="27">
        <v>13.827128</v>
      </c>
      <c r="BX34" s="27">
        <v>13.827128</v>
      </c>
      <c r="BY34" s="27">
        <v>13.827127000000001</v>
      </c>
      <c r="BZ34" s="24">
        <v>13.848144</v>
      </c>
      <c r="CA34" s="27">
        <v>13.827127000000001</v>
      </c>
      <c r="CB34" s="27">
        <v>13.827128</v>
      </c>
      <c r="CC34" s="27">
        <v>13.827128</v>
      </c>
      <c r="CD34" s="27">
        <v>13.827127000000001</v>
      </c>
      <c r="CE34" s="24">
        <v>13.863089</v>
      </c>
      <c r="CF34" s="27">
        <v>13.827127000000001</v>
      </c>
      <c r="CG34" s="27">
        <v>13.827128</v>
      </c>
      <c r="CH34" s="27">
        <v>13.827128</v>
      </c>
      <c r="CI34" s="27">
        <v>13.827127000000001</v>
      </c>
      <c r="CJ34" s="24">
        <v>13.867815999999999</v>
      </c>
      <c r="CK34" s="27">
        <v>13.827127000000001</v>
      </c>
      <c r="CL34" s="27">
        <v>13.827128</v>
      </c>
      <c r="CM34" s="27">
        <v>13.827128</v>
      </c>
      <c r="CN34" s="27">
        <v>13.827127000000001</v>
      </c>
      <c r="CO34" s="24">
        <v>13.875341000000001</v>
      </c>
      <c r="CP34" s="27">
        <v>13.827127000000001</v>
      </c>
      <c r="CQ34" s="27">
        <v>13.827128</v>
      </c>
      <c r="CR34" s="27">
        <v>13.827128</v>
      </c>
      <c r="CS34" s="27">
        <v>13.827127000000001</v>
      </c>
      <c r="CT34" s="24">
        <v>13.827128</v>
      </c>
      <c r="CU34" s="27">
        <v>13.827128</v>
      </c>
      <c r="CV34" s="27">
        <v>13.827128</v>
      </c>
      <c r="CW34" s="27">
        <v>13.827128</v>
      </c>
      <c r="CX34" s="27">
        <v>13.827127000000001</v>
      </c>
      <c r="CY34" s="24">
        <v>13.827128</v>
      </c>
      <c r="CZ34" s="27">
        <v>13.827127000000001</v>
      </c>
      <c r="DA34" s="27">
        <v>13.827128</v>
      </c>
      <c r="DB34" s="27">
        <v>13.827128</v>
      </c>
      <c r="DC34" s="27">
        <v>13.827127000000001</v>
      </c>
      <c r="DD34" s="24">
        <v>13.827128</v>
      </c>
      <c r="DE34" s="27">
        <v>13.827127000000001</v>
      </c>
      <c r="DF34" s="27">
        <v>13.827128</v>
      </c>
      <c r="DG34" s="27">
        <v>13.827128</v>
      </c>
      <c r="DH34" s="27">
        <v>13.827127000000001</v>
      </c>
      <c r="DI34" s="24">
        <v>13.827128</v>
      </c>
      <c r="DJ34" s="27">
        <v>13.827127000000001</v>
      </c>
      <c r="DK34" s="27">
        <v>13.827128</v>
      </c>
      <c r="DL34" s="27">
        <v>13.827128</v>
      </c>
      <c r="DM34" s="27">
        <v>13.827128</v>
      </c>
      <c r="DN34" s="24">
        <v>13.827128</v>
      </c>
      <c r="DO34" s="27">
        <v>13.827127000000001</v>
      </c>
      <c r="DP34" s="27">
        <v>13.827128</v>
      </c>
      <c r="DQ34" s="27">
        <v>13.827128</v>
      </c>
      <c r="DR34" s="27">
        <v>13.827128</v>
      </c>
      <c r="DS34" s="24">
        <v>13.827128</v>
      </c>
      <c r="DT34" s="27">
        <v>13.827127000000001</v>
      </c>
      <c r="DU34" s="27">
        <v>13.827128</v>
      </c>
      <c r="DV34" s="27">
        <v>13.827128</v>
      </c>
      <c r="DW34" s="27">
        <v>13.827128</v>
      </c>
      <c r="DX34" s="24">
        <v>13.827128</v>
      </c>
      <c r="DY34" s="27">
        <v>13.827128</v>
      </c>
      <c r="DZ34" s="27">
        <v>13.827128</v>
      </c>
      <c r="EA34" s="27">
        <v>13.827128</v>
      </c>
      <c r="EB34" s="27">
        <v>13.827128</v>
      </c>
      <c r="EC34" s="24">
        <v>13.827128</v>
      </c>
      <c r="ED34" s="27">
        <v>13.827128</v>
      </c>
      <c r="EE34" s="27">
        <v>13.827128</v>
      </c>
      <c r="EF34" s="27">
        <v>13.827128</v>
      </c>
      <c r="EG34" s="27">
        <v>13.827128</v>
      </c>
      <c r="EH34" s="24">
        <v>13.827128</v>
      </c>
      <c r="EI34" s="27">
        <v>13.827128</v>
      </c>
      <c r="EJ34" s="27">
        <v>13.827128</v>
      </c>
      <c r="EK34" s="27">
        <v>13.827128</v>
      </c>
      <c r="EL34" s="27">
        <v>13.827127000000001</v>
      </c>
      <c r="EM34" s="24">
        <v>13.827128</v>
      </c>
      <c r="EN34" s="27">
        <v>13.827128</v>
      </c>
      <c r="EO34" s="27">
        <v>13.827128</v>
      </c>
      <c r="EP34" s="27">
        <v>13.827128</v>
      </c>
      <c r="EQ34" s="27">
        <v>13.827127000000001</v>
      </c>
      <c r="ER34" s="24">
        <v>13.827128</v>
      </c>
      <c r="ES34" s="26">
        <v>8.9999999999999993E-3</v>
      </c>
      <c r="ET34" s="26">
        <v>8.9999999999999993E-3</v>
      </c>
      <c r="EU34" s="26">
        <v>8.9999999999999993E-3</v>
      </c>
      <c r="EV34" s="26">
        <v>8.9999999999999993E-3</v>
      </c>
      <c r="EW34" s="25">
        <v>8.9999999999999993E-3</v>
      </c>
    </row>
    <row r="35" spans="1:153" x14ac:dyDescent="0.25">
      <c r="A35" s="24" t="s">
        <v>196</v>
      </c>
      <c r="B35" s="24">
        <v>32.481124999999999</v>
      </c>
      <c r="C35" s="24">
        <v>35.676837999999996</v>
      </c>
      <c r="D35" s="27">
        <v>42.767918000000002</v>
      </c>
      <c r="E35" s="27">
        <v>42.767848999999998</v>
      </c>
      <c r="F35" s="27">
        <v>42.763129999999997</v>
      </c>
      <c r="G35" s="27">
        <v>42.768622999999998</v>
      </c>
      <c r="H35" s="24">
        <v>42.767471</v>
      </c>
      <c r="I35" s="27">
        <v>48.003410000000002</v>
      </c>
      <c r="J35" s="27">
        <v>48.004322000000002</v>
      </c>
      <c r="K35" s="27">
        <v>48.270943000000003</v>
      </c>
      <c r="L35" s="27">
        <v>48.037506</v>
      </c>
      <c r="M35" s="24">
        <v>48.001609999999999</v>
      </c>
      <c r="N35" s="27">
        <v>52.277138000000001</v>
      </c>
      <c r="O35" s="27">
        <v>52.225020999999998</v>
      </c>
      <c r="P35" s="27">
        <v>53.289046999999997</v>
      </c>
      <c r="Q35" s="27">
        <v>52.213031999999998</v>
      </c>
      <c r="R35" s="24">
        <v>52.460135999999999</v>
      </c>
      <c r="S35" s="27">
        <v>58.068824999999997</v>
      </c>
      <c r="T35" s="27">
        <v>57.910637000000001</v>
      </c>
      <c r="U35" s="27">
        <v>59.956276000000003</v>
      </c>
      <c r="V35" s="27">
        <v>57.939090999999998</v>
      </c>
      <c r="W35" s="24">
        <v>58.165900999999998</v>
      </c>
      <c r="X35" s="27">
        <v>62.329067000000002</v>
      </c>
      <c r="Y35" s="27">
        <v>62.268203999999997</v>
      </c>
      <c r="Z35" s="27">
        <v>65.255791000000002</v>
      </c>
      <c r="AA35" s="27">
        <v>62.387439999999998</v>
      </c>
      <c r="AB35" s="24">
        <v>62.276749000000002</v>
      </c>
      <c r="AC35" s="27">
        <v>64.525726000000006</v>
      </c>
      <c r="AD35" s="27">
        <v>64.438354000000004</v>
      </c>
      <c r="AE35" s="27">
        <v>68.071053000000006</v>
      </c>
      <c r="AF35" s="27">
        <v>64.532959000000005</v>
      </c>
      <c r="AG35" s="24">
        <v>64.536254999999997</v>
      </c>
      <c r="AH35" s="27">
        <v>65.938789</v>
      </c>
      <c r="AI35" s="27">
        <v>65.807518000000002</v>
      </c>
      <c r="AJ35" s="27">
        <v>70.133469000000005</v>
      </c>
      <c r="AK35" s="27">
        <v>65.927802999999997</v>
      </c>
      <c r="AL35" s="24">
        <v>66.046677000000003</v>
      </c>
      <c r="AM35" s="27">
        <v>67.130341000000001</v>
      </c>
      <c r="AN35" s="27">
        <v>66.926529000000002</v>
      </c>
      <c r="AO35" s="27">
        <v>72.080687999999995</v>
      </c>
      <c r="AP35" s="27">
        <v>67.000854000000004</v>
      </c>
      <c r="AQ35" s="24">
        <v>67.272902999999999</v>
      </c>
      <c r="AR35" s="27">
        <v>68.284210000000002</v>
      </c>
      <c r="AS35" s="27">
        <v>68.090102999999999</v>
      </c>
      <c r="AT35" s="27">
        <v>74.143967000000004</v>
      </c>
      <c r="AU35" s="27">
        <v>68.080635000000001</v>
      </c>
      <c r="AV35" s="24">
        <v>68.413826</v>
      </c>
      <c r="AW35" s="27">
        <v>69.532684000000003</v>
      </c>
      <c r="AX35" s="27">
        <v>69.332947000000004</v>
      </c>
      <c r="AY35" s="27">
        <v>76.427261000000001</v>
      </c>
      <c r="AZ35" s="27">
        <v>69.354111000000003</v>
      </c>
      <c r="BA35" s="24">
        <v>69.660674999999998</v>
      </c>
      <c r="BB35" s="27">
        <v>71.040206999999995</v>
      </c>
      <c r="BC35" s="27">
        <v>70.858963000000003</v>
      </c>
      <c r="BD35" s="27">
        <v>79.138237000000004</v>
      </c>
      <c r="BE35" s="27">
        <v>70.896805000000001</v>
      </c>
      <c r="BF35" s="24">
        <v>71.295708000000005</v>
      </c>
      <c r="BG35" s="27">
        <v>71.933891000000003</v>
      </c>
      <c r="BH35" s="27">
        <v>71.786811999999998</v>
      </c>
      <c r="BI35" s="27">
        <v>81.190146999999996</v>
      </c>
      <c r="BJ35" s="27">
        <v>71.787132</v>
      </c>
      <c r="BK35" s="24">
        <v>72.266425999999996</v>
      </c>
      <c r="BL35" s="27">
        <v>73.433243000000004</v>
      </c>
      <c r="BM35" s="27">
        <v>73.316627999999994</v>
      </c>
      <c r="BN35" s="27">
        <v>83.908698999999999</v>
      </c>
      <c r="BO35" s="27">
        <v>73.357619999999997</v>
      </c>
      <c r="BP35" s="24">
        <v>73.746230999999995</v>
      </c>
      <c r="BQ35" s="27">
        <v>74.801292000000004</v>
      </c>
      <c r="BR35" s="27">
        <v>74.692931999999999</v>
      </c>
      <c r="BS35" s="27">
        <v>86.534683000000001</v>
      </c>
      <c r="BT35" s="27">
        <v>74.787666000000002</v>
      </c>
      <c r="BU35" s="24">
        <v>75.035674999999998</v>
      </c>
      <c r="BV35" s="27">
        <v>76.211639000000005</v>
      </c>
      <c r="BW35" s="27">
        <v>76.147659000000004</v>
      </c>
      <c r="BX35" s="27">
        <v>89.241248999999996</v>
      </c>
      <c r="BY35" s="27">
        <v>76.265777999999997</v>
      </c>
      <c r="BZ35" s="24">
        <v>76.331314000000006</v>
      </c>
      <c r="CA35" s="27">
        <v>77.434028999999995</v>
      </c>
      <c r="CB35" s="27">
        <v>77.461830000000006</v>
      </c>
      <c r="CC35" s="27">
        <v>91.786666999999994</v>
      </c>
      <c r="CD35" s="27">
        <v>77.643012999999996</v>
      </c>
      <c r="CE35" s="24">
        <v>77.470993000000007</v>
      </c>
      <c r="CF35" s="27">
        <v>79.055404999999993</v>
      </c>
      <c r="CG35" s="27">
        <v>79.106819000000002</v>
      </c>
      <c r="CH35" s="27">
        <v>94.754677000000001</v>
      </c>
      <c r="CI35" s="27">
        <v>79.295822000000001</v>
      </c>
      <c r="CJ35" s="24">
        <v>78.914672999999993</v>
      </c>
      <c r="CK35" s="27">
        <v>80.647155999999995</v>
      </c>
      <c r="CL35" s="27">
        <v>80.827208999999996</v>
      </c>
      <c r="CM35" s="27">
        <v>97.800597999999994</v>
      </c>
      <c r="CN35" s="27">
        <v>81.034073000000006</v>
      </c>
      <c r="CO35" s="24">
        <v>80.484183999999999</v>
      </c>
      <c r="CP35" s="27">
        <v>82.232688999999993</v>
      </c>
      <c r="CQ35" s="27">
        <v>82.491364000000004</v>
      </c>
      <c r="CR35" s="27">
        <v>100.846306</v>
      </c>
      <c r="CS35" s="27">
        <v>82.795806999999996</v>
      </c>
      <c r="CT35" s="24">
        <v>81.932631999999998</v>
      </c>
      <c r="CU35" s="27">
        <v>83.932281000000003</v>
      </c>
      <c r="CV35" s="27">
        <v>84.415099999999995</v>
      </c>
      <c r="CW35" s="27">
        <v>104.148994</v>
      </c>
      <c r="CX35" s="27">
        <v>84.652664000000001</v>
      </c>
      <c r="CY35" s="24">
        <v>83.495482999999993</v>
      </c>
      <c r="CZ35" s="27">
        <v>85.665358999999995</v>
      </c>
      <c r="DA35" s="27">
        <v>86.290108000000004</v>
      </c>
      <c r="DB35" s="27">
        <v>107.49543799999999</v>
      </c>
      <c r="DC35" s="27">
        <v>86.481551999999994</v>
      </c>
      <c r="DD35" s="24">
        <v>85.157013000000006</v>
      </c>
      <c r="DE35" s="27">
        <v>87.512428</v>
      </c>
      <c r="DF35" s="27">
        <v>88.333809000000002</v>
      </c>
      <c r="DG35" s="27">
        <v>110.95230100000001</v>
      </c>
      <c r="DH35" s="27">
        <v>88.445556999999994</v>
      </c>
      <c r="DI35" s="24">
        <v>86.965973000000005</v>
      </c>
      <c r="DJ35" s="27">
        <v>89.340728999999996</v>
      </c>
      <c r="DK35" s="27">
        <v>90.476578000000003</v>
      </c>
      <c r="DL35" s="27">
        <v>114.511246</v>
      </c>
      <c r="DM35" s="27">
        <v>90.495186000000004</v>
      </c>
      <c r="DN35" s="24">
        <v>88.719481999999999</v>
      </c>
      <c r="DO35" s="27">
        <v>91.227324999999993</v>
      </c>
      <c r="DP35" s="27">
        <v>92.570937999999998</v>
      </c>
      <c r="DQ35" s="27">
        <v>118.23545799999999</v>
      </c>
      <c r="DR35" s="27">
        <v>92.705642999999995</v>
      </c>
      <c r="DS35" s="24">
        <v>90.342155000000005</v>
      </c>
      <c r="DT35" s="27">
        <v>93.319434999999999</v>
      </c>
      <c r="DU35" s="27">
        <v>94.858597000000003</v>
      </c>
      <c r="DV35" s="27">
        <v>122.21775100000001</v>
      </c>
      <c r="DW35" s="27">
        <v>95.331283999999997</v>
      </c>
      <c r="DX35" s="24">
        <v>92.296829000000002</v>
      </c>
      <c r="DY35" s="27">
        <v>95.715621999999996</v>
      </c>
      <c r="DZ35" s="27">
        <v>97.675133000000002</v>
      </c>
      <c r="EA35" s="27">
        <v>126.697586</v>
      </c>
      <c r="EB35" s="27">
        <v>98.213729999999998</v>
      </c>
      <c r="EC35" s="24">
        <v>94.617271000000002</v>
      </c>
      <c r="ED35" s="27">
        <v>98.081756999999996</v>
      </c>
      <c r="EE35" s="27">
        <v>100.404099</v>
      </c>
      <c r="EF35" s="27">
        <v>131.15123</v>
      </c>
      <c r="EG35" s="27">
        <v>100.686752</v>
      </c>
      <c r="EH35" s="24">
        <v>96.766746999999995</v>
      </c>
      <c r="EI35" s="27">
        <v>100.504242</v>
      </c>
      <c r="EJ35" s="27">
        <v>103.096352</v>
      </c>
      <c r="EK35" s="27">
        <v>135.88623000000001</v>
      </c>
      <c r="EL35" s="27">
        <v>103.28143300000001</v>
      </c>
      <c r="EM35" s="24">
        <v>98.802093999999997</v>
      </c>
      <c r="EN35" s="27">
        <v>102.943977</v>
      </c>
      <c r="EO35" s="27">
        <v>105.71106</v>
      </c>
      <c r="EP35" s="27">
        <v>140.57247899999999</v>
      </c>
      <c r="EQ35" s="27">
        <v>106.074051</v>
      </c>
      <c r="ER35" s="24">
        <v>101.024078</v>
      </c>
      <c r="ES35" s="26">
        <v>3.6999999999999998E-2</v>
      </c>
      <c r="ET35" s="26">
        <v>3.7999999999999999E-2</v>
      </c>
      <c r="EU35" s="26">
        <v>4.8000000000000001E-2</v>
      </c>
      <c r="EV35" s="26">
        <v>3.7999999999999999E-2</v>
      </c>
      <c r="EW35" s="25">
        <v>3.6999999999999998E-2</v>
      </c>
    </row>
    <row r="36" spans="1:153" x14ac:dyDescent="0.25">
      <c r="A36" s="24" t="s">
        <v>195</v>
      </c>
      <c r="B36" s="24">
        <v>4.2981780000000001</v>
      </c>
      <c r="C36" s="24">
        <v>4.4548750000000004</v>
      </c>
      <c r="D36" s="27">
        <v>3.5930399999999998</v>
      </c>
      <c r="E36" s="27">
        <v>3.5930399999999998</v>
      </c>
      <c r="F36" s="27">
        <v>3.5930399999999998</v>
      </c>
      <c r="G36" s="27">
        <v>3.5930399999999998</v>
      </c>
      <c r="H36" s="24">
        <v>3.5930399999999998</v>
      </c>
      <c r="I36" s="27">
        <v>3.6297470000000001</v>
      </c>
      <c r="J36" s="27">
        <v>3.6297470000000001</v>
      </c>
      <c r="K36" s="27">
        <v>3.6297470000000001</v>
      </c>
      <c r="L36" s="27">
        <v>3.6297470000000001</v>
      </c>
      <c r="M36" s="24">
        <v>3.6297470000000001</v>
      </c>
      <c r="N36" s="27">
        <v>4.138528</v>
      </c>
      <c r="O36" s="27">
        <v>4.138528</v>
      </c>
      <c r="P36" s="27">
        <v>4.138528</v>
      </c>
      <c r="Q36" s="27">
        <v>4.138528</v>
      </c>
      <c r="R36" s="24">
        <v>4.138528</v>
      </c>
      <c r="S36" s="27">
        <v>4.138528</v>
      </c>
      <c r="T36" s="27">
        <v>4.138528</v>
      </c>
      <c r="U36" s="27">
        <v>4.138528</v>
      </c>
      <c r="V36" s="27">
        <v>4.138528</v>
      </c>
      <c r="W36" s="24">
        <v>4.138528</v>
      </c>
      <c r="X36" s="27">
        <v>4.138528</v>
      </c>
      <c r="Y36" s="27">
        <v>4.138528</v>
      </c>
      <c r="Z36" s="27">
        <v>4.138528</v>
      </c>
      <c r="AA36" s="27">
        <v>4.138528</v>
      </c>
      <c r="AB36" s="24">
        <v>4.138528</v>
      </c>
      <c r="AC36" s="27">
        <v>4.138528</v>
      </c>
      <c r="AD36" s="27">
        <v>4.138528</v>
      </c>
      <c r="AE36" s="27">
        <v>4.138528</v>
      </c>
      <c r="AF36" s="27">
        <v>4.138528</v>
      </c>
      <c r="AG36" s="24">
        <v>4.138528</v>
      </c>
      <c r="AH36" s="27">
        <v>4.138528</v>
      </c>
      <c r="AI36" s="27">
        <v>4.138528</v>
      </c>
      <c r="AJ36" s="27">
        <v>4.138528</v>
      </c>
      <c r="AK36" s="27">
        <v>4.138528</v>
      </c>
      <c r="AL36" s="24">
        <v>4.138528</v>
      </c>
      <c r="AM36" s="27">
        <v>4.138528</v>
      </c>
      <c r="AN36" s="27">
        <v>4.138528</v>
      </c>
      <c r="AO36" s="27">
        <v>4.138528</v>
      </c>
      <c r="AP36" s="27">
        <v>4.138528</v>
      </c>
      <c r="AQ36" s="24">
        <v>4.138528</v>
      </c>
      <c r="AR36" s="27">
        <v>4.138528</v>
      </c>
      <c r="AS36" s="27">
        <v>4.138528</v>
      </c>
      <c r="AT36" s="27">
        <v>4.138528</v>
      </c>
      <c r="AU36" s="27">
        <v>4.138528</v>
      </c>
      <c r="AV36" s="24">
        <v>4.138528</v>
      </c>
      <c r="AW36" s="27">
        <v>4.138528</v>
      </c>
      <c r="AX36" s="27">
        <v>4.138528</v>
      </c>
      <c r="AY36" s="27">
        <v>4.138528</v>
      </c>
      <c r="AZ36" s="27">
        <v>4.138528</v>
      </c>
      <c r="BA36" s="24">
        <v>4.138528</v>
      </c>
      <c r="BB36" s="27">
        <v>4.138528</v>
      </c>
      <c r="BC36" s="27">
        <v>4.138528</v>
      </c>
      <c r="BD36" s="27">
        <v>4.138528</v>
      </c>
      <c r="BE36" s="27">
        <v>4.138528</v>
      </c>
      <c r="BF36" s="24">
        <v>4.138528</v>
      </c>
      <c r="BG36" s="27">
        <v>4.138528</v>
      </c>
      <c r="BH36" s="27">
        <v>4.138528</v>
      </c>
      <c r="BI36" s="27">
        <v>4.138528</v>
      </c>
      <c r="BJ36" s="27">
        <v>4.138528</v>
      </c>
      <c r="BK36" s="24">
        <v>4.138528</v>
      </c>
      <c r="BL36" s="27">
        <v>4.138528</v>
      </c>
      <c r="BM36" s="27">
        <v>4.138528</v>
      </c>
      <c r="BN36" s="27">
        <v>4.138528</v>
      </c>
      <c r="BO36" s="27">
        <v>4.138528</v>
      </c>
      <c r="BP36" s="24">
        <v>4.138528</v>
      </c>
      <c r="BQ36" s="27">
        <v>4.138528</v>
      </c>
      <c r="BR36" s="27">
        <v>4.138528</v>
      </c>
      <c r="BS36" s="27">
        <v>4.138528</v>
      </c>
      <c r="BT36" s="27">
        <v>4.138528</v>
      </c>
      <c r="BU36" s="24">
        <v>4.138528</v>
      </c>
      <c r="BV36" s="27">
        <v>4.138528</v>
      </c>
      <c r="BW36" s="27">
        <v>4.138528</v>
      </c>
      <c r="BX36" s="27">
        <v>4.138528</v>
      </c>
      <c r="BY36" s="27">
        <v>4.138528</v>
      </c>
      <c r="BZ36" s="24">
        <v>4.138528</v>
      </c>
      <c r="CA36" s="27">
        <v>4.138528</v>
      </c>
      <c r="CB36" s="27">
        <v>4.138528</v>
      </c>
      <c r="CC36" s="27">
        <v>4.138528</v>
      </c>
      <c r="CD36" s="27">
        <v>4.138528</v>
      </c>
      <c r="CE36" s="24">
        <v>4.138528</v>
      </c>
      <c r="CF36" s="27">
        <v>4.138528</v>
      </c>
      <c r="CG36" s="27">
        <v>4.138528</v>
      </c>
      <c r="CH36" s="27">
        <v>4.138528</v>
      </c>
      <c r="CI36" s="27">
        <v>4.138528</v>
      </c>
      <c r="CJ36" s="24">
        <v>4.138528</v>
      </c>
      <c r="CK36" s="27">
        <v>4.138528</v>
      </c>
      <c r="CL36" s="27">
        <v>4.138528</v>
      </c>
      <c r="CM36" s="27">
        <v>4.138528</v>
      </c>
      <c r="CN36" s="27">
        <v>4.138528</v>
      </c>
      <c r="CO36" s="24">
        <v>4.138528</v>
      </c>
      <c r="CP36" s="27">
        <v>4.138528</v>
      </c>
      <c r="CQ36" s="27">
        <v>4.138528</v>
      </c>
      <c r="CR36" s="27">
        <v>4.138528</v>
      </c>
      <c r="CS36" s="27">
        <v>4.138528</v>
      </c>
      <c r="CT36" s="24">
        <v>4.138528</v>
      </c>
      <c r="CU36" s="27">
        <v>4.138528</v>
      </c>
      <c r="CV36" s="27">
        <v>4.138528</v>
      </c>
      <c r="CW36" s="27">
        <v>4.138528</v>
      </c>
      <c r="CX36" s="27">
        <v>4.138528</v>
      </c>
      <c r="CY36" s="24">
        <v>4.138528</v>
      </c>
      <c r="CZ36" s="27">
        <v>4.138528</v>
      </c>
      <c r="DA36" s="27">
        <v>4.138528</v>
      </c>
      <c r="DB36" s="27">
        <v>4.138528</v>
      </c>
      <c r="DC36" s="27">
        <v>4.138528</v>
      </c>
      <c r="DD36" s="24">
        <v>4.138528</v>
      </c>
      <c r="DE36" s="27">
        <v>4.138528</v>
      </c>
      <c r="DF36" s="27">
        <v>4.138528</v>
      </c>
      <c r="DG36" s="27">
        <v>4.138528</v>
      </c>
      <c r="DH36" s="27">
        <v>4.138528</v>
      </c>
      <c r="DI36" s="24">
        <v>4.138528</v>
      </c>
      <c r="DJ36" s="27">
        <v>4.138528</v>
      </c>
      <c r="DK36" s="27">
        <v>4.138528</v>
      </c>
      <c r="DL36" s="27">
        <v>4.138528</v>
      </c>
      <c r="DM36" s="27">
        <v>4.138528</v>
      </c>
      <c r="DN36" s="24">
        <v>4.138528</v>
      </c>
      <c r="DO36" s="27">
        <v>4.138528</v>
      </c>
      <c r="DP36" s="27">
        <v>4.138528</v>
      </c>
      <c r="DQ36" s="27">
        <v>4.138528</v>
      </c>
      <c r="DR36" s="27">
        <v>4.138528</v>
      </c>
      <c r="DS36" s="24">
        <v>4.138528</v>
      </c>
      <c r="DT36" s="27">
        <v>4.138528</v>
      </c>
      <c r="DU36" s="27">
        <v>4.138528</v>
      </c>
      <c r="DV36" s="27">
        <v>4.138528</v>
      </c>
      <c r="DW36" s="27">
        <v>4.138528</v>
      </c>
      <c r="DX36" s="24">
        <v>4.138528</v>
      </c>
      <c r="DY36" s="27">
        <v>4.138528</v>
      </c>
      <c r="DZ36" s="27">
        <v>4.138528</v>
      </c>
      <c r="EA36" s="27">
        <v>4.138528</v>
      </c>
      <c r="EB36" s="27">
        <v>4.138528</v>
      </c>
      <c r="EC36" s="24">
        <v>4.138528</v>
      </c>
      <c r="ED36" s="27">
        <v>4.138528</v>
      </c>
      <c r="EE36" s="27">
        <v>4.138528</v>
      </c>
      <c r="EF36" s="27">
        <v>4.138528</v>
      </c>
      <c r="EG36" s="27">
        <v>4.138528</v>
      </c>
      <c r="EH36" s="24">
        <v>4.138528</v>
      </c>
      <c r="EI36" s="27">
        <v>4.138528</v>
      </c>
      <c r="EJ36" s="27">
        <v>4.138528</v>
      </c>
      <c r="EK36" s="27">
        <v>4.138528</v>
      </c>
      <c r="EL36" s="27">
        <v>4.138528</v>
      </c>
      <c r="EM36" s="24">
        <v>4.138528</v>
      </c>
      <c r="EN36" s="27">
        <v>4.138528</v>
      </c>
      <c r="EO36" s="27">
        <v>4.138528</v>
      </c>
      <c r="EP36" s="27">
        <v>4.138528</v>
      </c>
      <c r="EQ36" s="27">
        <v>4.138528</v>
      </c>
      <c r="ER36" s="24">
        <v>4.138528</v>
      </c>
      <c r="ES36" s="26">
        <v>-3.0000000000000001E-3</v>
      </c>
      <c r="ET36" s="26">
        <v>-3.0000000000000001E-3</v>
      </c>
      <c r="EU36" s="26">
        <v>-3.0000000000000001E-3</v>
      </c>
      <c r="EV36" s="26">
        <v>-3.0000000000000001E-3</v>
      </c>
      <c r="EW36" s="25">
        <v>-3.0000000000000001E-3</v>
      </c>
    </row>
    <row r="37" spans="1:153" x14ac:dyDescent="0.25">
      <c r="A37" s="28" t="s">
        <v>194</v>
      </c>
      <c r="B37" s="28">
        <v>137.81681800000001</v>
      </c>
      <c r="C37" s="28">
        <v>138.796753</v>
      </c>
      <c r="D37" s="31">
        <v>150.067429</v>
      </c>
      <c r="E37" s="31">
        <v>150.151352</v>
      </c>
      <c r="F37" s="31">
        <v>150.09127799999999</v>
      </c>
      <c r="G37" s="31">
        <v>149.85411099999999</v>
      </c>
      <c r="H37" s="28">
        <v>150.56353799999999</v>
      </c>
      <c r="I37" s="31">
        <v>158.14450099999999</v>
      </c>
      <c r="J37" s="31">
        <v>158.387787</v>
      </c>
      <c r="K37" s="31">
        <v>158.494843</v>
      </c>
      <c r="L37" s="31">
        <v>157.72912600000001</v>
      </c>
      <c r="M37" s="28">
        <v>159.322372</v>
      </c>
      <c r="N37" s="31">
        <v>180.98249799999999</v>
      </c>
      <c r="O37" s="31">
        <v>181.408005</v>
      </c>
      <c r="P37" s="31">
        <v>182.16043099999999</v>
      </c>
      <c r="Q37" s="31">
        <v>180.207031</v>
      </c>
      <c r="R37" s="28">
        <v>183.156036</v>
      </c>
      <c r="S37" s="31">
        <v>188.785065</v>
      </c>
      <c r="T37" s="31">
        <v>189.43873600000001</v>
      </c>
      <c r="U37" s="31">
        <v>190.94126900000001</v>
      </c>
      <c r="V37" s="31">
        <v>187.729355</v>
      </c>
      <c r="W37" s="28">
        <v>191.85597200000001</v>
      </c>
      <c r="X37" s="31">
        <v>194.96319600000001</v>
      </c>
      <c r="Y37" s="31">
        <v>196.15647899999999</v>
      </c>
      <c r="Z37" s="31">
        <v>198.274002</v>
      </c>
      <c r="AA37" s="31">
        <v>193.846069</v>
      </c>
      <c r="AB37" s="28">
        <v>199.18156400000001</v>
      </c>
      <c r="AC37" s="31">
        <v>198.527939</v>
      </c>
      <c r="AD37" s="31">
        <v>200.130875</v>
      </c>
      <c r="AE37" s="31">
        <v>202.555206</v>
      </c>
      <c r="AF37" s="31">
        <v>197.241501</v>
      </c>
      <c r="AG37" s="28">
        <v>203.970169</v>
      </c>
      <c r="AH37" s="31">
        <v>201.44833399999999</v>
      </c>
      <c r="AI37" s="31">
        <v>203.60005200000001</v>
      </c>
      <c r="AJ37" s="31">
        <v>206.25836200000001</v>
      </c>
      <c r="AK37" s="31">
        <v>200.027008</v>
      </c>
      <c r="AL37" s="28">
        <v>208.34146100000001</v>
      </c>
      <c r="AM37" s="31">
        <v>204.30873099999999</v>
      </c>
      <c r="AN37" s="31">
        <v>207.16841099999999</v>
      </c>
      <c r="AO37" s="31">
        <v>210.06424000000001</v>
      </c>
      <c r="AP37" s="31">
        <v>202.62204</v>
      </c>
      <c r="AQ37" s="28">
        <v>212.790955</v>
      </c>
      <c r="AR37" s="31">
        <v>212.40063499999999</v>
      </c>
      <c r="AS37" s="31">
        <v>211.11621099999999</v>
      </c>
      <c r="AT37" s="31">
        <v>214.211456</v>
      </c>
      <c r="AU37" s="31">
        <v>205.41068999999999</v>
      </c>
      <c r="AV37" s="28">
        <v>217.64823899999999</v>
      </c>
      <c r="AW37" s="31">
        <v>216.06497200000001</v>
      </c>
      <c r="AX37" s="31">
        <v>215.51168799999999</v>
      </c>
      <c r="AY37" s="31">
        <v>218.84764100000001</v>
      </c>
      <c r="AZ37" s="31">
        <v>210.45639</v>
      </c>
      <c r="BA37" s="28">
        <v>223.05941799999999</v>
      </c>
      <c r="BB37" s="31">
        <v>220.24917600000001</v>
      </c>
      <c r="BC37" s="31">
        <v>220.63415499999999</v>
      </c>
      <c r="BD37" s="31">
        <v>224.24156199999999</v>
      </c>
      <c r="BE37" s="31">
        <v>214.19142199999999</v>
      </c>
      <c r="BF37" s="28">
        <v>229.104874</v>
      </c>
      <c r="BG37" s="31">
        <v>224.09695400000001</v>
      </c>
      <c r="BH37" s="31">
        <v>225.629547</v>
      </c>
      <c r="BI37" s="31">
        <v>232.32818599999999</v>
      </c>
      <c r="BJ37" s="31">
        <v>217.54977400000001</v>
      </c>
      <c r="BK37" s="28">
        <v>234.81538399999999</v>
      </c>
      <c r="BL37" s="31">
        <v>228.82678200000001</v>
      </c>
      <c r="BM37" s="31">
        <v>231.67311100000001</v>
      </c>
      <c r="BN37" s="31">
        <v>238.504242</v>
      </c>
      <c r="BO37" s="31">
        <v>221.88154599999999</v>
      </c>
      <c r="BP37" s="28">
        <v>241.454025</v>
      </c>
      <c r="BQ37" s="31">
        <v>233.83454900000001</v>
      </c>
      <c r="BR37" s="31">
        <v>238.081131</v>
      </c>
      <c r="BS37" s="31">
        <v>245.00932299999999</v>
      </c>
      <c r="BT37" s="31">
        <v>226.34724399999999</v>
      </c>
      <c r="BU37" s="28">
        <v>248.43116800000001</v>
      </c>
      <c r="BV37" s="31">
        <v>239.34591699999999</v>
      </c>
      <c r="BW37" s="31">
        <v>245.23497</v>
      </c>
      <c r="BX37" s="31">
        <v>252.11788899999999</v>
      </c>
      <c r="BY37" s="31">
        <v>231.23786899999999</v>
      </c>
      <c r="BZ37" s="28">
        <v>256.13568099999998</v>
      </c>
      <c r="CA37" s="31">
        <v>245.06144699999999</v>
      </c>
      <c r="CB37" s="31">
        <v>253.01190199999999</v>
      </c>
      <c r="CC37" s="31">
        <v>259.595215</v>
      </c>
      <c r="CD37" s="31">
        <v>236.545593</v>
      </c>
      <c r="CE37" s="28">
        <v>264.36550899999997</v>
      </c>
      <c r="CF37" s="31">
        <v>251.66107199999999</v>
      </c>
      <c r="CG37" s="31">
        <v>261.81414799999999</v>
      </c>
      <c r="CH37" s="31">
        <v>268.14211999999998</v>
      </c>
      <c r="CI37" s="31">
        <v>242.66018700000001</v>
      </c>
      <c r="CJ37" s="28">
        <v>273.61132800000001</v>
      </c>
      <c r="CK37" s="31">
        <v>258.76840199999998</v>
      </c>
      <c r="CL37" s="31">
        <v>271.56484999999998</v>
      </c>
      <c r="CM37" s="31">
        <v>277.48690800000003</v>
      </c>
      <c r="CN37" s="31">
        <v>249.513947</v>
      </c>
      <c r="CO37" s="28">
        <v>283.77179000000001</v>
      </c>
      <c r="CP37" s="31">
        <v>266.56890900000002</v>
      </c>
      <c r="CQ37" s="31">
        <v>282.449524</v>
      </c>
      <c r="CR37" s="31">
        <v>287.63211100000001</v>
      </c>
      <c r="CS37" s="31">
        <v>257.155731</v>
      </c>
      <c r="CT37" s="28">
        <v>294.42291299999999</v>
      </c>
      <c r="CU37" s="31">
        <v>274.81167599999998</v>
      </c>
      <c r="CV37" s="31">
        <v>293.76272599999999</v>
      </c>
      <c r="CW37" s="31">
        <v>298.29977400000001</v>
      </c>
      <c r="CX37" s="31">
        <v>265.25259399999999</v>
      </c>
      <c r="CY37" s="28">
        <v>309.913971</v>
      </c>
      <c r="CZ37" s="31">
        <v>283.36343399999998</v>
      </c>
      <c r="DA37" s="31">
        <v>305.47616599999998</v>
      </c>
      <c r="DB37" s="31">
        <v>309.25656099999998</v>
      </c>
      <c r="DC37" s="31">
        <v>273.63131700000002</v>
      </c>
      <c r="DD37" s="28">
        <v>321.83364899999998</v>
      </c>
      <c r="DE37" s="31">
        <v>292.33019999999999</v>
      </c>
      <c r="DF37" s="31">
        <v>317.87322999999998</v>
      </c>
      <c r="DG37" s="31">
        <v>320.56506300000001</v>
      </c>
      <c r="DH37" s="31">
        <v>282.36425800000001</v>
      </c>
      <c r="DI37" s="28">
        <v>334.31787100000003</v>
      </c>
      <c r="DJ37" s="31">
        <v>301.62222300000002</v>
      </c>
      <c r="DK37" s="31">
        <v>330.88668799999999</v>
      </c>
      <c r="DL37" s="31">
        <v>332.28326399999997</v>
      </c>
      <c r="DM37" s="31">
        <v>291.41754200000003</v>
      </c>
      <c r="DN37" s="28">
        <v>347.19613600000002</v>
      </c>
      <c r="DO37" s="31">
        <v>311.44537400000002</v>
      </c>
      <c r="DP37" s="31">
        <v>344.37280299999998</v>
      </c>
      <c r="DQ37" s="31">
        <v>344.46871900000002</v>
      </c>
      <c r="DR37" s="31">
        <v>300.94732699999997</v>
      </c>
      <c r="DS37" s="28">
        <v>360.430206</v>
      </c>
      <c r="DT37" s="31">
        <v>320.98788500000001</v>
      </c>
      <c r="DU37" s="31">
        <v>356.87719700000002</v>
      </c>
      <c r="DV37" s="31">
        <v>356.22653200000002</v>
      </c>
      <c r="DW37" s="31">
        <v>310.47189300000002</v>
      </c>
      <c r="DX37" s="28">
        <v>372.745453</v>
      </c>
      <c r="DY37" s="31">
        <v>330.35415599999999</v>
      </c>
      <c r="DZ37" s="31">
        <v>368.67691000000002</v>
      </c>
      <c r="EA37" s="31">
        <v>367.82379200000003</v>
      </c>
      <c r="EB37" s="31">
        <v>319.94155899999998</v>
      </c>
      <c r="EC37" s="28">
        <v>384.04007000000001</v>
      </c>
      <c r="ED37" s="31">
        <v>339.51959199999999</v>
      </c>
      <c r="EE37" s="31">
        <v>379.23504600000001</v>
      </c>
      <c r="EF37" s="31">
        <v>378.78955100000002</v>
      </c>
      <c r="EG37" s="31">
        <v>328.56423999999998</v>
      </c>
      <c r="EH37" s="28">
        <v>393.05242900000002</v>
      </c>
      <c r="EI37" s="31">
        <v>348.52838100000002</v>
      </c>
      <c r="EJ37" s="31">
        <v>388.90600599999999</v>
      </c>
      <c r="EK37" s="31">
        <v>389.81091300000003</v>
      </c>
      <c r="EL37" s="31">
        <v>337.19964599999997</v>
      </c>
      <c r="EM37" s="28">
        <v>401.25500499999998</v>
      </c>
      <c r="EN37" s="31">
        <v>357.45571899999999</v>
      </c>
      <c r="EO37" s="31">
        <v>398.17016599999999</v>
      </c>
      <c r="EP37" s="31">
        <v>400.65420499999999</v>
      </c>
      <c r="EQ37" s="31">
        <v>345.91168199999998</v>
      </c>
      <c r="ER37" s="28">
        <v>409.37832600000002</v>
      </c>
      <c r="ES37" s="30">
        <v>3.3000000000000002E-2</v>
      </c>
      <c r="ET37" s="30">
        <v>3.6999999999999998E-2</v>
      </c>
      <c r="EU37" s="30">
        <v>3.6999999999999998E-2</v>
      </c>
      <c r="EV37" s="30">
        <v>3.2000000000000001E-2</v>
      </c>
      <c r="EW37" s="29">
        <v>3.7999999999999999E-2</v>
      </c>
    </row>
    <row r="38" spans="1:153" x14ac:dyDescent="0.25">
      <c r="A38" s="24" t="s">
        <v>193</v>
      </c>
      <c r="B38" s="24">
        <v>99.197051999999999</v>
      </c>
      <c r="C38" s="24">
        <v>101.782394</v>
      </c>
      <c r="D38" s="27">
        <v>112.178963</v>
      </c>
      <c r="E38" s="27">
        <v>112.250961</v>
      </c>
      <c r="F38" s="27">
        <v>112.19944</v>
      </c>
      <c r="G38" s="27">
        <v>111.999695</v>
      </c>
      <c r="H38" s="24">
        <v>112.599007</v>
      </c>
      <c r="I38" s="27">
        <v>119.863739</v>
      </c>
      <c r="J38" s="27">
        <v>120.071838</v>
      </c>
      <c r="K38" s="27">
        <v>120.203552</v>
      </c>
      <c r="L38" s="27">
        <v>119.519386</v>
      </c>
      <c r="M38" s="24">
        <v>120.862534</v>
      </c>
      <c r="N38" s="27">
        <v>143.746399</v>
      </c>
      <c r="O38" s="27">
        <v>144.10455300000001</v>
      </c>
      <c r="P38" s="27">
        <v>144.863617</v>
      </c>
      <c r="Q38" s="27">
        <v>143.095383</v>
      </c>
      <c r="R38" s="24">
        <v>145.60051000000001</v>
      </c>
      <c r="S38" s="27">
        <v>151.05122399999999</v>
      </c>
      <c r="T38" s="27">
        <v>151.593414</v>
      </c>
      <c r="U38" s="27">
        <v>153.09404000000001</v>
      </c>
      <c r="V38" s="27">
        <v>150.16325399999999</v>
      </c>
      <c r="W38" s="24">
        <v>153.657028</v>
      </c>
      <c r="X38" s="27">
        <v>156.93634</v>
      </c>
      <c r="Y38" s="27">
        <v>157.95249899999999</v>
      </c>
      <c r="Z38" s="27">
        <v>160.071167</v>
      </c>
      <c r="AA38" s="27">
        <v>156.02314799999999</v>
      </c>
      <c r="AB38" s="24">
        <v>160.499786</v>
      </c>
      <c r="AC38" s="27">
        <v>160.197586</v>
      </c>
      <c r="AD38" s="27">
        <v>161.56317100000001</v>
      </c>
      <c r="AE38" s="27">
        <v>163.983047</v>
      </c>
      <c r="AF38" s="27">
        <v>159.14314300000001</v>
      </c>
      <c r="AG38" s="24">
        <v>164.81079099999999</v>
      </c>
      <c r="AH38" s="27">
        <v>162.87887599999999</v>
      </c>
      <c r="AI38" s="27">
        <v>164.71220400000001</v>
      </c>
      <c r="AJ38" s="27">
        <v>167.37570199999999</v>
      </c>
      <c r="AK38" s="27">
        <v>161.71603400000001</v>
      </c>
      <c r="AL38" s="24">
        <v>168.736572</v>
      </c>
      <c r="AM38" s="27">
        <v>165.510437</v>
      </c>
      <c r="AN38" s="27">
        <v>167.94908100000001</v>
      </c>
      <c r="AO38" s="27">
        <v>170.871872</v>
      </c>
      <c r="AP38" s="27">
        <v>164.119202</v>
      </c>
      <c r="AQ38" s="24">
        <v>172.726608</v>
      </c>
      <c r="AR38" s="27">
        <v>171.570877</v>
      </c>
      <c r="AS38" s="27">
        <v>171.527084</v>
      </c>
      <c r="AT38" s="27">
        <v>174.69233700000001</v>
      </c>
      <c r="AU38" s="27">
        <v>166.51570100000001</v>
      </c>
      <c r="AV38" s="24">
        <v>177.086288</v>
      </c>
      <c r="AW38" s="27">
        <v>174.68199200000001</v>
      </c>
      <c r="AX38" s="27">
        <v>175.501587</v>
      </c>
      <c r="AY38" s="27">
        <v>178.96006800000001</v>
      </c>
      <c r="AZ38" s="27">
        <v>170.66525300000001</v>
      </c>
      <c r="BA38" s="24">
        <v>181.94291699999999</v>
      </c>
      <c r="BB38" s="27">
        <v>178.44480899999999</v>
      </c>
      <c r="BC38" s="27">
        <v>180.12202500000001</v>
      </c>
      <c r="BD38" s="27">
        <v>183.91313199999999</v>
      </c>
      <c r="BE38" s="27">
        <v>174.08343500000001</v>
      </c>
      <c r="BF38" s="24">
        <v>187.36506700000001</v>
      </c>
      <c r="BG38" s="27">
        <v>181.894623</v>
      </c>
      <c r="BH38" s="27">
        <v>184.62072800000001</v>
      </c>
      <c r="BI38" s="27">
        <v>190.51501500000001</v>
      </c>
      <c r="BJ38" s="27">
        <v>177.16262800000001</v>
      </c>
      <c r="BK38" s="24">
        <v>192.47692900000001</v>
      </c>
      <c r="BL38" s="27">
        <v>186.12930299999999</v>
      </c>
      <c r="BM38" s="27">
        <v>190.053864</v>
      </c>
      <c r="BN38" s="27">
        <v>196.12159700000001</v>
      </c>
      <c r="BO38" s="27">
        <v>181.119415</v>
      </c>
      <c r="BP38" s="24">
        <v>198.40647899999999</v>
      </c>
      <c r="BQ38" s="27">
        <v>190.603455</v>
      </c>
      <c r="BR38" s="27">
        <v>195.803665</v>
      </c>
      <c r="BS38" s="27">
        <v>202.01754800000001</v>
      </c>
      <c r="BT38" s="27">
        <v>185.18327300000001</v>
      </c>
      <c r="BU38" s="24">
        <v>204.62571700000001</v>
      </c>
      <c r="BV38" s="27">
        <v>191.33479299999999</v>
      </c>
      <c r="BW38" s="27">
        <v>202.21885700000001</v>
      </c>
      <c r="BX38" s="27">
        <v>208.44709800000001</v>
      </c>
      <c r="BY38" s="27">
        <v>189.62196399999999</v>
      </c>
      <c r="BZ38" s="24">
        <v>211.49478099999999</v>
      </c>
      <c r="CA38" s="27">
        <v>200.611557</v>
      </c>
      <c r="CB38" s="27">
        <v>209.176208</v>
      </c>
      <c r="CC38" s="27">
        <v>215.19103999999999</v>
      </c>
      <c r="CD38" s="27">
        <v>194.42510999999999</v>
      </c>
      <c r="CE38" s="24">
        <v>218.8228</v>
      </c>
      <c r="CF38" s="27">
        <v>206.475235</v>
      </c>
      <c r="CG38" s="27">
        <v>217.03299000000001</v>
      </c>
      <c r="CH38" s="27">
        <v>222.878738</v>
      </c>
      <c r="CI38" s="27">
        <v>199.932175</v>
      </c>
      <c r="CJ38" s="24">
        <v>227.04724100000001</v>
      </c>
      <c r="CK38" s="27">
        <v>212.76933299999999</v>
      </c>
      <c r="CL38" s="27">
        <v>225.72348</v>
      </c>
      <c r="CM38" s="27">
        <v>231.26229900000001</v>
      </c>
      <c r="CN38" s="27">
        <v>206.083572</v>
      </c>
      <c r="CO38" s="24">
        <v>236.077225</v>
      </c>
      <c r="CP38" s="27">
        <v>219.667114</v>
      </c>
      <c r="CQ38" s="27">
        <v>235.322113</v>
      </c>
      <c r="CR38" s="27">
        <v>240.34622200000001</v>
      </c>
      <c r="CS38" s="27">
        <v>212.92358400000001</v>
      </c>
      <c r="CT38" s="24">
        <v>245.51016200000001</v>
      </c>
      <c r="CU38" s="27">
        <v>227.13685599999999</v>
      </c>
      <c r="CV38" s="27">
        <v>245.39265399999999</v>
      </c>
      <c r="CW38" s="27">
        <v>249.89764400000001</v>
      </c>
      <c r="CX38" s="27">
        <v>220.168655</v>
      </c>
      <c r="CY38" s="24">
        <v>258.22631799999999</v>
      </c>
      <c r="CZ38" s="27">
        <v>234.49035599999999</v>
      </c>
      <c r="DA38" s="27">
        <v>255.81019599999999</v>
      </c>
      <c r="DB38" s="27">
        <v>259.699432</v>
      </c>
      <c r="DC38" s="27">
        <v>227.65202300000001</v>
      </c>
      <c r="DD38" s="24">
        <v>268.74612400000001</v>
      </c>
      <c r="DE38" s="27">
        <v>242.37986799999999</v>
      </c>
      <c r="DF38" s="27">
        <v>266.82251000000002</v>
      </c>
      <c r="DG38" s="27">
        <v>269.803833</v>
      </c>
      <c r="DH38" s="27">
        <v>235.43957499999999</v>
      </c>
      <c r="DI38" s="24">
        <v>279.75436400000001</v>
      </c>
      <c r="DJ38" s="27">
        <v>250.52356</v>
      </c>
      <c r="DK38" s="27">
        <v>278.36050399999999</v>
      </c>
      <c r="DL38" s="27">
        <v>280.25646999999998</v>
      </c>
      <c r="DM38" s="27">
        <v>243.13601700000001</v>
      </c>
      <c r="DN38" s="24">
        <v>291.08502199999998</v>
      </c>
      <c r="DO38" s="27">
        <v>259.10650600000002</v>
      </c>
      <c r="DP38" s="27">
        <v>290.28680400000002</v>
      </c>
      <c r="DQ38" s="27">
        <v>291.09158300000001</v>
      </c>
      <c r="DR38" s="27">
        <v>251.59726000000001</v>
      </c>
      <c r="DS38" s="24">
        <v>302.68988000000002</v>
      </c>
      <c r="DT38" s="27">
        <v>267.40039100000001</v>
      </c>
      <c r="DU38" s="27">
        <v>301.32562300000001</v>
      </c>
      <c r="DV38" s="27">
        <v>301.51965300000001</v>
      </c>
      <c r="DW38" s="27">
        <v>260.02066000000002</v>
      </c>
      <c r="DX38" s="24">
        <v>313.46112099999999</v>
      </c>
      <c r="DY38" s="27">
        <v>275.10238600000002</v>
      </c>
      <c r="DZ38" s="27">
        <v>311.70858800000002</v>
      </c>
      <c r="EA38" s="27">
        <v>311.758331</v>
      </c>
      <c r="EB38" s="27">
        <v>268.32833900000003</v>
      </c>
      <c r="EC38" s="24">
        <v>323.28582799999998</v>
      </c>
      <c r="ED38" s="27">
        <v>282.89254799999998</v>
      </c>
      <c r="EE38" s="27">
        <v>320.91531400000002</v>
      </c>
      <c r="EF38" s="27">
        <v>321.35601800000001</v>
      </c>
      <c r="EG38" s="27">
        <v>275.09243800000002</v>
      </c>
      <c r="EH38" s="24">
        <v>330.97937000000002</v>
      </c>
      <c r="EI38" s="27">
        <v>290.403503</v>
      </c>
      <c r="EJ38" s="27">
        <v>329.23004200000003</v>
      </c>
      <c r="EK38" s="27">
        <v>330.87805200000003</v>
      </c>
      <c r="EL38" s="27">
        <v>278.22314499999999</v>
      </c>
      <c r="EM38" s="24">
        <v>337.83700599999997</v>
      </c>
      <c r="EN38" s="27">
        <v>297.64623999999998</v>
      </c>
      <c r="EO38" s="27">
        <v>337.006439</v>
      </c>
      <c r="EP38" s="27">
        <v>340.04852299999999</v>
      </c>
      <c r="EQ38" s="27">
        <v>284.26617399999998</v>
      </c>
      <c r="ER38" s="24">
        <v>344.44442700000002</v>
      </c>
      <c r="ES38" s="26">
        <v>3.7999999999999999E-2</v>
      </c>
      <c r="ET38" s="26">
        <v>4.2000000000000003E-2</v>
      </c>
      <c r="EU38" s="26">
        <v>4.2000000000000003E-2</v>
      </c>
      <c r="EV38" s="26">
        <v>3.5999999999999997E-2</v>
      </c>
      <c r="EW38" s="25">
        <v>4.2999999999999997E-2</v>
      </c>
    </row>
    <row r="39" spans="1:153" x14ac:dyDescent="0.25">
      <c r="A39" s="28" t="s">
        <v>192</v>
      </c>
      <c r="B39" s="28">
        <v>38.619770000000003</v>
      </c>
      <c r="C39" s="28">
        <v>37.014347000000001</v>
      </c>
      <c r="D39" s="31">
        <v>37.888485000000003</v>
      </c>
      <c r="E39" s="31">
        <v>37.900405999999997</v>
      </c>
      <c r="F39" s="31">
        <v>37.891860999999999</v>
      </c>
      <c r="G39" s="31">
        <v>37.854438999999999</v>
      </c>
      <c r="H39" s="28">
        <v>37.964531000000001</v>
      </c>
      <c r="I39" s="31">
        <v>38.280768999999999</v>
      </c>
      <c r="J39" s="31">
        <v>38.315983000000003</v>
      </c>
      <c r="K39" s="31">
        <v>38.291294000000001</v>
      </c>
      <c r="L39" s="31">
        <v>38.209758999999998</v>
      </c>
      <c r="M39" s="28">
        <v>38.459857999999997</v>
      </c>
      <c r="N39" s="31">
        <v>37.236091999999999</v>
      </c>
      <c r="O39" s="31">
        <v>37.303443999999999</v>
      </c>
      <c r="P39" s="31">
        <v>37.296813999999998</v>
      </c>
      <c r="Q39" s="31">
        <v>37.111626000000001</v>
      </c>
      <c r="R39" s="28">
        <v>37.555523000000001</v>
      </c>
      <c r="S39" s="31">
        <v>37.733809999999998</v>
      </c>
      <c r="T39" s="31">
        <v>37.845272000000001</v>
      </c>
      <c r="U39" s="31">
        <v>37.847237</v>
      </c>
      <c r="V39" s="31">
        <v>37.566054999999999</v>
      </c>
      <c r="W39" s="28">
        <v>38.198925000000003</v>
      </c>
      <c r="X39" s="31">
        <v>38.026828999999999</v>
      </c>
      <c r="Y39" s="31">
        <v>38.203957000000003</v>
      </c>
      <c r="Z39" s="31">
        <v>38.202815999999999</v>
      </c>
      <c r="AA39" s="31">
        <v>37.822890999999998</v>
      </c>
      <c r="AB39" s="28">
        <v>38.681750999999998</v>
      </c>
      <c r="AC39" s="31">
        <v>38.330345000000001</v>
      </c>
      <c r="AD39" s="31">
        <v>38.567695999999998</v>
      </c>
      <c r="AE39" s="31">
        <v>38.572116999999999</v>
      </c>
      <c r="AF39" s="31">
        <v>38.098339000000003</v>
      </c>
      <c r="AG39" s="28">
        <v>39.159359000000002</v>
      </c>
      <c r="AH39" s="31">
        <v>38.569423999999998</v>
      </c>
      <c r="AI39" s="31">
        <v>38.887813999999999</v>
      </c>
      <c r="AJ39" s="31">
        <v>38.882637000000003</v>
      </c>
      <c r="AK39" s="31">
        <v>38.310951000000003</v>
      </c>
      <c r="AL39" s="28">
        <v>39.604874000000002</v>
      </c>
      <c r="AM39" s="31">
        <v>38.798271</v>
      </c>
      <c r="AN39" s="31">
        <v>39.219318000000001</v>
      </c>
      <c r="AO39" s="31">
        <v>39.192368000000002</v>
      </c>
      <c r="AP39" s="31">
        <v>38.502834</v>
      </c>
      <c r="AQ39" s="28">
        <v>40.064357999999999</v>
      </c>
      <c r="AR39" s="31">
        <v>40.829768999999999</v>
      </c>
      <c r="AS39" s="31">
        <v>39.589111000000003</v>
      </c>
      <c r="AT39" s="31">
        <v>39.519123</v>
      </c>
      <c r="AU39" s="31">
        <v>38.895031000000003</v>
      </c>
      <c r="AV39" s="28">
        <v>40.561923999999998</v>
      </c>
      <c r="AW39" s="31">
        <v>41.382950000000001</v>
      </c>
      <c r="AX39" s="31">
        <v>40.010089999999998</v>
      </c>
      <c r="AY39" s="31">
        <v>39.887568999999999</v>
      </c>
      <c r="AZ39" s="31">
        <v>39.791114999999998</v>
      </c>
      <c r="BA39" s="28">
        <v>41.116455000000002</v>
      </c>
      <c r="BB39" s="31">
        <v>41.804371000000003</v>
      </c>
      <c r="BC39" s="31">
        <v>40.512127</v>
      </c>
      <c r="BD39" s="31">
        <v>40.328448999999999</v>
      </c>
      <c r="BE39" s="31">
        <v>40.107979</v>
      </c>
      <c r="BF39" s="28">
        <v>41.739818999999997</v>
      </c>
      <c r="BG39" s="31">
        <v>42.202311999999999</v>
      </c>
      <c r="BH39" s="31">
        <v>41.008803999999998</v>
      </c>
      <c r="BI39" s="31">
        <v>41.813198</v>
      </c>
      <c r="BJ39" s="31">
        <v>40.387130999999997</v>
      </c>
      <c r="BK39" s="28">
        <v>42.338413000000003</v>
      </c>
      <c r="BL39" s="31">
        <v>42.697453000000003</v>
      </c>
      <c r="BM39" s="31">
        <v>41.619208999999998</v>
      </c>
      <c r="BN39" s="31">
        <v>42.382595000000002</v>
      </c>
      <c r="BO39" s="31">
        <v>40.762123000000003</v>
      </c>
      <c r="BP39" s="28">
        <v>43.047530999999999</v>
      </c>
      <c r="BQ39" s="31">
        <v>43.231113000000001</v>
      </c>
      <c r="BR39" s="31">
        <v>42.277453999999999</v>
      </c>
      <c r="BS39" s="31">
        <v>42.991795000000003</v>
      </c>
      <c r="BT39" s="31">
        <v>41.163963000000003</v>
      </c>
      <c r="BU39" s="28">
        <v>43.805430999999999</v>
      </c>
      <c r="BV39" s="31">
        <v>48.011116000000001</v>
      </c>
      <c r="BW39" s="31">
        <v>43.016112999999997</v>
      </c>
      <c r="BX39" s="31">
        <v>43.670769</v>
      </c>
      <c r="BY39" s="31">
        <v>41.615893999999997</v>
      </c>
      <c r="BZ39" s="28">
        <v>44.640911000000003</v>
      </c>
      <c r="CA39" s="31">
        <v>44.449866999999998</v>
      </c>
      <c r="CB39" s="31">
        <v>43.835673999999997</v>
      </c>
      <c r="CC39" s="31">
        <v>44.404147999999999</v>
      </c>
      <c r="CD39" s="31">
        <v>42.120471999999999</v>
      </c>
      <c r="CE39" s="28">
        <v>45.542670999999999</v>
      </c>
      <c r="CF39" s="31">
        <v>45.185844000000003</v>
      </c>
      <c r="CG39" s="31">
        <v>44.781135999999996</v>
      </c>
      <c r="CH39" s="31">
        <v>45.263390000000001</v>
      </c>
      <c r="CI39" s="31">
        <v>42.728012</v>
      </c>
      <c r="CJ39" s="28">
        <v>46.564087000000001</v>
      </c>
      <c r="CK39" s="31">
        <v>45.999049999999997</v>
      </c>
      <c r="CL39" s="31">
        <v>45.841377000000001</v>
      </c>
      <c r="CM39" s="31">
        <v>46.224625000000003</v>
      </c>
      <c r="CN39" s="31">
        <v>43.430359000000003</v>
      </c>
      <c r="CO39" s="28">
        <v>47.694561</v>
      </c>
      <c r="CP39" s="31">
        <v>46.901760000000003</v>
      </c>
      <c r="CQ39" s="31">
        <v>47.127388000000003</v>
      </c>
      <c r="CR39" s="31">
        <v>47.285896000000001</v>
      </c>
      <c r="CS39" s="31">
        <v>44.232078999999999</v>
      </c>
      <c r="CT39" s="28">
        <v>48.912765999999998</v>
      </c>
      <c r="CU39" s="31">
        <v>47.674770000000002</v>
      </c>
      <c r="CV39" s="31">
        <v>48.370068000000003</v>
      </c>
      <c r="CW39" s="31">
        <v>48.402073000000001</v>
      </c>
      <c r="CX39" s="31">
        <v>45.083939000000001</v>
      </c>
      <c r="CY39" s="28">
        <v>51.687649</v>
      </c>
      <c r="CZ39" s="31">
        <v>48.873092999999997</v>
      </c>
      <c r="DA39" s="31">
        <v>49.665951</v>
      </c>
      <c r="DB39" s="31">
        <v>49.557121000000002</v>
      </c>
      <c r="DC39" s="31">
        <v>45.979331999999999</v>
      </c>
      <c r="DD39" s="28">
        <v>53.087482000000001</v>
      </c>
      <c r="DE39" s="31">
        <v>49.950294</v>
      </c>
      <c r="DF39" s="31">
        <v>51.050674000000001</v>
      </c>
      <c r="DG39" s="31">
        <v>50.761242000000003</v>
      </c>
      <c r="DH39" s="31">
        <v>46.924644000000001</v>
      </c>
      <c r="DI39" s="28">
        <v>54.563488</v>
      </c>
      <c r="DJ39" s="31">
        <v>51.098671000000003</v>
      </c>
      <c r="DK39" s="31">
        <v>52.526114999999997</v>
      </c>
      <c r="DL39" s="31">
        <v>52.026783000000002</v>
      </c>
      <c r="DM39" s="31">
        <v>48.281531999999999</v>
      </c>
      <c r="DN39" s="28">
        <v>56.111130000000003</v>
      </c>
      <c r="DO39" s="31">
        <v>52.338859999999997</v>
      </c>
      <c r="DP39" s="31">
        <v>54.086044000000001</v>
      </c>
      <c r="DQ39" s="31">
        <v>53.377163000000003</v>
      </c>
      <c r="DR39" s="31">
        <v>49.350101000000002</v>
      </c>
      <c r="DS39" s="28">
        <v>57.740302999999997</v>
      </c>
      <c r="DT39" s="31">
        <v>53.587466999999997</v>
      </c>
      <c r="DU39" s="31">
        <v>55.551597999999998</v>
      </c>
      <c r="DV39" s="31">
        <v>54.706871</v>
      </c>
      <c r="DW39" s="31">
        <v>50.451225000000001</v>
      </c>
      <c r="DX39" s="28">
        <v>59.284359000000002</v>
      </c>
      <c r="DY39" s="31">
        <v>55.251739999999998</v>
      </c>
      <c r="DZ39" s="31">
        <v>56.968330000000002</v>
      </c>
      <c r="EA39" s="31">
        <v>56.065472</v>
      </c>
      <c r="EB39" s="31">
        <v>51.613289000000002</v>
      </c>
      <c r="EC39" s="28">
        <v>60.754227</v>
      </c>
      <c r="ED39" s="31">
        <v>56.627014000000003</v>
      </c>
      <c r="EE39" s="31">
        <v>58.319695000000003</v>
      </c>
      <c r="EF39" s="31">
        <v>57.433532999999997</v>
      </c>
      <c r="EG39" s="31">
        <v>53.471801999999997</v>
      </c>
      <c r="EH39" s="28">
        <v>62.073078000000002</v>
      </c>
      <c r="EI39" s="31">
        <v>58.124896999999997</v>
      </c>
      <c r="EJ39" s="31">
        <v>59.676006000000001</v>
      </c>
      <c r="EK39" s="31">
        <v>58.932837999999997</v>
      </c>
      <c r="EL39" s="31">
        <v>58.976523999999998</v>
      </c>
      <c r="EM39" s="28">
        <v>63.417988000000001</v>
      </c>
      <c r="EN39" s="31">
        <v>59.809483</v>
      </c>
      <c r="EO39" s="31">
        <v>61.163753999999997</v>
      </c>
      <c r="EP39" s="31">
        <v>60.605750999999998</v>
      </c>
      <c r="EQ39" s="31">
        <v>61.645538000000002</v>
      </c>
      <c r="ER39" s="28">
        <v>64.933914000000001</v>
      </c>
      <c r="ES39" s="30">
        <v>1.7000000000000001E-2</v>
      </c>
      <c r="ET39" s="30">
        <v>1.7000000000000001E-2</v>
      </c>
      <c r="EU39" s="30">
        <v>1.7000000000000001E-2</v>
      </c>
      <c r="EV39" s="30">
        <v>1.7999999999999999E-2</v>
      </c>
      <c r="EW39" s="29">
        <v>0.02</v>
      </c>
    </row>
    <row r="40" spans="1:153" x14ac:dyDescent="0.25">
      <c r="A40" s="24"/>
      <c r="B40" s="24"/>
      <c r="C40" s="24"/>
      <c r="D40" s="194"/>
      <c r="E40" s="189"/>
      <c r="F40" s="189"/>
      <c r="G40" s="189"/>
      <c r="H40" s="195"/>
      <c r="I40" s="194"/>
      <c r="J40" s="189"/>
      <c r="K40" s="189"/>
      <c r="L40" s="189"/>
      <c r="M40" s="195"/>
      <c r="N40" s="194"/>
      <c r="O40" s="189"/>
      <c r="P40" s="189"/>
      <c r="Q40" s="189"/>
      <c r="R40" s="195"/>
      <c r="S40" s="194"/>
      <c r="T40" s="189"/>
      <c r="U40" s="189"/>
      <c r="V40" s="189"/>
      <c r="W40" s="195"/>
      <c r="X40" s="194"/>
      <c r="Y40" s="189"/>
      <c r="Z40" s="189"/>
      <c r="AA40" s="189"/>
      <c r="AB40" s="195"/>
      <c r="AC40" s="194"/>
      <c r="AD40" s="189"/>
      <c r="AE40" s="189"/>
      <c r="AF40" s="189"/>
      <c r="AG40" s="195"/>
      <c r="AH40" s="194"/>
      <c r="AI40" s="189"/>
      <c r="AJ40" s="189"/>
      <c r="AK40" s="189"/>
      <c r="AL40" s="195"/>
      <c r="AM40" s="194"/>
      <c r="AN40" s="189"/>
      <c r="AO40" s="189"/>
      <c r="AP40" s="189"/>
      <c r="AQ40" s="195"/>
      <c r="AR40" s="194"/>
      <c r="AS40" s="189"/>
      <c r="AT40" s="189"/>
      <c r="AU40" s="189"/>
      <c r="AV40" s="195"/>
      <c r="AW40" s="194"/>
      <c r="AX40" s="189"/>
      <c r="AY40" s="189"/>
      <c r="AZ40" s="189"/>
      <c r="BA40" s="195"/>
      <c r="BB40" s="194"/>
      <c r="BC40" s="189"/>
      <c r="BD40" s="189"/>
      <c r="BE40" s="189"/>
      <c r="BF40" s="195"/>
      <c r="BG40" s="194"/>
      <c r="BH40" s="189"/>
      <c r="BI40" s="189"/>
      <c r="BJ40" s="189"/>
      <c r="BK40" s="195"/>
      <c r="BL40" s="194"/>
      <c r="BM40" s="189"/>
      <c r="BN40" s="189"/>
      <c r="BO40" s="189"/>
      <c r="BP40" s="195"/>
      <c r="BQ40" s="194"/>
      <c r="BR40" s="189"/>
      <c r="BS40" s="189"/>
      <c r="BT40" s="189"/>
      <c r="BU40" s="195"/>
      <c r="BV40" s="194"/>
      <c r="BW40" s="189"/>
      <c r="BX40" s="189"/>
      <c r="BY40" s="189"/>
      <c r="BZ40" s="195"/>
      <c r="CA40" s="194"/>
      <c r="CB40" s="189"/>
      <c r="CC40" s="189"/>
      <c r="CD40" s="189"/>
      <c r="CE40" s="195"/>
      <c r="CF40" s="194"/>
      <c r="CG40" s="189"/>
      <c r="CH40" s="189"/>
      <c r="CI40" s="189"/>
      <c r="CJ40" s="195"/>
      <c r="CK40" s="194"/>
      <c r="CL40" s="189"/>
      <c r="CM40" s="189"/>
      <c r="CN40" s="189"/>
      <c r="CO40" s="195"/>
      <c r="CP40" s="194"/>
      <c r="CQ40" s="189"/>
      <c r="CR40" s="189"/>
      <c r="CS40" s="189"/>
      <c r="CT40" s="195"/>
      <c r="CU40" s="194"/>
      <c r="CV40" s="189"/>
      <c r="CW40" s="189"/>
      <c r="CX40" s="189"/>
      <c r="CY40" s="195"/>
      <c r="CZ40" s="194"/>
      <c r="DA40" s="189"/>
      <c r="DB40" s="189"/>
      <c r="DC40" s="189"/>
      <c r="DD40" s="195"/>
      <c r="DE40" s="194"/>
      <c r="DF40" s="189"/>
      <c r="DG40" s="189"/>
      <c r="DH40" s="189"/>
      <c r="DI40" s="195"/>
      <c r="DJ40" s="194"/>
      <c r="DK40" s="189"/>
      <c r="DL40" s="189"/>
      <c r="DM40" s="189"/>
      <c r="DN40" s="195"/>
      <c r="DO40" s="194"/>
      <c r="DP40" s="189"/>
      <c r="DQ40" s="189"/>
      <c r="DR40" s="189"/>
      <c r="DS40" s="195"/>
      <c r="DT40" s="194"/>
      <c r="DU40" s="189"/>
      <c r="DV40" s="189"/>
      <c r="DW40" s="189"/>
      <c r="DX40" s="195"/>
      <c r="DY40" s="194"/>
      <c r="DZ40" s="189"/>
      <c r="EA40" s="189"/>
      <c r="EB40" s="189"/>
      <c r="EC40" s="195"/>
      <c r="ED40" s="194"/>
      <c r="EE40" s="189"/>
      <c r="EF40" s="189"/>
      <c r="EG40" s="189"/>
      <c r="EH40" s="195"/>
      <c r="EI40" s="194"/>
      <c r="EJ40" s="189"/>
      <c r="EK40" s="189"/>
      <c r="EL40" s="189"/>
      <c r="EM40" s="195"/>
      <c r="EN40" s="194"/>
      <c r="EO40" s="189"/>
      <c r="EP40" s="189"/>
      <c r="EQ40" s="189"/>
      <c r="ER40" s="195"/>
      <c r="ES40" s="194"/>
      <c r="ET40" s="189"/>
      <c r="EU40" s="189"/>
      <c r="EV40" s="189"/>
      <c r="EW40" s="195"/>
    </row>
    <row r="41" spans="1:153" x14ac:dyDescent="0.25">
      <c r="A41" s="28" t="s">
        <v>191</v>
      </c>
      <c r="B41" s="24"/>
      <c r="C41" s="24"/>
      <c r="D41" s="194"/>
      <c r="E41" s="189"/>
      <c r="F41" s="189"/>
      <c r="G41" s="189"/>
      <c r="H41" s="195"/>
      <c r="I41" s="194"/>
      <c r="J41" s="189"/>
      <c r="K41" s="189"/>
      <c r="L41" s="189"/>
      <c r="M41" s="195"/>
      <c r="N41" s="194"/>
      <c r="O41" s="189"/>
      <c r="P41" s="189"/>
      <c r="Q41" s="189"/>
      <c r="R41" s="195"/>
      <c r="S41" s="194"/>
      <c r="T41" s="189"/>
      <c r="U41" s="189"/>
      <c r="V41" s="189"/>
      <c r="W41" s="195"/>
      <c r="X41" s="194"/>
      <c r="Y41" s="189"/>
      <c r="Z41" s="189"/>
      <c r="AA41" s="189"/>
      <c r="AB41" s="195"/>
      <c r="AC41" s="194"/>
      <c r="AD41" s="189"/>
      <c r="AE41" s="189"/>
      <c r="AF41" s="189"/>
      <c r="AG41" s="195"/>
      <c r="AH41" s="194"/>
      <c r="AI41" s="189"/>
      <c r="AJ41" s="189"/>
      <c r="AK41" s="189"/>
      <c r="AL41" s="195"/>
      <c r="AM41" s="194"/>
      <c r="AN41" s="189"/>
      <c r="AO41" s="189"/>
      <c r="AP41" s="189"/>
      <c r="AQ41" s="195"/>
      <c r="AR41" s="194"/>
      <c r="AS41" s="189"/>
      <c r="AT41" s="189"/>
      <c r="AU41" s="189"/>
      <c r="AV41" s="195"/>
      <c r="AW41" s="194"/>
      <c r="AX41" s="189"/>
      <c r="AY41" s="189"/>
      <c r="AZ41" s="189"/>
      <c r="BA41" s="195"/>
      <c r="BB41" s="194"/>
      <c r="BC41" s="189"/>
      <c r="BD41" s="189"/>
      <c r="BE41" s="189"/>
      <c r="BF41" s="195"/>
      <c r="BG41" s="194"/>
      <c r="BH41" s="189"/>
      <c r="BI41" s="189"/>
      <c r="BJ41" s="189"/>
      <c r="BK41" s="195"/>
      <c r="BL41" s="194"/>
      <c r="BM41" s="189"/>
      <c r="BN41" s="189"/>
      <c r="BO41" s="189"/>
      <c r="BP41" s="195"/>
      <c r="BQ41" s="194"/>
      <c r="BR41" s="189"/>
      <c r="BS41" s="189"/>
      <c r="BT41" s="189"/>
      <c r="BU41" s="195"/>
      <c r="BV41" s="194"/>
      <c r="BW41" s="189"/>
      <c r="BX41" s="189"/>
      <c r="BY41" s="189"/>
      <c r="BZ41" s="195"/>
      <c r="CA41" s="194"/>
      <c r="CB41" s="189"/>
      <c r="CC41" s="189"/>
      <c r="CD41" s="189"/>
      <c r="CE41" s="195"/>
      <c r="CF41" s="194"/>
      <c r="CG41" s="189"/>
      <c r="CH41" s="189"/>
      <c r="CI41" s="189"/>
      <c r="CJ41" s="195"/>
      <c r="CK41" s="194"/>
      <c r="CL41" s="189"/>
      <c r="CM41" s="189"/>
      <c r="CN41" s="189"/>
      <c r="CO41" s="195"/>
      <c r="CP41" s="194"/>
      <c r="CQ41" s="189"/>
      <c r="CR41" s="189"/>
      <c r="CS41" s="189"/>
      <c r="CT41" s="195"/>
      <c r="CU41" s="194"/>
      <c r="CV41" s="189"/>
      <c r="CW41" s="189"/>
      <c r="CX41" s="189"/>
      <c r="CY41" s="195"/>
      <c r="CZ41" s="194"/>
      <c r="DA41" s="189"/>
      <c r="DB41" s="189"/>
      <c r="DC41" s="189"/>
      <c r="DD41" s="195"/>
      <c r="DE41" s="194"/>
      <c r="DF41" s="189"/>
      <c r="DG41" s="189"/>
      <c r="DH41" s="189"/>
      <c r="DI41" s="195"/>
      <c r="DJ41" s="194"/>
      <c r="DK41" s="189"/>
      <c r="DL41" s="189"/>
      <c r="DM41" s="189"/>
      <c r="DN41" s="195"/>
      <c r="DO41" s="194"/>
      <c r="DP41" s="189"/>
      <c r="DQ41" s="189"/>
      <c r="DR41" s="189"/>
      <c r="DS41" s="195"/>
      <c r="DT41" s="194"/>
      <c r="DU41" s="189"/>
      <c r="DV41" s="189"/>
      <c r="DW41" s="189"/>
      <c r="DX41" s="195"/>
      <c r="DY41" s="194"/>
      <c r="DZ41" s="189"/>
      <c r="EA41" s="189"/>
      <c r="EB41" s="189"/>
      <c r="EC41" s="195"/>
      <c r="ED41" s="194"/>
      <c r="EE41" s="189"/>
      <c r="EF41" s="189"/>
      <c r="EG41" s="189"/>
      <c r="EH41" s="195"/>
      <c r="EI41" s="194"/>
      <c r="EJ41" s="189"/>
      <c r="EK41" s="189"/>
      <c r="EL41" s="189"/>
      <c r="EM41" s="195"/>
      <c r="EN41" s="194"/>
      <c r="EO41" s="189"/>
      <c r="EP41" s="189"/>
      <c r="EQ41" s="189"/>
      <c r="ER41" s="195"/>
      <c r="ES41" s="194"/>
      <c r="ET41" s="189"/>
      <c r="EU41" s="189"/>
      <c r="EV41" s="189"/>
      <c r="EW41" s="195"/>
    </row>
    <row r="42" spans="1:153" x14ac:dyDescent="0.25">
      <c r="A42" s="24" t="s">
        <v>190</v>
      </c>
      <c r="B42" s="24">
        <v>1847.2895510000001</v>
      </c>
      <c r="C42" s="24">
        <v>1730.275513</v>
      </c>
      <c r="D42" s="27">
        <v>1546.6042480000001</v>
      </c>
      <c r="E42" s="27">
        <v>1546.5980219999999</v>
      </c>
      <c r="F42" s="27">
        <v>1545.3139650000001</v>
      </c>
      <c r="G42" s="27">
        <v>1569.9125979999999</v>
      </c>
      <c r="H42" s="24">
        <v>1521.5145259999999</v>
      </c>
      <c r="I42" s="27">
        <v>1595.300659</v>
      </c>
      <c r="J42" s="27">
        <v>1609.0532229999999</v>
      </c>
      <c r="K42" s="27">
        <v>1611.434082</v>
      </c>
      <c r="L42" s="27">
        <v>1616.9248050000001</v>
      </c>
      <c r="M42" s="24">
        <v>1551.020996</v>
      </c>
      <c r="N42" s="27">
        <v>1611.8393550000001</v>
      </c>
      <c r="O42" s="27">
        <v>1590.0036620000001</v>
      </c>
      <c r="P42" s="27">
        <v>1605.1708980000001</v>
      </c>
      <c r="Q42" s="27">
        <v>1659.502563</v>
      </c>
      <c r="R42" s="24">
        <v>1465.2021480000001</v>
      </c>
      <c r="S42" s="27">
        <v>1621.7310789999999</v>
      </c>
      <c r="T42" s="27">
        <v>1571.0179439999999</v>
      </c>
      <c r="U42" s="27">
        <v>1589.0855710000001</v>
      </c>
      <c r="V42" s="27">
        <v>1683.9085689999999</v>
      </c>
      <c r="W42" s="24">
        <v>1403.1990969999999</v>
      </c>
      <c r="X42" s="27">
        <v>1552.4022219999999</v>
      </c>
      <c r="Y42" s="27">
        <v>1460.2373050000001</v>
      </c>
      <c r="Z42" s="27">
        <v>1496.885254</v>
      </c>
      <c r="AA42" s="27">
        <v>1614.445923</v>
      </c>
      <c r="AB42" s="24">
        <v>1265.2651370000001</v>
      </c>
      <c r="AC42" s="27">
        <v>1611.1094969999999</v>
      </c>
      <c r="AD42" s="27">
        <v>1490.4760739999999</v>
      </c>
      <c r="AE42" s="27">
        <v>1543.063721</v>
      </c>
      <c r="AF42" s="27">
        <v>1676.957764</v>
      </c>
      <c r="AG42" s="24">
        <v>1292.704956</v>
      </c>
      <c r="AH42" s="27">
        <v>1659.906616</v>
      </c>
      <c r="AI42" s="27">
        <v>1500.735596</v>
      </c>
      <c r="AJ42" s="27">
        <v>1573.5219729999999</v>
      </c>
      <c r="AK42" s="27">
        <v>1729.7929690000001</v>
      </c>
      <c r="AL42" s="24">
        <v>1317.6094969999999</v>
      </c>
      <c r="AM42" s="27">
        <v>1706.286621</v>
      </c>
      <c r="AN42" s="27">
        <v>1513.9187010000001</v>
      </c>
      <c r="AO42" s="27">
        <v>1607.604004</v>
      </c>
      <c r="AP42" s="27">
        <v>1769.761475</v>
      </c>
      <c r="AQ42" s="24">
        <v>1339.8164059999999</v>
      </c>
      <c r="AR42" s="27">
        <v>1740.162231</v>
      </c>
      <c r="AS42" s="27">
        <v>1512.8206789999999</v>
      </c>
      <c r="AT42" s="27">
        <v>1624.053467</v>
      </c>
      <c r="AU42" s="27">
        <v>1790.5798339999999</v>
      </c>
      <c r="AV42" s="24">
        <v>1353.0814210000001</v>
      </c>
      <c r="AW42" s="27">
        <v>1752.91687</v>
      </c>
      <c r="AX42" s="27">
        <v>1501.9571530000001</v>
      </c>
      <c r="AY42" s="27">
        <v>1632.2172849999999</v>
      </c>
      <c r="AZ42" s="27">
        <v>1808.8342290000001</v>
      </c>
      <c r="BA42" s="24">
        <v>1340.3452150000001</v>
      </c>
      <c r="BB42" s="27">
        <v>1777.2777100000001</v>
      </c>
      <c r="BC42" s="27">
        <v>1518.3759769999999</v>
      </c>
      <c r="BD42" s="27">
        <v>1660.7763669999999</v>
      </c>
      <c r="BE42" s="27">
        <v>1826.3935550000001</v>
      </c>
      <c r="BF42" s="24">
        <v>1336.903198</v>
      </c>
      <c r="BG42" s="27">
        <v>1801.616577</v>
      </c>
      <c r="BH42" s="27">
        <v>1516.462524</v>
      </c>
      <c r="BI42" s="27">
        <v>1684.867798</v>
      </c>
      <c r="BJ42" s="27">
        <v>1836.9838870000001</v>
      </c>
      <c r="BK42" s="24">
        <v>1341.1000979999999</v>
      </c>
      <c r="BL42" s="27">
        <v>1817.003052</v>
      </c>
      <c r="BM42" s="27">
        <v>1507.672607</v>
      </c>
      <c r="BN42" s="27">
        <v>1688.779053</v>
      </c>
      <c r="BO42" s="27">
        <v>1846.9838870000001</v>
      </c>
      <c r="BP42" s="24">
        <v>1353.927856</v>
      </c>
      <c r="BQ42" s="27">
        <v>1831.4282229999999</v>
      </c>
      <c r="BR42" s="27">
        <v>1495.7719729999999</v>
      </c>
      <c r="BS42" s="27">
        <v>1699.7852780000001</v>
      </c>
      <c r="BT42" s="27">
        <v>1857.9632570000001</v>
      </c>
      <c r="BU42" s="24">
        <v>1368.497314</v>
      </c>
      <c r="BV42" s="27">
        <v>1842.650879</v>
      </c>
      <c r="BW42" s="27">
        <v>1490.5238039999999</v>
      </c>
      <c r="BX42" s="27">
        <v>1711.3110349999999</v>
      </c>
      <c r="BY42" s="27">
        <v>1861.669922</v>
      </c>
      <c r="BZ42" s="24">
        <v>1370.5733640000001</v>
      </c>
      <c r="CA42" s="27">
        <v>1850.559814</v>
      </c>
      <c r="CB42" s="27">
        <v>1486.0302730000001</v>
      </c>
      <c r="CC42" s="27">
        <v>1711.3732910000001</v>
      </c>
      <c r="CD42" s="27">
        <v>1867.3476559999999</v>
      </c>
      <c r="CE42" s="24">
        <v>1367.38501</v>
      </c>
      <c r="CF42" s="27">
        <v>1862.4376219999999</v>
      </c>
      <c r="CG42" s="27">
        <v>1472.314697</v>
      </c>
      <c r="CH42" s="27">
        <v>1720.1632079999999</v>
      </c>
      <c r="CI42" s="27">
        <v>1869.5520019999999</v>
      </c>
      <c r="CJ42" s="24">
        <v>1352.9011230000001</v>
      </c>
      <c r="CK42" s="27">
        <v>1876.1644289999999</v>
      </c>
      <c r="CL42" s="27">
        <v>1445.8984379999999</v>
      </c>
      <c r="CM42" s="27">
        <v>1723.2962649999999</v>
      </c>
      <c r="CN42" s="27">
        <v>1873.2248540000001</v>
      </c>
      <c r="CO42" s="24">
        <v>1353.3320309999999</v>
      </c>
      <c r="CP42" s="27">
        <v>1890.3001710000001</v>
      </c>
      <c r="CQ42" s="27">
        <v>1426.9133300000001</v>
      </c>
      <c r="CR42" s="27">
        <v>1728.3751219999999</v>
      </c>
      <c r="CS42" s="27">
        <v>1875.8779300000001</v>
      </c>
      <c r="CT42" s="24">
        <v>1368.734741</v>
      </c>
      <c r="CU42" s="27">
        <v>1897.648682</v>
      </c>
      <c r="CV42" s="27">
        <v>1400.4948730000001</v>
      </c>
      <c r="CW42" s="27">
        <v>1727.5616460000001</v>
      </c>
      <c r="CX42" s="27">
        <v>1881.7508539999999</v>
      </c>
      <c r="CY42" s="24">
        <v>1380.013672</v>
      </c>
      <c r="CZ42" s="27">
        <v>1910.137207</v>
      </c>
      <c r="DA42" s="27">
        <v>1371.0014650000001</v>
      </c>
      <c r="DB42" s="27">
        <v>1727.362183</v>
      </c>
      <c r="DC42" s="27">
        <v>1884.242432</v>
      </c>
      <c r="DD42" s="24">
        <v>1379.3420410000001</v>
      </c>
      <c r="DE42" s="27">
        <v>1925.1180420000001</v>
      </c>
      <c r="DF42" s="27">
        <v>1368.2851559999999</v>
      </c>
      <c r="DG42" s="27">
        <v>1737.403442</v>
      </c>
      <c r="DH42" s="27">
        <v>1889.286987</v>
      </c>
      <c r="DI42" s="24">
        <v>1383.938232</v>
      </c>
      <c r="DJ42" s="27">
        <v>1939.3752440000001</v>
      </c>
      <c r="DK42" s="27">
        <v>1365.2631839999999</v>
      </c>
      <c r="DL42" s="27">
        <v>1749.6712649999999</v>
      </c>
      <c r="DM42" s="27">
        <v>1895.4808350000001</v>
      </c>
      <c r="DN42" s="24">
        <v>1396.2829589999999</v>
      </c>
      <c r="DO42" s="27">
        <v>1951.6533199999999</v>
      </c>
      <c r="DP42" s="27">
        <v>1368.9182129999999</v>
      </c>
      <c r="DQ42" s="27">
        <v>1757.3013920000001</v>
      </c>
      <c r="DR42" s="27">
        <v>1899.1773679999999</v>
      </c>
      <c r="DS42" s="24">
        <v>1414.781982</v>
      </c>
      <c r="DT42" s="27">
        <v>1961.7779539999999</v>
      </c>
      <c r="DU42" s="27">
        <v>1386.7847899999999</v>
      </c>
      <c r="DV42" s="27">
        <v>1769.5577390000001</v>
      </c>
      <c r="DW42" s="27">
        <v>1902.3500979999999</v>
      </c>
      <c r="DX42" s="24">
        <v>1430.022217</v>
      </c>
      <c r="DY42" s="27">
        <v>1973.9986570000001</v>
      </c>
      <c r="DZ42" s="27">
        <v>1397.4229740000001</v>
      </c>
      <c r="EA42" s="27">
        <v>1773.5555420000001</v>
      </c>
      <c r="EB42" s="27">
        <v>1903.7407229999999</v>
      </c>
      <c r="EC42" s="24">
        <v>1435.371582</v>
      </c>
      <c r="ED42" s="27">
        <v>1981.943237</v>
      </c>
      <c r="EE42" s="27">
        <v>1399.892212</v>
      </c>
      <c r="EF42" s="27">
        <v>1776.618408</v>
      </c>
      <c r="EG42" s="27">
        <v>1905.055908</v>
      </c>
      <c r="EH42" s="24">
        <v>1436.7376710000001</v>
      </c>
      <c r="EI42" s="27">
        <v>1990.314697</v>
      </c>
      <c r="EJ42" s="27">
        <v>1407.7662350000001</v>
      </c>
      <c r="EK42" s="27">
        <v>1777.509644</v>
      </c>
      <c r="EL42" s="27">
        <v>1907.8867190000001</v>
      </c>
      <c r="EM42" s="24">
        <v>1440.2186280000001</v>
      </c>
      <c r="EN42" s="27">
        <v>2004.4748540000001</v>
      </c>
      <c r="EO42" s="27">
        <v>1412.5219729999999</v>
      </c>
      <c r="EP42" s="27">
        <v>1780.66687</v>
      </c>
      <c r="EQ42" s="27">
        <v>1908.263672</v>
      </c>
      <c r="ER42" s="24">
        <v>1447.916626</v>
      </c>
      <c r="ES42" s="26">
        <v>5.0000000000000001E-3</v>
      </c>
      <c r="ET42" s="26">
        <v>-7.0000000000000001E-3</v>
      </c>
      <c r="EU42" s="26">
        <v>1E-3</v>
      </c>
      <c r="EV42" s="26">
        <v>3.0000000000000001E-3</v>
      </c>
      <c r="EW42" s="25">
        <v>-6.0000000000000001E-3</v>
      </c>
    </row>
    <row r="43" spans="1:153" x14ac:dyDescent="0.25">
      <c r="A43" s="24" t="s">
        <v>189</v>
      </c>
      <c r="B43" s="24">
        <v>37.062919999999998</v>
      </c>
      <c r="C43" s="24">
        <v>28.197989</v>
      </c>
      <c r="D43" s="27">
        <v>20.379563999999998</v>
      </c>
      <c r="E43" s="27">
        <v>20.378250000000001</v>
      </c>
      <c r="F43" s="27">
        <v>20.371593000000001</v>
      </c>
      <c r="G43" s="27">
        <v>20.470324999999999</v>
      </c>
      <c r="H43" s="24">
        <v>20.276368999999999</v>
      </c>
      <c r="I43" s="27">
        <v>20.256658999999999</v>
      </c>
      <c r="J43" s="27">
        <v>20.253064999999999</v>
      </c>
      <c r="K43" s="27">
        <v>20.268847999999998</v>
      </c>
      <c r="L43" s="27">
        <v>20.260511000000001</v>
      </c>
      <c r="M43" s="24">
        <v>20.055626</v>
      </c>
      <c r="N43" s="27">
        <v>20.033488999999999</v>
      </c>
      <c r="O43" s="27">
        <v>19.926303999999998</v>
      </c>
      <c r="P43" s="27">
        <v>19.989236999999999</v>
      </c>
      <c r="Q43" s="27">
        <v>20.156552999999999</v>
      </c>
      <c r="R43" s="24">
        <v>19.520741999999998</v>
      </c>
      <c r="S43" s="27">
        <v>20.166274999999999</v>
      </c>
      <c r="T43" s="27">
        <v>19.961677999999999</v>
      </c>
      <c r="U43" s="27">
        <v>20.021979999999999</v>
      </c>
      <c r="V43" s="27">
        <v>20.354548999999999</v>
      </c>
      <c r="W43" s="24">
        <v>19.378910000000001</v>
      </c>
      <c r="X43" s="27">
        <v>19.425768000000001</v>
      </c>
      <c r="Y43" s="27">
        <v>19.058026999999999</v>
      </c>
      <c r="Z43" s="27">
        <v>19.196352000000001</v>
      </c>
      <c r="AA43" s="27">
        <v>19.516846000000001</v>
      </c>
      <c r="AB43" s="24">
        <v>18.579626000000001</v>
      </c>
      <c r="AC43" s="27">
        <v>17.363213999999999</v>
      </c>
      <c r="AD43" s="27">
        <v>16.926126</v>
      </c>
      <c r="AE43" s="27">
        <v>17.105885000000001</v>
      </c>
      <c r="AF43" s="27">
        <v>17.412392000000001</v>
      </c>
      <c r="AG43" s="24">
        <v>16.419746</v>
      </c>
      <c r="AH43" s="27">
        <v>17.605962999999999</v>
      </c>
      <c r="AI43" s="27">
        <v>17.09449</v>
      </c>
      <c r="AJ43" s="27">
        <v>17.323532</v>
      </c>
      <c r="AK43" s="27">
        <v>17.665158999999999</v>
      </c>
      <c r="AL43" s="24">
        <v>16.633876999999998</v>
      </c>
      <c r="AM43" s="27">
        <v>17.516833999999999</v>
      </c>
      <c r="AN43" s="27">
        <v>16.920853000000001</v>
      </c>
      <c r="AO43" s="27">
        <v>17.224007</v>
      </c>
      <c r="AP43" s="27">
        <v>17.513625999999999</v>
      </c>
      <c r="AQ43" s="24">
        <v>16.516594000000001</v>
      </c>
      <c r="AR43" s="27">
        <v>17.653851</v>
      </c>
      <c r="AS43" s="27">
        <v>17.050395999999999</v>
      </c>
      <c r="AT43" s="27">
        <v>17.376118000000002</v>
      </c>
      <c r="AU43" s="27">
        <v>17.598614000000001</v>
      </c>
      <c r="AV43" s="24">
        <v>16.659808999999999</v>
      </c>
      <c r="AW43" s="27">
        <v>17.738213999999999</v>
      </c>
      <c r="AX43" s="27">
        <v>17.097757000000001</v>
      </c>
      <c r="AY43" s="27">
        <v>17.472152999999999</v>
      </c>
      <c r="AZ43" s="27">
        <v>17.662935000000001</v>
      </c>
      <c r="BA43" s="24">
        <v>16.697673999999999</v>
      </c>
      <c r="BB43" s="27">
        <v>17.850059999999999</v>
      </c>
      <c r="BC43" s="27">
        <v>17.224415</v>
      </c>
      <c r="BD43" s="27">
        <v>17.596761999999998</v>
      </c>
      <c r="BE43" s="27">
        <v>17.734401999999999</v>
      </c>
      <c r="BF43" s="24">
        <v>16.791274999999999</v>
      </c>
      <c r="BG43" s="27">
        <v>17.938734</v>
      </c>
      <c r="BH43" s="27">
        <v>17.276972000000001</v>
      </c>
      <c r="BI43" s="27">
        <v>17.688478</v>
      </c>
      <c r="BJ43" s="27">
        <v>17.779948999999998</v>
      </c>
      <c r="BK43" s="24">
        <v>16.901751999999998</v>
      </c>
      <c r="BL43" s="27">
        <v>18.028248000000001</v>
      </c>
      <c r="BM43" s="27">
        <v>17.326298000000001</v>
      </c>
      <c r="BN43" s="27">
        <v>17.760977</v>
      </c>
      <c r="BO43" s="27">
        <v>17.844345000000001</v>
      </c>
      <c r="BP43" s="24">
        <v>17.046593000000001</v>
      </c>
      <c r="BQ43" s="27">
        <v>17.920406</v>
      </c>
      <c r="BR43" s="27">
        <v>17.209368000000001</v>
      </c>
      <c r="BS43" s="27">
        <v>17.685172999999999</v>
      </c>
      <c r="BT43" s="27">
        <v>17.725887</v>
      </c>
      <c r="BU43" s="24">
        <v>16.999766999999999</v>
      </c>
      <c r="BV43" s="27">
        <v>17.921220999999999</v>
      </c>
      <c r="BW43" s="27">
        <v>17.119064000000002</v>
      </c>
      <c r="BX43" s="27">
        <v>17.658757999999999</v>
      </c>
      <c r="BY43" s="27">
        <v>17.661895999999999</v>
      </c>
      <c r="BZ43" s="24">
        <v>16.952181</v>
      </c>
      <c r="CA43" s="27">
        <v>17.886773999999999</v>
      </c>
      <c r="CB43" s="27">
        <v>17.123826999999999</v>
      </c>
      <c r="CC43" s="27">
        <v>17.68891</v>
      </c>
      <c r="CD43" s="27">
        <v>17.696634</v>
      </c>
      <c r="CE43" s="24">
        <v>16.970832999999999</v>
      </c>
      <c r="CF43" s="27">
        <v>17.887259</v>
      </c>
      <c r="CG43" s="27">
        <v>17.073222999999999</v>
      </c>
      <c r="CH43" s="27">
        <v>17.672428</v>
      </c>
      <c r="CI43" s="27">
        <v>17.676708000000001</v>
      </c>
      <c r="CJ43" s="24">
        <v>16.918237999999999</v>
      </c>
      <c r="CK43" s="27">
        <v>17.940380000000001</v>
      </c>
      <c r="CL43" s="27">
        <v>17.081098999999998</v>
      </c>
      <c r="CM43" s="27">
        <v>17.718781</v>
      </c>
      <c r="CN43" s="27">
        <v>17.726486000000001</v>
      </c>
      <c r="CO43" s="24">
        <v>16.973675</v>
      </c>
      <c r="CP43" s="27">
        <v>18.002856999999999</v>
      </c>
      <c r="CQ43" s="27">
        <v>17.101659999999999</v>
      </c>
      <c r="CR43" s="27">
        <v>17.776572999999999</v>
      </c>
      <c r="CS43" s="27">
        <v>17.784085999999999</v>
      </c>
      <c r="CT43" s="24">
        <v>17.086272999999998</v>
      </c>
      <c r="CU43" s="27">
        <v>17.971985</v>
      </c>
      <c r="CV43" s="27">
        <v>16.998539000000001</v>
      </c>
      <c r="CW43" s="27">
        <v>17.734043</v>
      </c>
      <c r="CX43" s="27">
        <v>17.747011000000001</v>
      </c>
      <c r="CY43" s="24">
        <v>17.078762000000001</v>
      </c>
      <c r="CZ43" s="27">
        <v>18.033069999999999</v>
      </c>
      <c r="DA43" s="27">
        <v>16.981161</v>
      </c>
      <c r="DB43" s="27">
        <v>17.781051999999999</v>
      </c>
      <c r="DC43" s="27">
        <v>17.800701</v>
      </c>
      <c r="DD43" s="24">
        <v>17.125457999999998</v>
      </c>
      <c r="DE43" s="27">
        <v>18.113098000000001</v>
      </c>
      <c r="DF43" s="27">
        <v>17.023916</v>
      </c>
      <c r="DG43" s="27">
        <v>17.837478999999998</v>
      </c>
      <c r="DH43" s="27">
        <v>17.863720000000001</v>
      </c>
      <c r="DI43" s="24">
        <v>17.193863</v>
      </c>
      <c r="DJ43" s="27">
        <v>18.21463</v>
      </c>
      <c r="DK43" s="27">
        <v>17.109635999999998</v>
      </c>
      <c r="DL43" s="27">
        <v>17.905033</v>
      </c>
      <c r="DM43" s="27">
        <v>17.942553</v>
      </c>
      <c r="DN43" s="24">
        <v>17.323948000000001</v>
      </c>
      <c r="DO43" s="27">
        <v>18.321898999999998</v>
      </c>
      <c r="DP43" s="27">
        <v>17.215153000000001</v>
      </c>
      <c r="DQ43" s="27">
        <v>17.971643</v>
      </c>
      <c r="DR43" s="27">
        <v>18.008316000000001</v>
      </c>
      <c r="DS43" s="24">
        <v>17.444234999999999</v>
      </c>
      <c r="DT43" s="27">
        <v>18.409519</v>
      </c>
      <c r="DU43" s="27">
        <v>17.348659999999999</v>
      </c>
      <c r="DV43" s="27">
        <v>18.049879000000001</v>
      </c>
      <c r="DW43" s="27">
        <v>18.089102</v>
      </c>
      <c r="DX43" s="24">
        <v>17.554231999999999</v>
      </c>
      <c r="DY43" s="27">
        <v>18.513625999999999</v>
      </c>
      <c r="DZ43" s="27">
        <v>17.459530000000001</v>
      </c>
      <c r="EA43" s="27">
        <v>18.131022999999999</v>
      </c>
      <c r="EB43" s="27">
        <v>18.178497</v>
      </c>
      <c r="EC43" s="24">
        <v>17.656267</v>
      </c>
      <c r="ED43" s="27">
        <v>18.615210999999999</v>
      </c>
      <c r="EE43" s="27">
        <v>17.538633000000001</v>
      </c>
      <c r="EF43" s="27">
        <v>18.206469999999999</v>
      </c>
      <c r="EG43" s="27">
        <v>18.326571999999999</v>
      </c>
      <c r="EH43" s="24">
        <v>17.725473000000001</v>
      </c>
      <c r="EI43" s="27">
        <v>18.723483999999999</v>
      </c>
      <c r="EJ43" s="27">
        <v>17.623529000000001</v>
      </c>
      <c r="EK43" s="27">
        <v>18.286999000000002</v>
      </c>
      <c r="EL43" s="27">
        <v>18.416944999999998</v>
      </c>
      <c r="EM43" s="24">
        <v>17.784818999999999</v>
      </c>
      <c r="EN43" s="27">
        <v>18.844260999999999</v>
      </c>
      <c r="EO43" s="27">
        <v>17.692450000000001</v>
      </c>
      <c r="EP43" s="27">
        <v>18.375353</v>
      </c>
      <c r="EQ43" s="27">
        <v>18.492640000000002</v>
      </c>
      <c r="ER43" s="24">
        <v>17.874859000000001</v>
      </c>
      <c r="ES43" s="26">
        <v>-1.4E-2</v>
      </c>
      <c r="ET43" s="26">
        <v>-1.6E-2</v>
      </c>
      <c r="EU43" s="26">
        <v>-1.4999999999999999E-2</v>
      </c>
      <c r="EV43" s="26">
        <v>-1.4E-2</v>
      </c>
      <c r="EW43" s="25">
        <v>-1.6E-2</v>
      </c>
    </row>
    <row r="44" spans="1:153" x14ac:dyDescent="0.25">
      <c r="A44" s="24" t="s">
        <v>188</v>
      </c>
      <c r="B44" s="24">
        <v>970.22692900000004</v>
      </c>
      <c r="C44" s="24">
        <v>1000.404358</v>
      </c>
      <c r="D44" s="27">
        <v>1217.8321530000001</v>
      </c>
      <c r="E44" s="27">
        <v>1217.9228519999999</v>
      </c>
      <c r="F44" s="27">
        <v>1217.6754149999999</v>
      </c>
      <c r="G44" s="27">
        <v>1194.338135</v>
      </c>
      <c r="H44" s="24">
        <v>1245.7601320000001</v>
      </c>
      <c r="I44" s="27">
        <v>1106.8907469999999</v>
      </c>
      <c r="J44" s="27">
        <v>1094.661621</v>
      </c>
      <c r="K44" s="27">
        <v>1090.8120120000001</v>
      </c>
      <c r="L44" s="27">
        <v>1082.5272219999999</v>
      </c>
      <c r="M44" s="24">
        <v>1158.6240230000001</v>
      </c>
      <c r="N44" s="27">
        <v>1110.333374</v>
      </c>
      <c r="O44" s="27">
        <v>1131.770996</v>
      </c>
      <c r="P44" s="27">
        <v>1104.2773440000001</v>
      </c>
      <c r="Q44" s="27">
        <v>1051.4492190000001</v>
      </c>
      <c r="R44" s="24">
        <v>1278.799072</v>
      </c>
      <c r="S44" s="27">
        <v>1119.0271</v>
      </c>
      <c r="T44" s="27">
        <v>1157.8210449999999</v>
      </c>
      <c r="U44" s="27">
        <v>1118.355957</v>
      </c>
      <c r="V44" s="27">
        <v>1033.7067870000001</v>
      </c>
      <c r="W44" s="24">
        <v>1371.480957</v>
      </c>
      <c r="X44" s="27">
        <v>1199.3833010000001</v>
      </c>
      <c r="Y44" s="27">
        <v>1263.163818</v>
      </c>
      <c r="Z44" s="27">
        <v>1209.249268</v>
      </c>
      <c r="AA44" s="27">
        <v>1098.325317</v>
      </c>
      <c r="AB44" s="24">
        <v>1529.640259</v>
      </c>
      <c r="AC44" s="27">
        <v>1170.106689</v>
      </c>
      <c r="AD44" s="27">
        <v>1246.5629879999999</v>
      </c>
      <c r="AE44" s="27">
        <v>1183.095703</v>
      </c>
      <c r="AF44" s="27">
        <v>1052.155029</v>
      </c>
      <c r="AG44" s="24">
        <v>1536.7545170000001</v>
      </c>
      <c r="AH44" s="27">
        <v>1145.6207280000001</v>
      </c>
      <c r="AI44" s="27">
        <v>1246.726318</v>
      </c>
      <c r="AJ44" s="27">
        <v>1170.200073</v>
      </c>
      <c r="AK44" s="27">
        <v>1015.075928</v>
      </c>
      <c r="AL44" s="24">
        <v>1553.899048</v>
      </c>
      <c r="AM44" s="27">
        <v>1141.7662350000001</v>
      </c>
      <c r="AN44" s="27">
        <v>1256.91626</v>
      </c>
      <c r="AO44" s="27">
        <v>1166.2595209999999</v>
      </c>
      <c r="AP44" s="27">
        <v>1004.891602</v>
      </c>
      <c r="AQ44" s="24">
        <v>1579.7620850000001</v>
      </c>
      <c r="AR44" s="27">
        <v>1135.3916019999999</v>
      </c>
      <c r="AS44" s="27">
        <v>1264.462524</v>
      </c>
      <c r="AT44" s="27">
        <v>1168.040283</v>
      </c>
      <c r="AU44" s="27">
        <v>995.48278800000003</v>
      </c>
      <c r="AV44" s="24">
        <v>1586.9033199999999</v>
      </c>
      <c r="AW44" s="27">
        <v>1139.494629</v>
      </c>
      <c r="AX44" s="27">
        <v>1284.2947999999999</v>
      </c>
      <c r="AY44" s="27">
        <v>1176.8917240000001</v>
      </c>
      <c r="AZ44" s="27">
        <v>991.24597200000005</v>
      </c>
      <c r="BA44" s="24">
        <v>1609.1499020000001</v>
      </c>
      <c r="BB44" s="27">
        <v>1147.3941649999999</v>
      </c>
      <c r="BC44" s="27">
        <v>1292.1024170000001</v>
      </c>
      <c r="BD44" s="27">
        <v>1180.608643</v>
      </c>
      <c r="BE44" s="27">
        <v>1001.098389</v>
      </c>
      <c r="BF44" s="24">
        <v>1647.7679439999999</v>
      </c>
      <c r="BG44" s="27">
        <v>1159.3005370000001</v>
      </c>
      <c r="BH44" s="27">
        <v>1314.7623289999999</v>
      </c>
      <c r="BI44" s="27">
        <v>1186.8975829999999</v>
      </c>
      <c r="BJ44" s="27">
        <v>1014.300171</v>
      </c>
      <c r="BK44" s="24">
        <v>1688.0249020000001</v>
      </c>
      <c r="BL44" s="27">
        <v>1178.7873540000001</v>
      </c>
      <c r="BM44" s="27">
        <v>1341.185547</v>
      </c>
      <c r="BN44" s="27">
        <v>1210.1134030000001</v>
      </c>
      <c r="BO44" s="27">
        <v>1029.428711</v>
      </c>
      <c r="BP44" s="24">
        <v>1711.481689</v>
      </c>
      <c r="BQ44" s="27">
        <v>1194.700317</v>
      </c>
      <c r="BR44" s="27">
        <v>1376.595703</v>
      </c>
      <c r="BS44" s="27">
        <v>1228.5538329999999</v>
      </c>
      <c r="BT44" s="27">
        <v>1046.393677</v>
      </c>
      <c r="BU44" s="24">
        <v>1728.622314</v>
      </c>
      <c r="BV44" s="27">
        <v>1217.1163329999999</v>
      </c>
      <c r="BW44" s="27">
        <v>1412.7006839999999</v>
      </c>
      <c r="BX44" s="27">
        <v>1249.098389</v>
      </c>
      <c r="BY44" s="27">
        <v>1067.161987</v>
      </c>
      <c r="BZ44" s="24">
        <v>1764.6507570000001</v>
      </c>
      <c r="CA44" s="27">
        <v>1250.5913089999999</v>
      </c>
      <c r="CB44" s="27">
        <v>1447.4788820000001</v>
      </c>
      <c r="CC44" s="27">
        <v>1283.3422849999999</v>
      </c>
      <c r="CD44" s="27">
        <v>1087.421509</v>
      </c>
      <c r="CE44" s="24">
        <v>1810.6032709999999</v>
      </c>
      <c r="CF44" s="27">
        <v>1273.3402100000001</v>
      </c>
      <c r="CG44" s="27">
        <v>1481.490356</v>
      </c>
      <c r="CH44" s="27">
        <v>1299.1226810000001</v>
      </c>
      <c r="CI44" s="27">
        <v>1098.5974120000001</v>
      </c>
      <c r="CJ44" s="24">
        <v>1860.4979249999999</v>
      </c>
      <c r="CK44" s="27">
        <v>1294.591919</v>
      </c>
      <c r="CL44" s="27">
        <v>1519.814453</v>
      </c>
      <c r="CM44" s="27">
        <v>1318.123047</v>
      </c>
      <c r="CN44" s="27">
        <v>1109.44165</v>
      </c>
      <c r="CO44" s="24">
        <v>1898.6986079999999</v>
      </c>
      <c r="CP44" s="27">
        <v>1320.720703</v>
      </c>
      <c r="CQ44" s="27">
        <v>1564.4293210000001</v>
      </c>
      <c r="CR44" s="27">
        <v>1338.694336</v>
      </c>
      <c r="CS44" s="27">
        <v>1123.9038089999999</v>
      </c>
      <c r="CT44" s="24">
        <v>1928.7529300000001</v>
      </c>
      <c r="CU44" s="27">
        <v>1345.5974120000001</v>
      </c>
      <c r="CV44" s="27">
        <v>1612.0192870000001</v>
      </c>
      <c r="CW44" s="27">
        <v>1363.9882809999999</v>
      </c>
      <c r="CX44" s="27">
        <v>1136.1910399999999</v>
      </c>
      <c r="CY44" s="24">
        <v>1963.905518</v>
      </c>
      <c r="CZ44" s="27">
        <v>1372.2803960000001</v>
      </c>
      <c r="DA44" s="27">
        <v>1669.718384</v>
      </c>
      <c r="DB44" s="27">
        <v>1386.97522</v>
      </c>
      <c r="DC44" s="27">
        <v>1141.684814</v>
      </c>
      <c r="DD44" s="24">
        <v>2008.9866939999999</v>
      </c>
      <c r="DE44" s="27">
        <v>1398.6464840000001</v>
      </c>
      <c r="DF44" s="27">
        <v>1708.7429199999999</v>
      </c>
      <c r="DG44" s="27">
        <v>1402.430664</v>
      </c>
      <c r="DH44" s="27">
        <v>1140.176514</v>
      </c>
      <c r="DI44" s="24">
        <v>2054.3708499999998</v>
      </c>
      <c r="DJ44" s="27">
        <v>1423.83728</v>
      </c>
      <c r="DK44" s="27">
        <v>1743.7017820000001</v>
      </c>
      <c r="DL44" s="27">
        <v>1416.280518</v>
      </c>
      <c r="DM44" s="27">
        <v>1129.0982670000001</v>
      </c>
      <c r="DN44" s="24">
        <v>2093.3100589999999</v>
      </c>
      <c r="DO44" s="27">
        <v>1446.711182</v>
      </c>
      <c r="DP44" s="27">
        <v>1762.5185550000001</v>
      </c>
      <c r="DQ44" s="27">
        <v>1434.0546879999999</v>
      </c>
      <c r="DR44" s="27">
        <v>1115.906616</v>
      </c>
      <c r="DS44" s="24">
        <v>2127.3732909999999</v>
      </c>
      <c r="DT44" s="27">
        <v>1474.8569339999999</v>
      </c>
      <c r="DU44" s="27">
        <v>1776.162842</v>
      </c>
      <c r="DV44" s="27">
        <v>1446.8170170000001</v>
      </c>
      <c r="DW44" s="27">
        <v>1106.6110839999999</v>
      </c>
      <c r="DX44" s="24">
        <v>2168.3688959999999</v>
      </c>
      <c r="DY44" s="27">
        <v>1487.1116939999999</v>
      </c>
      <c r="DZ44" s="27">
        <v>1791.841064</v>
      </c>
      <c r="EA44" s="27">
        <v>1457.684692</v>
      </c>
      <c r="EB44" s="27">
        <v>1100.6335449999999</v>
      </c>
      <c r="EC44" s="24">
        <v>2217.5002439999998</v>
      </c>
      <c r="ED44" s="27">
        <v>1500.9710689999999</v>
      </c>
      <c r="EE44" s="27">
        <v>1816.469971</v>
      </c>
      <c r="EF44" s="27">
        <v>1462.209595</v>
      </c>
      <c r="EG44" s="27">
        <v>1081.556885</v>
      </c>
      <c r="EH44" s="24">
        <v>2267.750732</v>
      </c>
      <c r="EI44" s="27">
        <v>1515.7055660000001</v>
      </c>
      <c r="EJ44" s="27">
        <v>1826.8055420000001</v>
      </c>
      <c r="EK44" s="27">
        <v>1469.736938</v>
      </c>
      <c r="EL44" s="27">
        <v>1068.7847899999999</v>
      </c>
      <c r="EM44" s="24">
        <v>2313.6604000000002</v>
      </c>
      <c r="EN44" s="27">
        <v>1512.4533690000001</v>
      </c>
      <c r="EO44" s="27">
        <v>1830.7802730000001</v>
      </c>
      <c r="EP44" s="27">
        <v>1465.386841</v>
      </c>
      <c r="EQ44" s="27">
        <v>1048.237061</v>
      </c>
      <c r="ER44" s="24">
        <v>2358.9240719999998</v>
      </c>
      <c r="ES44" s="26">
        <v>1.4E-2</v>
      </c>
      <c r="ET44" s="26">
        <v>2.1000000000000001E-2</v>
      </c>
      <c r="EU44" s="26">
        <v>1.2999999999999999E-2</v>
      </c>
      <c r="EV44" s="26">
        <v>2E-3</v>
      </c>
      <c r="EW44" s="25">
        <v>0.03</v>
      </c>
    </row>
    <row r="45" spans="1:153" x14ac:dyDescent="0.25">
      <c r="A45" s="24" t="s">
        <v>187</v>
      </c>
      <c r="B45" s="24">
        <v>806.96899399999995</v>
      </c>
      <c r="C45" s="24">
        <v>790.22497599999997</v>
      </c>
      <c r="D45" s="27">
        <v>769.99694799999997</v>
      </c>
      <c r="E45" s="27">
        <v>769.99694799999997</v>
      </c>
      <c r="F45" s="27">
        <v>769.99694799999997</v>
      </c>
      <c r="G45" s="27">
        <v>769.99694799999997</v>
      </c>
      <c r="H45" s="24">
        <v>769.99694799999997</v>
      </c>
      <c r="I45" s="27">
        <v>775.18151899999998</v>
      </c>
      <c r="J45" s="27">
        <v>775.18164100000001</v>
      </c>
      <c r="K45" s="27">
        <v>775.18164100000001</v>
      </c>
      <c r="L45" s="27">
        <v>775.18164100000001</v>
      </c>
      <c r="M45" s="24">
        <v>775.18164100000001</v>
      </c>
      <c r="N45" s="27">
        <v>788.70916699999998</v>
      </c>
      <c r="O45" s="27">
        <v>788.70916699999998</v>
      </c>
      <c r="P45" s="27">
        <v>788.70916699999998</v>
      </c>
      <c r="Q45" s="27">
        <v>788.70916699999998</v>
      </c>
      <c r="R45" s="24">
        <v>788.70916699999998</v>
      </c>
      <c r="S45" s="27">
        <v>819.96679700000004</v>
      </c>
      <c r="T45" s="27">
        <v>819.96679700000004</v>
      </c>
      <c r="U45" s="27">
        <v>819.96679700000004</v>
      </c>
      <c r="V45" s="27">
        <v>819.96679700000004</v>
      </c>
      <c r="W45" s="24">
        <v>819.96679700000004</v>
      </c>
      <c r="X45" s="27">
        <v>839.92553699999996</v>
      </c>
      <c r="Y45" s="27">
        <v>839.92553699999996</v>
      </c>
      <c r="Z45" s="27">
        <v>839.925476</v>
      </c>
      <c r="AA45" s="27">
        <v>839.92553699999996</v>
      </c>
      <c r="AB45" s="24">
        <v>839.92553699999996</v>
      </c>
      <c r="AC45" s="27">
        <v>859.28381300000001</v>
      </c>
      <c r="AD45" s="27">
        <v>859.28381300000001</v>
      </c>
      <c r="AE45" s="27">
        <v>859.28381300000001</v>
      </c>
      <c r="AF45" s="27">
        <v>859.28381300000001</v>
      </c>
      <c r="AG45" s="24">
        <v>859.28381300000001</v>
      </c>
      <c r="AH45" s="27">
        <v>875.85815400000001</v>
      </c>
      <c r="AI45" s="27">
        <v>875.85815400000001</v>
      </c>
      <c r="AJ45" s="27">
        <v>875.85815400000001</v>
      </c>
      <c r="AK45" s="27">
        <v>875.85815400000001</v>
      </c>
      <c r="AL45" s="24">
        <v>867.59729000000004</v>
      </c>
      <c r="AM45" s="27">
        <v>885.08886700000005</v>
      </c>
      <c r="AN45" s="27">
        <v>885.08886700000005</v>
      </c>
      <c r="AO45" s="27">
        <v>885.08886700000005</v>
      </c>
      <c r="AP45" s="27">
        <v>885.08886700000005</v>
      </c>
      <c r="AQ45" s="24">
        <v>876.82800299999997</v>
      </c>
      <c r="AR45" s="27">
        <v>884.80163600000003</v>
      </c>
      <c r="AS45" s="27">
        <v>884.80169699999999</v>
      </c>
      <c r="AT45" s="27">
        <v>884.80163600000003</v>
      </c>
      <c r="AU45" s="27">
        <v>884.80169699999999</v>
      </c>
      <c r="AV45" s="24">
        <v>876.54070999999999</v>
      </c>
      <c r="AW45" s="27">
        <v>888.73974599999997</v>
      </c>
      <c r="AX45" s="27">
        <v>888.73974599999997</v>
      </c>
      <c r="AY45" s="27">
        <v>888.73974599999997</v>
      </c>
      <c r="AZ45" s="27">
        <v>888.73974599999997</v>
      </c>
      <c r="BA45" s="24">
        <v>880.47882100000004</v>
      </c>
      <c r="BB45" s="27">
        <v>894.64660600000002</v>
      </c>
      <c r="BC45" s="27">
        <v>894.64660600000002</v>
      </c>
      <c r="BD45" s="27">
        <v>894.64660600000002</v>
      </c>
      <c r="BE45" s="27">
        <v>894.64660600000002</v>
      </c>
      <c r="BF45" s="24">
        <v>886.38574200000005</v>
      </c>
      <c r="BG45" s="27">
        <v>900.55346699999996</v>
      </c>
      <c r="BH45" s="27">
        <v>900.55346699999996</v>
      </c>
      <c r="BI45" s="27">
        <v>900.55346699999996</v>
      </c>
      <c r="BJ45" s="27">
        <v>900.55346699999996</v>
      </c>
      <c r="BK45" s="24">
        <v>892.29260299999999</v>
      </c>
      <c r="BL45" s="27">
        <v>906.45996100000002</v>
      </c>
      <c r="BM45" s="27">
        <v>906.45996100000002</v>
      </c>
      <c r="BN45" s="27">
        <v>906.45996100000002</v>
      </c>
      <c r="BO45" s="27">
        <v>906.45996100000002</v>
      </c>
      <c r="BP45" s="24">
        <v>898.19897500000002</v>
      </c>
      <c r="BQ45" s="27">
        <v>912.36779799999999</v>
      </c>
      <c r="BR45" s="27">
        <v>912.36779799999999</v>
      </c>
      <c r="BS45" s="27">
        <v>912.36779799999999</v>
      </c>
      <c r="BT45" s="27">
        <v>912.36779799999999</v>
      </c>
      <c r="BU45" s="24">
        <v>904.10693400000002</v>
      </c>
      <c r="BV45" s="27">
        <v>912.36730999999997</v>
      </c>
      <c r="BW45" s="27">
        <v>912.36730999999997</v>
      </c>
      <c r="BX45" s="27">
        <v>912.36730999999997</v>
      </c>
      <c r="BY45" s="27">
        <v>913.16113299999995</v>
      </c>
      <c r="BZ45" s="24">
        <v>904.10644500000001</v>
      </c>
      <c r="CA45" s="27">
        <v>912.36682099999996</v>
      </c>
      <c r="CB45" s="27">
        <v>912.36682099999996</v>
      </c>
      <c r="CC45" s="27">
        <v>912.36682099999996</v>
      </c>
      <c r="CD45" s="27">
        <v>913.37268100000006</v>
      </c>
      <c r="CE45" s="24">
        <v>904.10595699999999</v>
      </c>
      <c r="CF45" s="27">
        <v>912.36682099999996</v>
      </c>
      <c r="CG45" s="27">
        <v>912.36682099999996</v>
      </c>
      <c r="CH45" s="27">
        <v>912.36682099999996</v>
      </c>
      <c r="CI45" s="27">
        <v>914.51953100000003</v>
      </c>
      <c r="CJ45" s="24">
        <v>904.10595699999999</v>
      </c>
      <c r="CK45" s="27">
        <v>912.36682099999996</v>
      </c>
      <c r="CL45" s="27">
        <v>912.36682099999996</v>
      </c>
      <c r="CM45" s="27">
        <v>912.36682099999996</v>
      </c>
      <c r="CN45" s="27">
        <v>917.52417000000003</v>
      </c>
      <c r="CO45" s="24">
        <v>904.10595699999999</v>
      </c>
      <c r="CP45" s="27">
        <v>908.42919900000004</v>
      </c>
      <c r="CQ45" s="27">
        <v>908.42919900000004</v>
      </c>
      <c r="CR45" s="27">
        <v>908.42919900000004</v>
      </c>
      <c r="CS45" s="27">
        <v>919.45837400000005</v>
      </c>
      <c r="CT45" s="24">
        <v>900.16833499999996</v>
      </c>
      <c r="CU45" s="27">
        <v>901.41296399999999</v>
      </c>
      <c r="CV45" s="27">
        <v>900.55358899999999</v>
      </c>
      <c r="CW45" s="27">
        <v>900.55358899999999</v>
      </c>
      <c r="CX45" s="27">
        <v>917.85082999999997</v>
      </c>
      <c r="CY45" s="24">
        <v>892.29260299999999</v>
      </c>
      <c r="CZ45" s="27">
        <v>894.69665499999996</v>
      </c>
      <c r="DA45" s="27">
        <v>892.67834500000004</v>
      </c>
      <c r="DB45" s="27">
        <v>892.67834500000004</v>
      </c>
      <c r="DC45" s="27">
        <v>924.10168499999997</v>
      </c>
      <c r="DD45" s="24">
        <v>884.417419</v>
      </c>
      <c r="DE45" s="27">
        <v>888.18670699999996</v>
      </c>
      <c r="DF45" s="27">
        <v>884.80169699999999</v>
      </c>
      <c r="DG45" s="27">
        <v>884.80169699999999</v>
      </c>
      <c r="DH45" s="27">
        <v>934.066956</v>
      </c>
      <c r="DI45" s="24">
        <v>876.54077099999995</v>
      </c>
      <c r="DJ45" s="27">
        <v>881.35864300000003</v>
      </c>
      <c r="DK45" s="27">
        <v>878.03796399999999</v>
      </c>
      <c r="DL45" s="27">
        <v>876.925476</v>
      </c>
      <c r="DM45" s="27">
        <v>946.72918700000002</v>
      </c>
      <c r="DN45" s="24">
        <v>868.66455099999996</v>
      </c>
      <c r="DO45" s="27">
        <v>874.43615699999998</v>
      </c>
      <c r="DP45" s="27">
        <v>871.81762700000002</v>
      </c>
      <c r="DQ45" s="27">
        <v>870.31005900000002</v>
      </c>
      <c r="DR45" s="27">
        <v>962.49761999999998</v>
      </c>
      <c r="DS45" s="24">
        <v>860.78790300000003</v>
      </c>
      <c r="DT45" s="27">
        <v>867.67114300000003</v>
      </c>
      <c r="DU45" s="27">
        <v>865.61267099999998</v>
      </c>
      <c r="DV45" s="27">
        <v>863.97497599999997</v>
      </c>
      <c r="DW45" s="27">
        <v>981.839966</v>
      </c>
      <c r="DX45" s="24">
        <v>852.91076699999996</v>
      </c>
      <c r="DY45" s="27">
        <v>868.79107699999997</v>
      </c>
      <c r="DZ45" s="27">
        <v>867.33898899999997</v>
      </c>
      <c r="EA45" s="27">
        <v>865.12676999999996</v>
      </c>
      <c r="EB45" s="27">
        <v>1001.1171880000001</v>
      </c>
      <c r="EC45" s="24">
        <v>852.910706</v>
      </c>
      <c r="ED45" s="27">
        <v>870.323486</v>
      </c>
      <c r="EE45" s="27">
        <v>869.77477999999996</v>
      </c>
      <c r="EF45" s="27">
        <v>865.27258300000005</v>
      </c>
      <c r="EG45" s="27">
        <v>1030.4788820000001</v>
      </c>
      <c r="EH45" s="24">
        <v>852.910706</v>
      </c>
      <c r="EI45" s="27">
        <v>874.50640899999996</v>
      </c>
      <c r="EJ45" s="27">
        <v>877.04840100000001</v>
      </c>
      <c r="EK45" s="27">
        <v>866.478882</v>
      </c>
      <c r="EL45" s="27">
        <v>1045.846436</v>
      </c>
      <c r="EM45" s="24">
        <v>852.91076699999996</v>
      </c>
      <c r="EN45" s="27">
        <v>883.93084699999997</v>
      </c>
      <c r="EO45" s="27">
        <v>885.32183799999996</v>
      </c>
      <c r="EP45" s="27">
        <v>871.78271500000005</v>
      </c>
      <c r="EQ45" s="27">
        <v>1060.8707280000001</v>
      </c>
      <c r="ER45" s="24">
        <v>852.910706</v>
      </c>
      <c r="ES45" s="26">
        <v>4.0000000000000001E-3</v>
      </c>
      <c r="ET45" s="26">
        <v>4.0000000000000001E-3</v>
      </c>
      <c r="EU45" s="26">
        <v>3.0000000000000001E-3</v>
      </c>
      <c r="EV45" s="26">
        <v>0.01</v>
      </c>
      <c r="EW45" s="25">
        <v>3.0000000000000001E-3</v>
      </c>
    </row>
    <row r="46" spans="1:153" x14ac:dyDescent="0.25">
      <c r="A46" s="24" t="s">
        <v>186</v>
      </c>
      <c r="B46" s="24">
        <v>429.41570999999999</v>
      </c>
      <c r="C46" s="24">
        <v>524.24371299999996</v>
      </c>
      <c r="D46" s="27">
        <v>502.33746300000001</v>
      </c>
      <c r="E46" s="27">
        <v>502.33520499999997</v>
      </c>
      <c r="F46" s="27">
        <v>503.81539900000001</v>
      </c>
      <c r="G46" s="27">
        <v>502.38214099999999</v>
      </c>
      <c r="H46" s="24">
        <v>502.291809</v>
      </c>
      <c r="I46" s="27">
        <v>527.87420699999996</v>
      </c>
      <c r="J46" s="27">
        <v>527.99645999999996</v>
      </c>
      <c r="K46" s="27">
        <v>531.00775099999998</v>
      </c>
      <c r="L46" s="27">
        <v>528.41101100000003</v>
      </c>
      <c r="M46" s="24">
        <v>527.41033900000002</v>
      </c>
      <c r="N46" s="27">
        <v>547.34198000000004</v>
      </c>
      <c r="O46" s="27">
        <v>547.27087400000005</v>
      </c>
      <c r="P46" s="27">
        <v>563.64874299999997</v>
      </c>
      <c r="Q46" s="27">
        <v>548.49316399999998</v>
      </c>
      <c r="R46" s="24">
        <v>544.188354</v>
      </c>
      <c r="S46" s="27">
        <v>562.64813200000003</v>
      </c>
      <c r="T46" s="27">
        <v>567.17211899999995</v>
      </c>
      <c r="U46" s="27">
        <v>596.81024200000002</v>
      </c>
      <c r="V46" s="27">
        <v>564.97265600000003</v>
      </c>
      <c r="W46" s="24">
        <v>557.50341800000001</v>
      </c>
      <c r="X46" s="27">
        <v>577.53411900000003</v>
      </c>
      <c r="Y46" s="27">
        <v>588.72839399999998</v>
      </c>
      <c r="Z46" s="27">
        <v>620.08093299999996</v>
      </c>
      <c r="AA46" s="27">
        <v>585.38476600000001</v>
      </c>
      <c r="AB46" s="24">
        <v>569.93164100000001</v>
      </c>
      <c r="AC46" s="27">
        <v>584.57421899999997</v>
      </c>
      <c r="AD46" s="27">
        <v>602.13995399999999</v>
      </c>
      <c r="AE46" s="27">
        <v>633.26086399999997</v>
      </c>
      <c r="AF46" s="27">
        <v>594.70550500000002</v>
      </c>
      <c r="AG46" s="24">
        <v>579.46160899999995</v>
      </c>
      <c r="AH46" s="27">
        <v>593.16735800000004</v>
      </c>
      <c r="AI46" s="27">
        <v>615.44238299999995</v>
      </c>
      <c r="AJ46" s="27">
        <v>645.92669699999999</v>
      </c>
      <c r="AK46" s="27">
        <v>603.83081100000004</v>
      </c>
      <c r="AL46" s="24">
        <v>588.28539999999998</v>
      </c>
      <c r="AM46" s="27">
        <v>601.22534199999996</v>
      </c>
      <c r="AN46" s="27">
        <v>632.857483</v>
      </c>
      <c r="AO46" s="27">
        <v>664.29583700000001</v>
      </c>
      <c r="AP46" s="27">
        <v>614.29785200000003</v>
      </c>
      <c r="AQ46" s="24">
        <v>598.23004200000003</v>
      </c>
      <c r="AR46" s="27">
        <v>613.18603499999995</v>
      </c>
      <c r="AS46" s="27">
        <v>655.64135699999997</v>
      </c>
      <c r="AT46" s="27">
        <v>680.61700399999995</v>
      </c>
      <c r="AU46" s="27">
        <v>628.28094499999997</v>
      </c>
      <c r="AV46" s="24">
        <v>615.17181400000004</v>
      </c>
      <c r="AW46" s="27">
        <v>625.78906199999994</v>
      </c>
      <c r="AX46" s="27">
        <v>669.05011000000002</v>
      </c>
      <c r="AY46" s="27">
        <v>692.14068599999996</v>
      </c>
      <c r="AZ46" s="27">
        <v>636.69470200000001</v>
      </c>
      <c r="BA46" s="24">
        <v>633.097534</v>
      </c>
      <c r="BB46" s="27">
        <v>633.677368</v>
      </c>
      <c r="BC46" s="27">
        <v>676.49005099999999</v>
      </c>
      <c r="BD46" s="27">
        <v>698.07611099999997</v>
      </c>
      <c r="BE46" s="27">
        <v>641.90594499999997</v>
      </c>
      <c r="BF46" s="24">
        <v>644.32965100000001</v>
      </c>
      <c r="BG46" s="27">
        <v>636.00176999999996</v>
      </c>
      <c r="BH46" s="27">
        <v>683.99755900000002</v>
      </c>
      <c r="BI46" s="27">
        <v>703.999146</v>
      </c>
      <c r="BJ46" s="27">
        <v>647.73767099999998</v>
      </c>
      <c r="BK46" s="24">
        <v>651.85211200000003</v>
      </c>
      <c r="BL46" s="27">
        <v>639.71227999999996</v>
      </c>
      <c r="BM46" s="27">
        <v>695.89434800000004</v>
      </c>
      <c r="BN46" s="27">
        <v>711.14294400000006</v>
      </c>
      <c r="BO46" s="27">
        <v>653.65954599999998</v>
      </c>
      <c r="BP46" s="24">
        <v>661.08679199999995</v>
      </c>
      <c r="BQ46" s="27">
        <v>646.354736</v>
      </c>
      <c r="BR46" s="27">
        <v>704.98718299999996</v>
      </c>
      <c r="BS46" s="27">
        <v>716.49157700000001</v>
      </c>
      <c r="BT46" s="27">
        <v>659.70465100000001</v>
      </c>
      <c r="BU46" s="24">
        <v>670.17260699999997</v>
      </c>
      <c r="BV46" s="27">
        <v>651.01721199999997</v>
      </c>
      <c r="BW46" s="27">
        <v>706.14294400000006</v>
      </c>
      <c r="BX46" s="27">
        <v>721.38970900000004</v>
      </c>
      <c r="BY46" s="27">
        <v>667.33422900000005</v>
      </c>
      <c r="BZ46" s="24">
        <v>673.46942100000001</v>
      </c>
      <c r="CA46" s="27">
        <v>653.98913600000003</v>
      </c>
      <c r="CB46" s="27">
        <v>710.375854</v>
      </c>
      <c r="CC46" s="27">
        <v>728.94445800000005</v>
      </c>
      <c r="CD46" s="27">
        <v>677.29278599999998</v>
      </c>
      <c r="CE46" s="24">
        <v>674.52807600000006</v>
      </c>
      <c r="CF46" s="27">
        <v>658.56127900000001</v>
      </c>
      <c r="CG46" s="27">
        <v>720.74951199999998</v>
      </c>
      <c r="CH46" s="27">
        <v>740.43432600000006</v>
      </c>
      <c r="CI46" s="27">
        <v>694.55242899999996</v>
      </c>
      <c r="CJ46" s="24">
        <v>677.35223399999995</v>
      </c>
      <c r="CK46" s="27">
        <v>665.09478799999999</v>
      </c>
      <c r="CL46" s="27">
        <v>739.57946800000002</v>
      </c>
      <c r="CM46" s="27">
        <v>757.65393100000006</v>
      </c>
      <c r="CN46" s="27">
        <v>710.49877900000001</v>
      </c>
      <c r="CO46" s="24">
        <v>681.50116000000003</v>
      </c>
      <c r="CP46" s="27">
        <v>671.44506799999999</v>
      </c>
      <c r="CQ46" s="27">
        <v>751.43566899999996</v>
      </c>
      <c r="CR46" s="27">
        <v>777.97912599999995</v>
      </c>
      <c r="CS46" s="27">
        <v>729.21337900000003</v>
      </c>
      <c r="CT46" s="24">
        <v>686.70056199999999</v>
      </c>
      <c r="CU46" s="27">
        <v>680.933716</v>
      </c>
      <c r="CV46" s="27">
        <v>769.20165999999995</v>
      </c>
      <c r="CW46" s="27">
        <v>798.92309599999999</v>
      </c>
      <c r="CX46" s="27">
        <v>748.27581799999996</v>
      </c>
      <c r="CY46" s="24">
        <v>689.66412400000002</v>
      </c>
      <c r="CZ46" s="27">
        <v>688.55249000000003</v>
      </c>
      <c r="DA46" s="27">
        <v>782.87921100000005</v>
      </c>
      <c r="DB46" s="27">
        <v>823.09729000000004</v>
      </c>
      <c r="DC46" s="27">
        <v>768.09240699999998</v>
      </c>
      <c r="DD46" s="24">
        <v>693.25</v>
      </c>
      <c r="DE46" s="27">
        <v>696.57873500000005</v>
      </c>
      <c r="DF46" s="27">
        <v>791.83032200000002</v>
      </c>
      <c r="DG46" s="27">
        <v>845.41845699999999</v>
      </c>
      <c r="DH46" s="27">
        <v>789.90490699999998</v>
      </c>
      <c r="DI46" s="24">
        <v>696.33801300000005</v>
      </c>
      <c r="DJ46" s="27">
        <v>708.11364700000001</v>
      </c>
      <c r="DK46" s="27">
        <v>807.70886199999995</v>
      </c>
      <c r="DL46" s="27">
        <v>870.59771699999999</v>
      </c>
      <c r="DM46" s="27">
        <v>816.65722700000003</v>
      </c>
      <c r="DN46" s="24">
        <v>701.33953899999995</v>
      </c>
      <c r="DO46" s="27">
        <v>723.34082000000001</v>
      </c>
      <c r="DP46" s="27">
        <v>827.57513400000005</v>
      </c>
      <c r="DQ46" s="27">
        <v>897.66247599999997</v>
      </c>
      <c r="DR46" s="27">
        <v>845.13037099999997</v>
      </c>
      <c r="DS46" s="24">
        <v>704.72540300000003</v>
      </c>
      <c r="DT46" s="27">
        <v>736.21502699999996</v>
      </c>
      <c r="DU46" s="27">
        <v>843.38903800000003</v>
      </c>
      <c r="DV46" s="27">
        <v>925.14373799999998</v>
      </c>
      <c r="DW46" s="27">
        <v>876.569031</v>
      </c>
      <c r="DX46" s="24">
        <v>709.24987799999997</v>
      </c>
      <c r="DY46" s="27">
        <v>753.39288299999998</v>
      </c>
      <c r="DZ46" s="27">
        <v>861.51214600000003</v>
      </c>
      <c r="EA46" s="27">
        <v>955.57232699999997</v>
      </c>
      <c r="EB46" s="27">
        <v>909.44628899999998</v>
      </c>
      <c r="EC46" s="24">
        <v>714.29046600000004</v>
      </c>
      <c r="ED46" s="27">
        <v>776.67175299999997</v>
      </c>
      <c r="EE46" s="27">
        <v>879.94872999999995</v>
      </c>
      <c r="EF46" s="27">
        <v>991.84326199999998</v>
      </c>
      <c r="EG46" s="27">
        <v>946.35320999999999</v>
      </c>
      <c r="EH46" s="24">
        <v>720.58953899999995</v>
      </c>
      <c r="EI46" s="27">
        <v>801.95153800000003</v>
      </c>
      <c r="EJ46" s="27">
        <v>899.80627400000003</v>
      </c>
      <c r="EK46" s="27">
        <v>1034.924072</v>
      </c>
      <c r="EL46" s="27">
        <v>985.47851600000001</v>
      </c>
      <c r="EM46" s="24">
        <v>726.84497099999999</v>
      </c>
      <c r="EN46" s="27">
        <v>832.91644299999996</v>
      </c>
      <c r="EO46" s="27">
        <v>923.54650900000001</v>
      </c>
      <c r="EP46" s="27">
        <v>1081.1114500000001</v>
      </c>
      <c r="EQ46" s="27">
        <v>1030.3179929999999</v>
      </c>
      <c r="ER46" s="24">
        <v>733.60815400000001</v>
      </c>
      <c r="ES46" s="26">
        <v>1.6E-2</v>
      </c>
      <c r="ET46" s="26">
        <v>0.02</v>
      </c>
      <c r="EU46" s="26">
        <v>2.5000000000000001E-2</v>
      </c>
      <c r="EV46" s="26">
        <v>2.4E-2</v>
      </c>
      <c r="EW46" s="25">
        <v>1.2E-2</v>
      </c>
    </row>
    <row r="47" spans="1:153" x14ac:dyDescent="0.25">
      <c r="A47" s="24" t="s">
        <v>185</v>
      </c>
      <c r="B47" s="24">
        <v>19.227409000000002</v>
      </c>
      <c r="C47" s="24">
        <v>19.692271999999999</v>
      </c>
      <c r="D47" s="27">
        <v>16.856241000000001</v>
      </c>
      <c r="E47" s="27">
        <v>16.856241000000001</v>
      </c>
      <c r="F47" s="27">
        <v>16.856241000000001</v>
      </c>
      <c r="G47" s="27">
        <v>16.856238999999999</v>
      </c>
      <c r="H47" s="24">
        <v>16.856238999999999</v>
      </c>
      <c r="I47" s="27">
        <v>16.884726000000001</v>
      </c>
      <c r="J47" s="27">
        <v>16.885083999999999</v>
      </c>
      <c r="K47" s="27">
        <v>16.884674</v>
      </c>
      <c r="L47" s="27">
        <v>16.884995</v>
      </c>
      <c r="M47" s="24">
        <v>16.884250999999999</v>
      </c>
      <c r="N47" s="27">
        <v>20.439883999999999</v>
      </c>
      <c r="O47" s="27">
        <v>20.440241</v>
      </c>
      <c r="P47" s="27">
        <v>20.439829</v>
      </c>
      <c r="Q47" s="27">
        <v>20.438751</v>
      </c>
      <c r="R47" s="24">
        <v>20.439406999999999</v>
      </c>
      <c r="S47" s="27">
        <v>20.440638</v>
      </c>
      <c r="T47" s="27">
        <v>20.44331</v>
      </c>
      <c r="U47" s="27">
        <v>20.440645</v>
      </c>
      <c r="V47" s="27">
        <v>20.440249999999999</v>
      </c>
      <c r="W47" s="24">
        <v>20.443021999999999</v>
      </c>
      <c r="X47" s="27">
        <v>20.442458999999999</v>
      </c>
      <c r="Y47" s="27">
        <v>20.444803</v>
      </c>
      <c r="Z47" s="27">
        <v>20.441773999999999</v>
      </c>
      <c r="AA47" s="27">
        <v>20.441134999999999</v>
      </c>
      <c r="AB47" s="24">
        <v>20.450588</v>
      </c>
      <c r="AC47" s="27">
        <v>20.442458999999999</v>
      </c>
      <c r="AD47" s="27">
        <v>20.444803</v>
      </c>
      <c r="AE47" s="27">
        <v>20.442281999999999</v>
      </c>
      <c r="AF47" s="27">
        <v>20.441526</v>
      </c>
      <c r="AG47" s="24">
        <v>20.453320999999999</v>
      </c>
      <c r="AH47" s="27">
        <v>20.442458999999999</v>
      </c>
      <c r="AI47" s="27">
        <v>20.445049000000001</v>
      </c>
      <c r="AJ47" s="27">
        <v>20.442281999999999</v>
      </c>
      <c r="AK47" s="27">
        <v>20.441526</v>
      </c>
      <c r="AL47" s="24">
        <v>20.455721</v>
      </c>
      <c r="AM47" s="27">
        <v>20.442457000000001</v>
      </c>
      <c r="AN47" s="27">
        <v>20.445131</v>
      </c>
      <c r="AO47" s="27">
        <v>20.442876999999999</v>
      </c>
      <c r="AP47" s="27">
        <v>20.441526</v>
      </c>
      <c r="AQ47" s="24">
        <v>20.457235000000001</v>
      </c>
      <c r="AR47" s="27">
        <v>20.443134000000001</v>
      </c>
      <c r="AS47" s="27">
        <v>20.447495</v>
      </c>
      <c r="AT47" s="27">
        <v>20.442934000000001</v>
      </c>
      <c r="AU47" s="27">
        <v>20.442188000000002</v>
      </c>
      <c r="AV47" s="24">
        <v>20.458677000000002</v>
      </c>
      <c r="AW47" s="27">
        <v>20.443460000000002</v>
      </c>
      <c r="AX47" s="27">
        <v>20.449269999999999</v>
      </c>
      <c r="AY47" s="27">
        <v>20.443238999999998</v>
      </c>
      <c r="AZ47" s="27">
        <v>20.443148000000001</v>
      </c>
      <c r="BA47" s="24">
        <v>20.460995</v>
      </c>
      <c r="BB47" s="27">
        <v>20.444641000000001</v>
      </c>
      <c r="BC47" s="27">
        <v>20.453129000000001</v>
      </c>
      <c r="BD47" s="27">
        <v>20.444185000000001</v>
      </c>
      <c r="BE47" s="27">
        <v>20.445532</v>
      </c>
      <c r="BF47" s="24">
        <v>20.464047999999998</v>
      </c>
      <c r="BG47" s="27">
        <v>20.446816999999999</v>
      </c>
      <c r="BH47" s="27">
        <v>20.453157000000001</v>
      </c>
      <c r="BI47" s="27">
        <v>20.448301000000001</v>
      </c>
      <c r="BJ47" s="27">
        <v>20.451841000000002</v>
      </c>
      <c r="BK47" s="24">
        <v>20.488005000000001</v>
      </c>
      <c r="BL47" s="27">
        <v>20.448346999999998</v>
      </c>
      <c r="BM47" s="27">
        <v>20.456593999999999</v>
      </c>
      <c r="BN47" s="27">
        <v>20.448689999999999</v>
      </c>
      <c r="BO47" s="27">
        <v>20.451948000000002</v>
      </c>
      <c r="BP47" s="24">
        <v>20.48188</v>
      </c>
      <c r="BQ47" s="27">
        <v>20.450968</v>
      </c>
      <c r="BR47" s="27">
        <v>20.462675000000001</v>
      </c>
      <c r="BS47" s="27">
        <v>20.452096999999998</v>
      </c>
      <c r="BT47" s="27">
        <v>20.459161999999999</v>
      </c>
      <c r="BU47" s="24">
        <v>20.476870000000002</v>
      </c>
      <c r="BV47" s="27">
        <v>20.451865999999999</v>
      </c>
      <c r="BW47" s="27">
        <v>20.464791999999999</v>
      </c>
      <c r="BX47" s="27">
        <v>20.454184000000001</v>
      </c>
      <c r="BY47" s="27">
        <v>20.464102</v>
      </c>
      <c r="BZ47" s="24">
        <v>20.498104000000001</v>
      </c>
      <c r="CA47" s="27">
        <v>20.458563000000002</v>
      </c>
      <c r="CB47" s="27">
        <v>20.472038000000001</v>
      </c>
      <c r="CC47" s="27">
        <v>20.460488999999999</v>
      </c>
      <c r="CD47" s="27">
        <v>20.474072</v>
      </c>
      <c r="CE47" s="24">
        <v>20.520530999999998</v>
      </c>
      <c r="CF47" s="27">
        <v>20.465772999999999</v>
      </c>
      <c r="CG47" s="27">
        <v>20.481110000000001</v>
      </c>
      <c r="CH47" s="27">
        <v>20.468057999999999</v>
      </c>
      <c r="CI47" s="27">
        <v>20.481605999999999</v>
      </c>
      <c r="CJ47" s="24">
        <v>20.529057999999999</v>
      </c>
      <c r="CK47" s="27">
        <v>20.474951000000001</v>
      </c>
      <c r="CL47" s="27">
        <v>20.489346999999999</v>
      </c>
      <c r="CM47" s="27">
        <v>20.477139000000001</v>
      </c>
      <c r="CN47" s="27">
        <v>20.489338</v>
      </c>
      <c r="CO47" s="24">
        <v>20.543313999999999</v>
      </c>
      <c r="CP47" s="27">
        <v>20.486274999999999</v>
      </c>
      <c r="CQ47" s="27">
        <v>20.495329000000002</v>
      </c>
      <c r="CR47" s="27">
        <v>20.488039000000001</v>
      </c>
      <c r="CS47" s="27">
        <v>20.497149</v>
      </c>
      <c r="CT47" s="24">
        <v>20.497391</v>
      </c>
      <c r="CU47" s="27">
        <v>20.499352999999999</v>
      </c>
      <c r="CV47" s="27">
        <v>20.501261</v>
      </c>
      <c r="CW47" s="27">
        <v>20.497654000000001</v>
      </c>
      <c r="CX47" s="27">
        <v>20.504362</v>
      </c>
      <c r="CY47" s="24">
        <v>20.504003999999998</v>
      </c>
      <c r="CZ47" s="27">
        <v>20.505478</v>
      </c>
      <c r="DA47" s="27">
        <v>20.507017000000001</v>
      </c>
      <c r="DB47" s="27">
        <v>20.503865999999999</v>
      </c>
      <c r="DC47" s="27">
        <v>20.509764000000001</v>
      </c>
      <c r="DD47" s="24">
        <v>20.506142000000001</v>
      </c>
      <c r="DE47" s="27">
        <v>20.512291000000001</v>
      </c>
      <c r="DF47" s="27">
        <v>20.517916</v>
      </c>
      <c r="DG47" s="27">
        <v>20.510943999999999</v>
      </c>
      <c r="DH47" s="27">
        <v>20.514089999999999</v>
      </c>
      <c r="DI47" s="24">
        <v>20.510916000000002</v>
      </c>
      <c r="DJ47" s="27">
        <v>20.519316</v>
      </c>
      <c r="DK47" s="27">
        <v>20.520382000000001</v>
      </c>
      <c r="DL47" s="27">
        <v>20.515841000000002</v>
      </c>
      <c r="DM47" s="27">
        <v>20.5184</v>
      </c>
      <c r="DN47" s="24">
        <v>20.517626</v>
      </c>
      <c r="DO47" s="27">
        <v>20.523061999999999</v>
      </c>
      <c r="DP47" s="27">
        <v>20.522971999999999</v>
      </c>
      <c r="DQ47" s="27">
        <v>20.521137</v>
      </c>
      <c r="DR47" s="27">
        <v>20.521715</v>
      </c>
      <c r="DS47" s="24">
        <v>20.523299999999999</v>
      </c>
      <c r="DT47" s="27">
        <v>20.525711000000001</v>
      </c>
      <c r="DU47" s="27">
        <v>20.525496</v>
      </c>
      <c r="DV47" s="27">
        <v>20.525358000000001</v>
      </c>
      <c r="DW47" s="27">
        <v>20.524909999999998</v>
      </c>
      <c r="DX47" s="24">
        <v>20.526952999999999</v>
      </c>
      <c r="DY47" s="27">
        <v>20.529810000000001</v>
      </c>
      <c r="DZ47" s="27">
        <v>20.528475</v>
      </c>
      <c r="EA47" s="27">
        <v>20.528572</v>
      </c>
      <c r="EB47" s="27">
        <v>20.529985</v>
      </c>
      <c r="EC47" s="24">
        <v>20.532927999999998</v>
      </c>
      <c r="ED47" s="27">
        <v>20.532647999999998</v>
      </c>
      <c r="EE47" s="27">
        <v>20.530688999999999</v>
      </c>
      <c r="EF47" s="27">
        <v>20.531275000000001</v>
      </c>
      <c r="EG47" s="27">
        <v>20.531981999999999</v>
      </c>
      <c r="EH47" s="24">
        <v>20.536062000000001</v>
      </c>
      <c r="EI47" s="27">
        <v>20.535219000000001</v>
      </c>
      <c r="EJ47" s="27">
        <v>20.532233999999999</v>
      </c>
      <c r="EK47" s="27">
        <v>20.532990000000002</v>
      </c>
      <c r="EL47" s="27">
        <v>20.533497000000001</v>
      </c>
      <c r="EM47" s="24">
        <v>20.539525999999999</v>
      </c>
      <c r="EN47" s="27">
        <v>20.538222999999999</v>
      </c>
      <c r="EO47" s="27">
        <v>20.534974999999999</v>
      </c>
      <c r="EP47" s="27">
        <v>20.536034000000001</v>
      </c>
      <c r="EQ47" s="27">
        <v>20.536076000000001</v>
      </c>
      <c r="ER47" s="24">
        <v>20.543123000000001</v>
      </c>
      <c r="ES47" s="26">
        <v>1E-3</v>
      </c>
      <c r="ET47" s="26">
        <v>1E-3</v>
      </c>
      <c r="EU47" s="26">
        <v>1E-3</v>
      </c>
      <c r="EV47" s="26">
        <v>1E-3</v>
      </c>
      <c r="EW47" s="25">
        <v>1E-3</v>
      </c>
    </row>
    <row r="48" spans="1:153" x14ac:dyDescent="0.25">
      <c r="A48" s="28" t="s">
        <v>184</v>
      </c>
      <c r="B48" s="28">
        <v>4110.1914059999999</v>
      </c>
      <c r="C48" s="28">
        <v>4093.0390619999998</v>
      </c>
      <c r="D48" s="31">
        <v>4074.0063479999999</v>
      </c>
      <c r="E48" s="31">
        <v>4074.0874020000001</v>
      </c>
      <c r="F48" s="31">
        <v>4074.0295409999999</v>
      </c>
      <c r="G48" s="31">
        <v>4073.9562989999999</v>
      </c>
      <c r="H48" s="28">
        <v>4076.6958009999998</v>
      </c>
      <c r="I48" s="31">
        <v>4042.388672</v>
      </c>
      <c r="J48" s="31">
        <v>4044.0310060000002</v>
      </c>
      <c r="K48" s="31">
        <v>4045.5888669999999</v>
      </c>
      <c r="L48" s="31">
        <v>4040.1904300000001</v>
      </c>
      <c r="M48" s="28">
        <v>4049.1770019999999</v>
      </c>
      <c r="N48" s="31">
        <v>4098.6972660000001</v>
      </c>
      <c r="O48" s="31">
        <v>4098.1215819999998</v>
      </c>
      <c r="P48" s="31">
        <v>4102.2353519999997</v>
      </c>
      <c r="Q48" s="31">
        <v>4088.7495119999999</v>
      </c>
      <c r="R48" s="28">
        <v>4116.8588870000003</v>
      </c>
      <c r="S48" s="31">
        <v>4163.9799800000001</v>
      </c>
      <c r="T48" s="31">
        <v>4156.3828119999998</v>
      </c>
      <c r="U48" s="31">
        <v>4164.6816410000001</v>
      </c>
      <c r="V48" s="31">
        <v>4143.3496089999999</v>
      </c>
      <c r="W48" s="28">
        <v>4191.9726559999999</v>
      </c>
      <c r="X48" s="31">
        <v>4209.1132809999999</v>
      </c>
      <c r="Y48" s="31">
        <v>4191.5581050000001</v>
      </c>
      <c r="Z48" s="31">
        <v>4205.779297</v>
      </c>
      <c r="AA48" s="31">
        <v>4178.0395509999998</v>
      </c>
      <c r="AB48" s="28">
        <v>4243.7924800000001</v>
      </c>
      <c r="AC48" s="31">
        <v>4262.8803710000002</v>
      </c>
      <c r="AD48" s="31">
        <v>4235.8334960000002</v>
      </c>
      <c r="AE48" s="31">
        <v>4256.251953</v>
      </c>
      <c r="AF48" s="31">
        <v>4220.9565430000002</v>
      </c>
      <c r="AG48" s="28">
        <v>4305.0776370000003</v>
      </c>
      <c r="AH48" s="31">
        <v>4312.6015619999998</v>
      </c>
      <c r="AI48" s="31">
        <v>4276.3022460000002</v>
      </c>
      <c r="AJ48" s="31">
        <v>4303.2724609999996</v>
      </c>
      <c r="AK48" s="31">
        <v>4262.6645509999998</v>
      </c>
      <c r="AL48" s="28">
        <v>4364.4804690000001</v>
      </c>
      <c r="AM48" s="31">
        <v>4372.326172</v>
      </c>
      <c r="AN48" s="31">
        <v>4326.1474609999996</v>
      </c>
      <c r="AO48" s="31">
        <v>4360.9150390000004</v>
      </c>
      <c r="AP48" s="31">
        <v>4311.9951170000004</v>
      </c>
      <c r="AQ48" s="28">
        <v>4431.6103519999997</v>
      </c>
      <c r="AR48" s="31">
        <v>4411.638672</v>
      </c>
      <c r="AS48" s="31">
        <v>4355.2246089999999</v>
      </c>
      <c r="AT48" s="31">
        <v>4395.3310549999997</v>
      </c>
      <c r="AU48" s="31">
        <v>4337.1860349999997</v>
      </c>
      <c r="AV48" s="28">
        <v>4468.8159180000002</v>
      </c>
      <c r="AW48" s="31">
        <v>4445.1220700000003</v>
      </c>
      <c r="AX48" s="31">
        <v>4381.5888670000004</v>
      </c>
      <c r="AY48" s="31">
        <v>4427.9047849999997</v>
      </c>
      <c r="AZ48" s="31">
        <v>4363.6210940000001</v>
      </c>
      <c r="BA48" s="28">
        <v>4500.2304690000001</v>
      </c>
      <c r="BB48" s="31">
        <v>4491.2900390000004</v>
      </c>
      <c r="BC48" s="31">
        <v>4419.2929690000001</v>
      </c>
      <c r="BD48" s="31">
        <v>4472.1489259999998</v>
      </c>
      <c r="BE48" s="31">
        <v>4402.2241210000002</v>
      </c>
      <c r="BF48" s="28">
        <v>4552.642578</v>
      </c>
      <c r="BG48" s="31">
        <v>4535.8579099999997</v>
      </c>
      <c r="BH48" s="31">
        <v>4453.5058589999999</v>
      </c>
      <c r="BI48" s="31">
        <v>4514.455078</v>
      </c>
      <c r="BJ48" s="31">
        <v>4437.8071289999998</v>
      </c>
      <c r="BK48" s="28">
        <v>4610.6591799999997</v>
      </c>
      <c r="BL48" s="31">
        <v>4580.4389650000003</v>
      </c>
      <c r="BM48" s="31">
        <v>4488.9956050000001</v>
      </c>
      <c r="BN48" s="31">
        <v>4554.705078</v>
      </c>
      <c r="BO48" s="31">
        <v>4474.828125</v>
      </c>
      <c r="BP48" s="28">
        <v>4662.2241210000002</v>
      </c>
      <c r="BQ48" s="31">
        <v>4623.2221680000002</v>
      </c>
      <c r="BR48" s="31">
        <v>4527.3940430000002</v>
      </c>
      <c r="BS48" s="31">
        <v>4595.3354490000002</v>
      </c>
      <c r="BT48" s="31">
        <v>4514.6147460000002</v>
      </c>
      <c r="BU48" s="28">
        <v>4708.8759769999997</v>
      </c>
      <c r="BV48" s="31">
        <v>4661.5249020000001</v>
      </c>
      <c r="BW48" s="31">
        <v>4559.3178710000002</v>
      </c>
      <c r="BX48" s="31">
        <v>4632.2788090000004</v>
      </c>
      <c r="BY48" s="31">
        <v>4547.4526370000003</v>
      </c>
      <c r="BZ48" s="28">
        <v>4750.2504879999997</v>
      </c>
      <c r="CA48" s="31">
        <v>4705.8530270000001</v>
      </c>
      <c r="CB48" s="31">
        <v>4593.8476559999999</v>
      </c>
      <c r="CC48" s="31">
        <v>4674.1762699999999</v>
      </c>
      <c r="CD48" s="31">
        <v>4583.6044920000004</v>
      </c>
      <c r="CE48" s="28">
        <v>4794.1142579999996</v>
      </c>
      <c r="CF48" s="31">
        <v>4745.0590819999998</v>
      </c>
      <c r="CG48" s="31">
        <v>4624.4750979999999</v>
      </c>
      <c r="CH48" s="31">
        <v>4710.2275390000004</v>
      </c>
      <c r="CI48" s="31">
        <v>4615.3798829999996</v>
      </c>
      <c r="CJ48" s="28">
        <v>4832.3046880000002</v>
      </c>
      <c r="CK48" s="31">
        <v>4786.6333009999998</v>
      </c>
      <c r="CL48" s="31">
        <v>4655.2299800000001</v>
      </c>
      <c r="CM48" s="31">
        <v>4749.6357420000004</v>
      </c>
      <c r="CN48" s="31">
        <v>4648.9057620000003</v>
      </c>
      <c r="CO48" s="28">
        <v>4875.1552730000003</v>
      </c>
      <c r="CP48" s="31">
        <v>4829.3842770000001</v>
      </c>
      <c r="CQ48" s="31">
        <v>4688.8046880000002</v>
      </c>
      <c r="CR48" s="31">
        <v>4791.7431640000004</v>
      </c>
      <c r="CS48" s="31">
        <v>4686.7348629999997</v>
      </c>
      <c r="CT48" s="28">
        <v>4921.9409180000002</v>
      </c>
      <c r="CU48" s="31">
        <v>4864.064453</v>
      </c>
      <c r="CV48" s="31">
        <v>4719.7690430000002</v>
      </c>
      <c r="CW48" s="31">
        <v>4829.2587890000004</v>
      </c>
      <c r="CX48" s="31">
        <v>4722.3203119999998</v>
      </c>
      <c r="CY48" s="28">
        <v>4963.4584960000002</v>
      </c>
      <c r="CZ48" s="31">
        <v>4904.205078</v>
      </c>
      <c r="DA48" s="31">
        <v>4753.7651370000003</v>
      </c>
      <c r="DB48" s="31">
        <v>4868.3974609999996</v>
      </c>
      <c r="DC48" s="31">
        <v>4756.4316410000001</v>
      </c>
      <c r="DD48" s="28">
        <v>5003.6274409999996</v>
      </c>
      <c r="DE48" s="31">
        <v>4947.1552730000003</v>
      </c>
      <c r="DF48" s="31">
        <v>4791.2016599999997</v>
      </c>
      <c r="DG48" s="31">
        <v>4908.4028319999998</v>
      </c>
      <c r="DH48" s="31">
        <v>4791.8129879999997</v>
      </c>
      <c r="DI48" s="28">
        <v>5048.8920900000003</v>
      </c>
      <c r="DJ48" s="31">
        <v>4991.4189450000003</v>
      </c>
      <c r="DK48" s="31">
        <v>4832.341797</v>
      </c>
      <c r="DL48" s="31">
        <v>4951.8959960000002</v>
      </c>
      <c r="DM48" s="31">
        <v>4826.4257809999999</v>
      </c>
      <c r="DN48" s="28">
        <v>5097.4384769999997</v>
      </c>
      <c r="DO48" s="31">
        <v>5034.986328</v>
      </c>
      <c r="DP48" s="31">
        <v>4868.5673829999996</v>
      </c>
      <c r="DQ48" s="31">
        <v>4997.8212890000004</v>
      </c>
      <c r="DR48" s="31">
        <v>4861.2416990000002</v>
      </c>
      <c r="DS48" s="28">
        <v>5145.6362300000001</v>
      </c>
      <c r="DT48" s="31">
        <v>5079.4560549999997</v>
      </c>
      <c r="DU48" s="31">
        <v>4909.8232420000004</v>
      </c>
      <c r="DV48" s="31">
        <v>5044.0688479999999</v>
      </c>
      <c r="DW48" s="31">
        <v>4905.9838870000003</v>
      </c>
      <c r="DX48" s="28">
        <v>5198.6328119999998</v>
      </c>
      <c r="DY48" s="31">
        <v>5122.3374020000001</v>
      </c>
      <c r="DZ48" s="31">
        <v>4956.1030270000001</v>
      </c>
      <c r="EA48" s="31">
        <v>5090.5986329999996</v>
      </c>
      <c r="EB48" s="31">
        <v>4953.6459960000002</v>
      </c>
      <c r="EC48" s="28">
        <v>5258.2617190000001</v>
      </c>
      <c r="ED48" s="31">
        <v>5169.0571289999998</v>
      </c>
      <c r="EE48" s="31">
        <v>5004.1552730000003</v>
      </c>
      <c r="EF48" s="31">
        <v>5134.6821289999998</v>
      </c>
      <c r="EG48" s="31">
        <v>5002.3032229999999</v>
      </c>
      <c r="EH48" s="28">
        <v>5316.2495120000003</v>
      </c>
      <c r="EI48" s="31">
        <v>5221.7373049999997</v>
      </c>
      <c r="EJ48" s="31">
        <v>5049.5820309999999</v>
      </c>
      <c r="EK48" s="31">
        <v>5187.4692379999997</v>
      </c>
      <c r="EL48" s="31">
        <v>5046.9467770000001</v>
      </c>
      <c r="EM48" s="28">
        <v>5371.9594729999999</v>
      </c>
      <c r="EN48" s="31">
        <v>5273.1577150000003</v>
      </c>
      <c r="EO48" s="31">
        <v>5090.3984380000002</v>
      </c>
      <c r="EP48" s="31">
        <v>5237.8588870000003</v>
      </c>
      <c r="EQ48" s="31">
        <v>5086.7182620000003</v>
      </c>
      <c r="ER48" s="28">
        <v>5431.7778319999998</v>
      </c>
      <c r="ES48" s="30">
        <v>8.9999999999999993E-3</v>
      </c>
      <c r="ET48" s="30">
        <v>8.0000000000000002E-3</v>
      </c>
      <c r="EU48" s="30">
        <v>8.9999999999999993E-3</v>
      </c>
      <c r="EV48" s="30">
        <v>8.0000000000000002E-3</v>
      </c>
      <c r="EW48" s="29">
        <v>0.01</v>
      </c>
    </row>
    <row r="49" spans="1:153" x14ac:dyDescent="0.25">
      <c r="A49" s="28" t="s">
        <v>183</v>
      </c>
      <c r="B49" s="28">
        <v>3994.2395019999999</v>
      </c>
      <c r="C49" s="28">
        <v>3978.7917480000001</v>
      </c>
      <c r="D49" s="31">
        <v>3948.6281739999999</v>
      </c>
      <c r="E49" s="31">
        <v>3948.6372070000002</v>
      </c>
      <c r="F49" s="31">
        <v>3948.6308589999999</v>
      </c>
      <c r="G49" s="31">
        <v>3948.757568</v>
      </c>
      <c r="H49" s="28">
        <v>3950.8977049999999</v>
      </c>
      <c r="I49" s="31">
        <v>3909.3666990000002</v>
      </c>
      <c r="J49" s="31">
        <v>3910.8010250000002</v>
      </c>
      <c r="K49" s="31">
        <v>3912.2270509999998</v>
      </c>
      <c r="L49" s="31">
        <v>3907.5126949999999</v>
      </c>
      <c r="M49" s="28">
        <v>3915.1564939999998</v>
      </c>
      <c r="N49" s="31">
        <v>3941.51001</v>
      </c>
      <c r="O49" s="31">
        <v>3940.576172</v>
      </c>
      <c r="P49" s="31">
        <v>3943.9311520000001</v>
      </c>
      <c r="Q49" s="31">
        <v>3932.2133789999998</v>
      </c>
      <c r="R49" s="28">
        <v>3957.8176269999999</v>
      </c>
      <c r="S49" s="31">
        <v>3999.399414</v>
      </c>
      <c r="T49" s="31">
        <v>3991.2597660000001</v>
      </c>
      <c r="U49" s="31">
        <v>3998.0578609999998</v>
      </c>
      <c r="V49" s="31">
        <v>3979.656982</v>
      </c>
      <c r="W49" s="28">
        <v>4024.7858890000002</v>
      </c>
      <c r="X49" s="31">
        <v>4038.9025879999999</v>
      </c>
      <c r="Y49" s="31">
        <v>4020.3383789999998</v>
      </c>
      <c r="Z49" s="31">
        <v>4032.4409179999998</v>
      </c>
      <c r="AA49" s="31">
        <v>4008.7429200000001</v>
      </c>
      <c r="AB49" s="28">
        <v>4069.9716800000001</v>
      </c>
      <c r="AC49" s="31">
        <v>4090.0375979999999</v>
      </c>
      <c r="AD49" s="31">
        <v>4061.008789</v>
      </c>
      <c r="AE49" s="31">
        <v>4079.6354980000001</v>
      </c>
      <c r="AF49" s="31">
        <v>4049.1735840000001</v>
      </c>
      <c r="AG49" s="28">
        <v>4126.9458009999998</v>
      </c>
      <c r="AH49" s="31">
        <v>4137.0859380000002</v>
      </c>
      <c r="AI49" s="31">
        <v>4098.3310549999997</v>
      </c>
      <c r="AJ49" s="31">
        <v>4123.2661129999997</v>
      </c>
      <c r="AK49" s="31">
        <v>4088.3122560000002</v>
      </c>
      <c r="AL49" s="28">
        <v>4182.4228519999997</v>
      </c>
      <c r="AM49" s="31">
        <v>4194.1791990000002</v>
      </c>
      <c r="AN49" s="31">
        <v>4144.939453</v>
      </c>
      <c r="AO49" s="31">
        <v>4177.4121089999999</v>
      </c>
      <c r="AP49" s="31">
        <v>4135.2397460000002</v>
      </c>
      <c r="AQ49" s="28">
        <v>4245.5625</v>
      </c>
      <c r="AR49" s="31">
        <v>4227.4306640000004</v>
      </c>
      <c r="AS49" s="31">
        <v>4170.4384769999997</v>
      </c>
      <c r="AT49" s="31">
        <v>4208.0078119999998</v>
      </c>
      <c r="AU49" s="31">
        <v>4158.0341799999997</v>
      </c>
      <c r="AV49" s="28">
        <v>4278.408203</v>
      </c>
      <c r="AW49" s="31">
        <v>4257.8032229999999</v>
      </c>
      <c r="AX49" s="31">
        <v>4192.8286129999997</v>
      </c>
      <c r="AY49" s="31">
        <v>4236.3139650000003</v>
      </c>
      <c r="AZ49" s="31">
        <v>4180.3193359999996</v>
      </c>
      <c r="BA49" s="28">
        <v>4304.9658200000003</v>
      </c>
      <c r="BB49" s="31">
        <v>4300.2084960000002</v>
      </c>
      <c r="BC49" s="31">
        <v>4225.9882809999999</v>
      </c>
      <c r="BD49" s="31">
        <v>4275.6811520000001</v>
      </c>
      <c r="BE49" s="31">
        <v>4215.5043949999999</v>
      </c>
      <c r="BF49" s="28">
        <v>4351.9599609999996</v>
      </c>
      <c r="BG49" s="31">
        <v>4341.326172</v>
      </c>
      <c r="BH49" s="31">
        <v>4255.7026370000003</v>
      </c>
      <c r="BI49" s="31">
        <v>4311.3852539999998</v>
      </c>
      <c r="BJ49" s="31">
        <v>4248.1313479999999</v>
      </c>
      <c r="BK49" s="28">
        <v>4404.8647460000002</v>
      </c>
      <c r="BL49" s="31">
        <v>4381.6728519999997</v>
      </c>
      <c r="BM49" s="31">
        <v>4285.7587890000004</v>
      </c>
      <c r="BN49" s="31">
        <v>4346.0288090000004</v>
      </c>
      <c r="BO49" s="31">
        <v>4281.1958009999998</v>
      </c>
      <c r="BP49" s="28">
        <v>4450.5</v>
      </c>
      <c r="BQ49" s="31">
        <v>4420.0576170000004</v>
      </c>
      <c r="BR49" s="31">
        <v>4318.4077150000003</v>
      </c>
      <c r="BS49" s="31">
        <v>4380.7631840000004</v>
      </c>
      <c r="BT49" s="31">
        <v>4316.9184569999998</v>
      </c>
      <c r="BU49" s="28">
        <v>4490.9331050000001</v>
      </c>
      <c r="BV49" s="31">
        <v>4457.6293949999999</v>
      </c>
      <c r="BW49" s="31">
        <v>4343.9165039999998</v>
      </c>
      <c r="BX49" s="31">
        <v>4411.3237300000001</v>
      </c>
      <c r="BY49" s="31">
        <v>4345.3173829999996</v>
      </c>
      <c r="BZ49" s="28">
        <v>4525.4384769999997</v>
      </c>
      <c r="CA49" s="31">
        <v>4492.6801759999998</v>
      </c>
      <c r="CB49" s="31">
        <v>4371.4887699999999</v>
      </c>
      <c r="CC49" s="31">
        <v>4446.4770509999998</v>
      </c>
      <c r="CD49" s="31">
        <v>4376.6665039999998</v>
      </c>
      <c r="CE49" s="28">
        <v>4561.9736329999996</v>
      </c>
      <c r="CF49" s="31">
        <v>4526.0229490000002</v>
      </c>
      <c r="CG49" s="31">
        <v>4394.2597660000001</v>
      </c>
      <c r="CH49" s="31">
        <v>4474.8403319999998</v>
      </c>
      <c r="CI49" s="31">
        <v>4402.9345700000003</v>
      </c>
      <c r="CJ49" s="28">
        <v>4591.9912109999996</v>
      </c>
      <c r="CK49" s="31">
        <v>4561.3027339999999</v>
      </c>
      <c r="CL49" s="31">
        <v>4416.3237300000001</v>
      </c>
      <c r="CM49" s="31">
        <v>4505.8652339999999</v>
      </c>
      <c r="CN49" s="31">
        <v>4430.3085940000001</v>
      </c>
      <c r="CO49" s="28">
        <v>4625.8115230000003</v>
      </c>
      <c r="CP49" s="31">
        <v>4597.15625</v>
      </c>
      <c r="CQ49" s="31">
        <v>4440.2998049999997</v>
      </c>
      <c r="CR49" s="31">
        <v>4538.888672</v>
      </c>
      <c r="CS49" s="31">
        <v>4461.2978519999997</v>
      </c>
      <c r="CT49" s="28">
        <v>4663.1645509999998</v>
      </c>
      <c r="CU49" s="31">
        <v>4624.3666990000002</v>
      </c>
      <c r="CV49" s="31">
        <v>4461.1938479999999</v>
      </c>
      <c r="CW49" s="31">
        <v>4566.8525390000004</v>
      </c>
      <c r="CX49" s="31">
        <v>4489.638672</v>
      </c>
      <c r="CY49" s="28">
        <v>4692.0419920000004</v>
      </c>
      <c r="CZ49" s="31">
        <v>4657.1538090000004</v>
      </c>
      <c r="DA49" s="31">
        <v>4484.7724609999996</v>
      </c>
      <c r="DB49" s="31">
        <v>4596.1899409999996</v>
      </c>
      <c r="DC49" s="31">
        <v>4516.2666019999997</v>
      </c>
      <c r="DD49" s="28">
        <v>4721.6914059999999</v>
      </c>
      <c r="DE49" s="31">
        <v>4692.2143550000001</v>
      </c>
      <c r="DF49" s="31">
        <v>4511.2431640000004</v>
      </c>
      <c r="DG49" s="31">
        <v>4626.0908200000003</v>
      </c>
      <c r="DH49" s="31">
        <v>4543.8603519999997</v>
      </c>
      <c r="DI49" s="28">
        <v>4755.9477539999998</v>
      </c>
      <c r="DJ49" s="31">
        <v>4728.3344729999999</v>
      </c>
      <c r="DK49" s="31">
        <v>4540.8447269999997</v>
      </c>
      <c r="DL49" s="31">
        <v>4659.1313479999999</v>
      </c>
      <c r="DM49" s="31">
        <v>4570.7768550000001</v>
      </c>
      <c r="DN49" s="28">
        <v>4793.1635740000002</v>
      </c>
      <c r="DO49" s="31">
        <v>4763.3188479999999</v>
      </c>
      <c r="DP49" s="31">
        <v>4565.1445309999999</v>
      </c>
      <c r="DQ49" s="31">
        <v>4694.2211909999996</v>
      </c>
      <c r="DR49" s="31">
        <v>4597.1313479999999</v>
      </c>
      <c r="DS49" s="28">
        <v>4829.7592770000001</v>
      </c>
      <c r="DT49" s="31">
        <v>4799.4946289999998</v>
      </c>
      <c r="DU49" s="31">
        <v>4595.3618159999996</v>
      </c>
      <c r="DV49" s="31">
        <v>4730.0410160000001</v>
      </c>
      <c r="DW49" s="31">
        <v>4633.4501950000003</v>
      </c>
      <c r="DX49" s="28">
        <v>4871.984375</v>
      </c>
      <c r="DY49" s="31">
        <v>4834.6743159999996</v>
      </c>
      <c r="DZ49" s="31">
        <v>4631.2583009999998</v>
      </c>
      <c r="EA49" s="31">
        <v>4766.3320309999999</v>
      </c>
      <c r="EB49" s="31">
        <v>4672.8046880000002</v>
      </c>
      <c r="EC49" s="28">
        <v>4921.7890619999998</v>
      </c>
      <c r="ED49" s="31">
        <v>4873.6035160000001</v>
      </c>
      <c r="EE49" s="31">
        <v>4670.1040039999998</v>
      </c>
      <c r="EF49" s="31">
        <v>4800.8178710000002</v>
      </c>
      <c r="EG49" s="31">
        <v>4714.6972660000001</v>
      </c>
      <c r="EH49" s="28">
        <v>4972.0834960000002</v>
      </c>
      <c r="EI49" s="31">
        <v>4918.7729490000002</v>
      </c>
      <c r="EJ49" s="31">
        <v>4707.2158200000003</v>
      </c>
      <c r="EK49" s="31">
        <v>4844.0825199999999</v>
      </c>
      <c r="EL49" s="31">
        <v>4756.2104490000002</v>
      </c>
      <c r="EM49" s="28">
        <v>5020.935547</v>
      </c>
      <c r="EN49" s="31">
        <v>4962.9506840000004</v>
      </c>
      <c r="EO49" s="31">
        <v>4740.2553710000002</v>
      </c>
      <c r="EP49" s="31">
        <v>4885.3022460000002</v>
      </c>
      <c r="EQ49" s="31">
        <v>4789.9389650000003</v>
      </c>
      <c r="ER49" s="28">
        <v>5074.1464839999999</v>
      </c>
      <c r="ES49" s="30">
        <v>8.0000000000000002E-3</v>
      </c>
      <c r="ET49" s="30">
        <v>6.0000000000000001E-3</v>
      </c>
      <c r="EU49" s="30">
        <v>7.0000000000000001E-3</v>
      </c>
      <c r="EV49" s="30">
        <v>6.0000000000000001E-3</v>
      </c>
      <c r="EW49" s="29">
        <v>8.0000000000000002E-3</v>
      </c>
    </row>
    <row r="50" spans="1:153" x14ac:dyDescent="0.25">
      <c r="A50" s="24"/>
      <c r="B50" s="24"/>
      <c r="C50" s="24"/>
      <c r="D50" s="194"/>
      <c r="E50" s="189"/>
      <c r="F50" s="189"/>
      <c r="G50" s="189"/>
      <c r="H50" s="195"/>
      <c r="I50" s="194"/>
      <c r="J50" s="189"/>
      <c r="K50" s="189"/>
      <c r="L50" s="189"/>
      <c r="M50" s="195"/>
      <c r="N50" s="194"/>
      <c r="O50" s="189"/>
      <c r="P50" s="189"/>
      <c r="Q50" s="189"/>
      <c r="R50" s="195"/>
      <c r="S50" s="194"/>
      <c r="T50" s="189"/>
      <c r="U50" s="189"/>
      <c r="V50" s="189"/>
      <c r="W50" s="195"/>
      <c r="X50" s="194"/>
      <c r="Y50" s="189"/>
      <c r="Z50" s="189"/>
      <c r="AA50" s="189"/>
      <c r="AB50" s="195"/>
      <c r="AC50" s="194"/>
      <c r="AD50" s="189"/>
      <c r="AE50" s="189"/>
      <c r="AF50" s="189"/>
      <c r="AG50" s="195"/>
      <c r="AH50" s="194"/>
      <c r="AI50" s="189"/>
      <c r="AJ50" s="189"/>
      <c r="AK50" s="189"/>
      <c r="AL50" s="195"/>
      <c r="AM50" s="194"/>
      <c r="AN50" s="189"/>
      <c r="AO50" s="189"/>
      <c r="AP50" s="189"/>
      <c r="AQ50" s="195"/>
      <c r="AR50" s="194"/>
      <c r="AS50" s="189"/>
      <c r="AT50" s="189"/>
      <c r="AU50" s="189"/>
      <c r="AV50" s="195"/>
      <c r="AW50" s="194"/>
      <c r="AX50" s="189"/>
      <c r="AY50" s="189"/>
      <c r="AZ50" s="189"/>
      <c r="BA50" s="195"/>
      <c r="BB50" s="194"/>
      <c r="BC50" s="189"/>
      <c r="BD50" s="189"/>
      <c r="BE50" s="189"/>
      <c r="BF50" s="195"/>
      <c r="BG50" s="194"/>
      <c r="BH50" s="189"/>
      <c r="BI50" s="189"/>
      <c r="BJ50" s="189"/>
      <c r="BK50" s="195"/>
      <c r="BL50" s="194"/>
      <c r="BM50" s="189"/>
      <c r="BN50" s="189"/>
      <c r="BO50" s="189"/>
      <c r="BP50" s="195"/>
      <c r="BQ50" s="194"/>
      <c r="BR50" s="189"/>
      <c r="BS50" s="189"/>
      <c r="BT50" s="189"/>
      <c r="BU50" s="195"/>
      <c r="BV50" s="194"/>
      <c r="BW50" s="189"/>
      <c r="BX50" s="189"/>
      <c r="BY50" s="189"/>
      <c r="BZ50" s="195"/>
      <c r="CA50" s="194"/>
      <c r="CB50" s="189"/>
      <c r="CC50" s="189"/>
      <c r="CD50" s="189"/>
      <c r="CE50" s="195"/>
      <c r="CF50" s="194"/>
      <c r="CG50" s="189"/>
      <c r="CH50" s="189"/>
      <c r="CI50" s="189"/>
      <c r="CJ50" s="195"/>
      <c r="CK50" s="194"/>
      <c r="CL50" s="189"/>
      <c r="CM50" s="189"/>
      <c r="CN50" s="189"/>
      <c r="CO50" s="195"/>
      <c r="CP50" s="194"/>
      <c r="CQ50" s="189"/>
      <c r="CR50" s="189"/>
      <c r="CS50" s="189"/>
      <c r="CT50" s="195"/>
      <c r="CU50" s="194"/>
      <c r="CV50" s="189"/>
      <c r="CW50" s="189"/>
      <c r="CX50" s="189"/>
      <c r="CY50" s="195"/>
      <c r="CZ50" s="194"/>
      <c r="DA50" s="189"/>
      <c r="DB50" s="189"/>
      <c r="DC50" s="189"/>
      <c r="DD50" s="195"/>
      <c r="DE50" s="194"/>
      <c r="DF50" s="189"/>
      <c r="DG50" s="189"/>
      <c r="DH50" s="189"/>
      <c r="DI50" s="195"/>
      <c r="DJ50" s="194"/>
      <c r="DK50" s="189"/>
      <c r="DL50" s="189"/>
      <c r="DM50" s="189"/>
      <c r="DN50" s="195"/>
      <c r="DO50" s="194"/>
      <c r="DP50" s="189"/>
      <c r="DQ50" s="189"/>
      <c r="DR50" s="189"/>
      <c r="DS50" s="195"/>
      <c r="DT50" s="194"/>
      <c r="DU50" s="189"/>
      <c r="DV50" s="189"/>
      <c r="DW50" s="189"/>
      <c r="DX50" s="195"/>
      <c r="DY50" s="194"/>
      <c r="DZ50" s="189"/>
      <c r="EA50" s="189"/>
      <c r="EB50" s="189"/>
      <c r="EC50" s="195"/>
      <c r="ED50" s="194"/>
      <c r="EE50" s="189"/>
      <c r="EF50" s="189"/>
      <c r="EG50" s="189"/>
      <c r="EH50" s="195"/>
      <c r="EI50" s="194"/>
      <c r="EJ50" s="189"/>
      <c r="EK50" s="189"/>
      <c r="EL50" s="189"/>
      <c r="EM50" s="195"/>
      <c r="EN50" s="194"/>
      <c r="EO50" s="189"/>
      <c r="EP50" s="189"/>
      <c r="EQ50" s="189"/>
      <c r="ER50" s="195"/>
      <c r="ES50" s="194"/>
      <c r="ET50" s="189"/>
      <c r="EU50" s="189"/>
      <c r="EV50" s="189"/>
      <c r="EW50" s="195"/>
    </row>
    <row r="51" spans="1:153" x14ac:dyDescent="0.25">
      <c r="A51" s="28" t="s">
        <v>182</v>
      </c>
      <c r="B51" s="28">
        <v>25.680008000000001</v>
      </c>
      <c r="C51" s="28">
        <v>36.97607</v>
      </c>
      <c r="D51" s="31">
        <v>44.992203000000003</v>
      </c>
      <c r="E51" s="31">
        <v>44.992203000000003</v>
      </c>
      <c r="F51" s="31">
        <v>44.992203000000003</v>
      </c>
      <c r="G51" s="31">
        <v>44.992203000000003</v>
      </c>
      <c r="H51" s="28">
        <v>42.812206000000003</v>
      </c>
      <c r="I51" s="31">
        <v>31.545946000000001</v>
      </c>
      <c r="J51" s="31">
        <v>31.503133999999999</v>
      </c>
      <c r="K51" s="31">
        <v>31.503133999999999</v>
      </c>
      <c r="L51" s="31">
        <v>31.601229</v>
      </c>
      <c r="M51" s="28">
        <v>31.596744999999999</v>
      </c>
      <c r="N51" s="31">
        <v>32.494675000000001</v>
      </c>
      <c r="O51" s="31">
        <v>32.448005999999999</v>
      </c>
      <c r="P51" s="31">
        <v>32.448005999999999</v>
      </c>
      <c r="Q51" s="31">
        <v>32.724567</v>
      </c>
      <c r="R51" s="28">
        <v>30.829986999999999</v>
      </c>
      <c r="S51" s="31">
        <v>27.568442999999998</v>
      </c>
      <c r="T51" s="31">
        <v>27.685552999999999</v>
      </c>
      <c r="U51" s="31">
        <v>27.568439000000001</v>
      </c>
      <c r="V51" s="31">
        <v>27.878778000000001</v>
      </c>
      <c r="W51" s="28">
        <v>26.500855999999999</v>
      </c>
      <c r="X51" s="31">
        <v>29.505852000000001</v>
      </c>
      <c r="Y51" s="31">
        <v>29.505852000000001</v>
      </c>
      <c r="Z51" s="31">
        <v>29.498830999999999</v>
      </c>
      <c r="AA51" s="31">
        <v>29.554925999999998</v>
      </c>
      <c r="AB51" s="28">
        <v>28.514541999999999</v>
      </c>
      <c r="AC51" s="31">
        <v>28.375347000000001</v>
      </c>
      <c r="AD51" s="31">
        <v>28.404215000000001</v>
      </c>
      <c r="AE51" s="31">
        <v>28.374561</v>
      </c>
      <c r="AF51" s="31">
        <v>28.490756999999999</v>
      </c>
      <c r="AG51" s="28">
        <v>27.419262</v>
      </c>
      <c r="AH51" s="31">
        <v>26.486063000000001</v>
      </c>
      <c r="AI51" s="31">
        <v>26.575673999999999</v>
      </c>
      <c r="AJ51" s="31">
        <v>26.473313999999998</v>
      </c>
      <c r="AK51" s="31">
        <v>26.618673000000001</v>
      </c>
      <c r="AL51" s="28">
        <v>25.479361000000001</v>
      </c>
      <c r="AM51" s="31">
        <v>24.295535999999998</v>
      </c>
      <c r="AN51" s="31">
        <v>24.419789999999999</v>
      </c>
      <c r="AO51" s="31">
        <v>24.334337000000001</v>
      </c>
      <c r="AP51" s="31">
        <v>25.328619</v>
      </c>
      <c r="AQ51" s="28">
        <v>24.209340999999998</v>
      </c>
      <c r="AR51" s="31">
        <v>24.065000999999999</v>
      </c>
      <c r="AS51" s="31">
        <v>24.121324999999999</v>
      </c>
      <c r="AT51" s="31">
        <v>23.685579000000001</v>
      </c>
      <c r="AU51" s="31">
        <v>25.630165000000002</v>
      </c>
      <c r="AV51" s="28">
        <v>23.630977999999999</v>
      </c>
      <c r="AW51" s="31">
        <v>29.650991000000001</v>
      </c>
      <c r="AX51" s="31">
        <v>29.681566</v>
      </c>
      <c r="AY51" s="31">
        <v>29.219432999999999</v>
      </c>
      <c r="AZ51" s="31">
        <v>30.386581</v>
      </c>
      <c r="BA51" s="28">
        <v>29.155117000000001</v>
      </c>
      <c r="BB51" s="31">
        <v>27.771061</v>
      </c>
      <c r="BC51" s="31">
        <v>28.097128000000001</v>
      </c>
      <c r="BD51" s="31">
        <v>27.406123999999998</v>
      </c>
      <c r="BE51" s="31">
        <v>29.576359</v>
      </c>
      <c r="BF51" s="28">
        <v>27.295656000000001</v>
      </c>
      <c r="BG51" s="31">
        <v>24.945703999999999</v>
      </c>
      <c r="BH51" s="31">
        <v>25.360306000000001</v>
      </c>
      <c r="BI51" s="31">
        <v>24.597912000000001</v>
      </c>
      <c r="BJ51" s="31">
        <v>27.074532999999999</v>
      </c>
      <c r="BK51" s="28">
        <v>24.483532</v>
      </c>
      <c r="BL51" s="31">
        <v>24.268366</v>
      </c>
      <c r="BM51" s="31">
        <v>24.440995999999998</v>
      </c>
      <c r="BN51" s="31">
        <v>23.769905000000001</v>
      </c>
      <c r="BO51" s="31">
        <v>26.825085000000001</v>
      </c>
      <c r="BP51" s="28">
        <v>23.467115</v>
      </c>
      <c r="BQ51" s="31">
        <v>22.505666999999999</v>
      </c>
      <c r="BR51" s="31">
        <v>22.086039</v>
      </c>
      <c r="BS51" s="31">
        <v>21.080898000000001</v>
      </c>
      <c r="BT51" s="31">
        <v>24.676918000000001</v>
      </c>
      <c r="BU51" s="28">
        <v>20.740193999999999</v>
      </c>
      <c r="BV51" s="31">
        <v>22.400300999999999</v>
      </c>
      <c r="BW51" s="31">
        <v>22.187092</v>
      </c>
      <c r="BX51" s="31">
        <v>20.894000999999999</v>
      </c>
      <c r="BY51" s="31">
        <v>25.522337</v>
      </c>
      <c r="BZ51" s="28">
        <v>19.305817000000001</v>
      </c>
      <c r="CA51" s="31">
        <v>17.473154000000001</v>
      </c>
      <c r="CB51" s="31">
        <v>17.594103</v>
      </c>
      <c r="CC51" s="31">
        <v>16.322044000000002</v>
      </c>
      <c r="CD51" s="31">
        <v>21.316714999999999</v>
      </c>
      <c r="CE51" s="28">
        <v>13.867046999999999</v>
      </c>
      <c r="CF51" s="31">
        <v>18.843095999999999</v>
      </c>
      <c r="CG51" s="31">
        <v>18.930807000000001</v>
      </c>
      <c r="CH51" s="31">
        <v>18.095939999999999</v>
      </c>
      <c r="CI51" s="31">
        <v>22.269107999999999</v>
      </c>
      <c r="CJ51" s="28">
        <v>15.754878</v>
      </c>
      <c r="CK51" s="31">
        <v>16.723756999999999</v>
      </c>
      <c r="CL51" s="31">
        <v>17.795292</v>
      </c>
      <c r="CM51" s="31">
        <v>15.2241</v>
      </c>
      <c r="CN51" s="31">
        <v>23.373327</v>
      </c>
      <c r="CO51" s="28">
        <v>15.002124</v>
      </c>
      <c r="CP51" s="31">
        <v>10.970602</v>
      </c>
      <c r="CQ51" s="31">
        <v>14.721709000000001</v>
      </c>
      <c r="CR51" s="31">
        <v>9.3578329999999994</v>
      </c>
      <c r="CS51" s="31">
        <v>21.140446000000001</v>
      </c>
      <c r="CT51" s="28">
        <v>7.9219419999999996</v>
      </c>
      <c r="CU51" s="31">
        <v>13.729844</v>
      </c>
      <c r="CV51" s="31">
        <v>14.771305</v>
      </c>
      <c r="CW51" s="31">
        <v>10.225172000000001</v>
      </c>
      <c r="CX51" s="31">
        <v>21.184349000000001</v>
      </c>
      <c r="CY51" s="28">
        <v>8.0238680000000002</v>
      </c>
      <c r="CZ51" s="31">
        <v>13.449049</v>
      </c>
      <c r="DA51" s="31">
        <v>15.277756999999999</v>
      </c>
      <c r="DB51" s="31">
        <v>11.896791</v>
      </c>
      <c r="DC51" s="31">
        <v>21.955832000000001</v>
      </c>
      <c r="DD51" s="28">
        <v>7.8296429999999999</v>
      </c>
      <c r="DE51" s="31">
        <v>12.383174</v>
      </c>
      <c r="DF51" s="31">
        <v>14.590949999999999</v>
      </c>
      <c r="DG51" s="31">
        <v>12.350994999999999</v>
      </c>
      <c r="DH51" s="31">
        <v>21.430845000000001</v>
      </c>
      <c r="DI51" s="28">
        <v>6.5856620000000001</v>
      </c>
      <c r="DJ51" s="31">
        <v>11.266321</v>
      </c>
      <c r="DK51" s="31">
        <v>13.689665</v>
      </c>
      <c r="DL51" s="31">
        <v>10.257339999999999</v>
      </c>
      <c r="DM51" s="31">
        <v>20.408270000000002</v>
      </c>
      <c r="DN51" s="28">
        <v>5.5689159999999998</v>
      </c>
      <c r="DO51" s="31">
        <v>10.435675</v>
      </c>
      <c r="DP51" s="31">
        <v>16.934930999999999</v>
      </c>
      <c r="DQ51" s="31">
        <v>9.1757310000000007</v>
      </c>
      <c r="DR51" s="31">
        <v>21.146180999999999</v>
      </c>
      <c r="DS51" s="28">
        <v>4.7333829999999999</v>
      </c>
      <c r="DT51" s="31">
        <v>10.888852</v>
      </c>
      <c r="DU51" s="31">
        <v>18.091415000000001</v>
      </c>
      <c r="DV51" s="31">
        <v>10.016206</v>
      </c>
      <c r="DW51" s="31">
        <v>23.231779</v>
      </c>
      <c r="DX51" s="28">
        <v>4.7333829999999999</v>
      </c>
      <c r="DY51" s="31">
        <v>17.805606999999998</v>
      </c>
      <c r="DZ51" s="31">
        <v>18.076656</v>
      </c>
      <c r="EA51" s="31">
        <v>10.832428</v>
      </c>
      <c r="EB51" s="31">
        <v>27.192450000000001</v>
      </c>
      <c r="EC51" s="28">
        <v>4.7333829999999999</v>
      </c>
      <c r="ED51" s="31">
        <v>17.987278</v>
      </c>
      <c r="EE51" s="31">
        <v>18.149626000000001</v>
      </c>
      <c r="EF51" s="31">
        <v>14.103737000000001</v>
      </c>
      <c r="EG51" s="31">
        <v>27.72006</v>
      </c>
      <c r="EH51" s="28">
        <v>4.7340159999999996</v>
      </c>
      <c r="EI51" s="31">
        <v>17.995459</v>
      </c>
      <c r="EJ51" s="31">
        <v>18.940594000000001</v>
      </c>
      <c r="EK51" s="31">
        <v>15.589567000000001</v>
      </c>
      <c r="EL51" s="31">
        <v>34.212189000000002</v>
      </c>
      <c r="EM51" s="28">
        <v>4.7346779999999997</v>
      </c>
      <c r="EN51" s="31">
        <v>18.054188</v>
      </c>
      <c r="EO51" s="31">
        <v>21.314829</v>
      </c>
      <c r="EP51" s="31">
        <v>18.050305999999999</v>
      </c>
      <c r="EQ51" s="31">
        <v>44.421084999999998</v>
      </c>
      <c r="ER51" s="28">
        <v>4.7417129999999998</v>
      </c>
      <c r="ES51" s="30">
        <v>-2.4E-2</v>
      </c>
      <c r="ET51" s="30">
        <v>-1.9E-2</v>
      </c>
      <c r="EU51" s="30">
        <v>-2.4E-2</v>
      </c>
      <c r="EV51" s="30">
        <v>6.0000000000000001E-3</v>
      </c>
      <c r="EW51" s="29">
        <v>-6.8000000000000005E-2</v>
      </c>
    </row>
    <row r="52" spans="1:153" x14ac:dyDescent="0.25">
      <c r="A52" s="24"/>
      <c r="B52" s="24"/>
      <c r="C52" s="24"/>
      <c r="D52" s="194"/>
      <c r="E52" s="189"/>
      <c r="F52" s="189"/>
      <c r="G52" s="189"/>
      <c r="H52" s="195"/>
      <c r="I52" s="194"/>
      <c r="J52" s="189"/>
      <c r="K52" s="189"/>
      <c r="L52" s="189"/>
      <c r="M52" s="195"/>
      <c r="N52" s="194"/>
      <c r="O52" s="189"/>
      <c r="P52" s="189"/>
      <c r="Q52" s="189"/>
      <c r="R52" s="195"/>
      <c r="S52" s="194"/>
      <c r="T52" s="189"/>
      <c r="U52" s="189"/>
      <c r="V52" s="189"/>
      <c r="W52" s="195"/>
      <c r="X52" s="194"/>
      <c r="Y52" s="189"/>
      <c r="Z52" s="189"/>
      <c r="AA52" s="189"/>
      <c r="AB52" s="195"/>
      <c r="AC52" s="194"/>
      <c r="AD52" s="189"/>
      <c r="AE52" s="189"/>
      <c r="AF52" s="189"/>
      <c r="AG52" s="195"/>
      <c r="AH52" s="194"/>
      <c r="AI52" s="189"/>
      <c r="AJ52" s="189"/>
      <c r="AK52" s="189"/>
      <c r="AL52" s="195"/>
      <c r="AM52" s="194"/>
      <c r="AN52" s="189"/>
      <c r="AO52" s="189"/>
      <c r="AP52" s="189"/>
      <c r="AQ52" s="195"/>
      <c r="AR52" s="194"/>
      <c r="AS52" s="189"/>
      <c r="AT52" s="189"/>
      <c r="AU52" s="189"/>
      <c r="AV52" s="195"/>
      <c r="AW52" s="194"/>
      <c r="AX52" s="189"/>
      <c r="AY52" s="189"/>
      <c r="AZ52" s="189"/>
      <c r="BA52" s="195"/>
      <c r="BB52" s="194"/>
      <c r="BC52" s="189"/>
      <c r="BD52" s="189"/>
      <c r="BE52" s="189"/>
      <c r="BF52" s="195"/>
      <c r="BG52" s="194"/>
      <c r="BH52" s="189"/>
      <c r="BI52" s="189"/>
      <c r="BJ52" s="189"/>
      <c r="BK52" s="195"/>
      <c r="BL52" s="194"/>
      <c r="BM52" s="189"/>
      <c r="BN52" s="189"/>
      <c r="BO52" s="189"/>
      <c r="BP52" s="195"/>
      <c r="BQ52" s="194"/>
      <c r="BR52" s="189"/>
      <c r="BS52" s="189"/>
      <c r="BT52" s="189"/>
      <c r="BU52" s="195"/>
      <c r="BV52" s="194"/>
      <c r="BW52" s="189"/>
      <c r="BX52" s="189"/>
      <c r="BY52" s="189"/>
      <c r="BZ52" s="195"/>
      <c r="CA52" s="194"/>
      <c r="CB52" s="189"/>
      <c r="CC52" s="189"/>
      <c r="CD52" s="189"/>
      <c r="CE52" s="195"/>
      <c r="CF52" s="194"/>
      <c r="CG52" s="189"/>
      <c r="CH52" s="189"/>
      <c r="CI52" s="189"/>
      <c r="CJ52" s="195"/>
      <c r="CK52" s="194"/>
      <c r="CL52" s="189"/>
      <c r="CM52" s="189"/>
      <c r="CN52" s="189"/>
      <c r="CO52" s="195"/>
      <c r="CP52" s="194"/>
      <c r="CQ52" s="189"/>
      <c r="CR52" s="189"/>
      <c r="CS52" s="189"/>
      <c r="CT52" s="195"/>
      <c r="CU52" s="194"/>
      <c r="CV52" s="189"/>
      <c r="CW52" s="189"/>
      <c r="CX52" s="189"/>
      <c r="CY52" s="195"/>
      <c r="CZ52" s="194"/>
      <c r="DA52" s="189"/>
      <c r="DB52" s="189"/>
      <c r="DC52" s="189"/>
      <c r="DD52" s="195"/>
      <c r="DE52" s="194"/>
      <c r="DF52" s="189"/>
      <c r="DG52" s="189"/>
      <c r="DH52" s="189"/>
      <c r="DI52" s="195"/>
      <c r="DJ52" s="194"/>
      <c r="DK52" s="189"/>
      <c r="DL52" s="189"/>
      <c r="DM52" s="189"/>
      <c r="DN52" s="195"/>
      <c r="DO52" s="194"/>
      <c r="DP52" s="189"/>
      <c r="DQ52" s="189"/>
      <c r="DR52" s="189"/>
      <c r="DS52" s="195"/>
      <c r="DT52" s="194"/>
      <c r="DU52" s="189"/>
      <c r="DV52" s="189"/>
      <c r="DW52" s="189"/>
      <c r="DX52" s="195"/>
      <c r="DY52" s="194"/>
      <c r="DZ52" s="189"/>
      <c r="EA52" s="189"/>
      <c r="EB52" s="189"/>
      <c r="EC52" s="195"/>
      <c r="ED52" s="194"/>
      <c r="EE52" s="189"/>
      <c r="EF52" s="189"/>
      <c r="EG52" s="189"/>
      <c r="EH52" s="195"/>
      <c r="EI52" s="194"/>
      <c r="EJ52" s="189"/>
      <c r="EK52" s="189"/>
      <c r="EL52" s="189"/>
      <c r="EM52" s="195"/>
      <c r="EN52" s="194"/>
      <c r="EO52" s="189"/>
      <c r="EP52" s="189"/>
      <c r="EQ52" s="189"/>
      <c r="ER52" s="195"/>
      <c r="ES52" s="194"/>
      <c r="ET52" s="189"/>
      <c r="EU52" s="189"/>
      <c r="EV52" s="189"/>
      <c r="EW52" s="195"/>
    </row>
    <row r="53" spans="1:153" x14ac:dyDescent="0.25">
      <c r="A53" s="28" t="s">
        <v>181</v>
      </c>
      <c r="B53" s="24"/>
      <c r="C53" s="24"/>
      <c r="D53" s="194"/>
      <c r="E53" s="189"/>
      <c r="F53" s="189"/>
      <c r="G53" s="189"/>
      <c r="H53" s="195"/>
      <c r="I53" s="194"/>
      <c r="J53" s="189"/>
      <c r="K53" s="189"/>
      <c r="L53" s="189"/>
      <c r="M53" s="195"/>
      <c r="N53" s="194"/>
      <c r="O53" s="189"/>
      <c r="P53" s="189"/>
      <c r="Q53" s="189"/>
      <c r="R53" s="195"/>
      <c r="S53" s="194"/>
      <c r="T53" s="189"/>
      <c r="U53" s="189"/>
      <c r="V53" s="189"/>
      <c r="W53" s="195"/>
      <c r="X53" s="194"/>
      <c r="Y53" s="189"/>
      <c r="Z53" s="189"/>
      <c r="AA53" s="189"/>
      <c r="AB53" s="195"/>
      <c r="AC53" s="194"/>
      <c r="AD53" s="189"/>
      <c r="AE53" s="189"/>
      <c r="AF53" s="189"/>
      <c r="AG53" s="195"/>
      <c r="AH53" s="194"/>
      <c r="AI53" s="189"/>
      <c r="AJ53" s="189"/>
      <c r="AK53" s="189"/>
      <c r="AL53" s="195"/>
      <c r="AM53" s="194"/>
      <c r="AN53" s="189"/>
      <c r="AO53" s="189"/>
      <c r="AP53" s="189"/>
      <c r="AQ53" s="195"/>
      <c r="AR53" s="194"/>
      <c r="AS53" s="189"/>
      <c r="AT53" s="189"/>
      <c r="AU53" s="189"/>
      <c r="AV53" s="195"/>
      <c r="AW53" s="194"/>
      <c r="AX53" s="189"/>
      <c r="AY53" s="189"/>
      <c r="AZ53" s="189"/>
      <c r="BA53" s="195"/>
      <c r="BB53" s="194"/>
      <c r="BC53" s="189"/>
      <c r="BD53" s="189"/>
      <c r="BE53" s="189"/>
      <c r="BF53" s="195"/>
      <c r="BG53" s="194"/>
      <c r="BH53" s="189"/>
      <c r="BI53" s="189"/>
      <c r="BJ53" s="189"/>
      <c r="BK53" s="195"/>
      <c r="BL53" s="194"/>
      <c r="BM53" s="189"/>
      <c r="BN53" s="189"/>
      <c r="BO53" s="189"/>
      <c r="BP53" s="195"/>
      <c r="BQ53" s="194"/>
      <c r="BR53" s="189"/>
      <c r="BS53" s="189"/>
      <c r="BT53" s="189"/>
      <c r="BU53" s="195"/>
      <c r="BV53" s="194"/>
      <c r="BW53" s="189"/>
      <c r="BX53" s="189"/>
      <c r="BY53" s="189"/>
      <c r="BZ53" s="195"/>
      <c r="CA53" s="194"/>
      <c r="CB53" s="189"/>
      <c r="CC53" s="189"/>
      <c r="CD53" s="189"/>
      <c r="CE53" s="195"/>
      <c r="CF53" s="194"/>
      <c r="CG53" s="189"/>
      <c r="CH53" s="189"/>
      <c r="CI53" s="189"/>
      <c r="CJ53" s="195"/>
      <c r="CK53" s="194"/>
      <c r="CL53" s="189"/>
      <c r="CM53" s="189"/>
      <c r="CN53" s="189"/>
      <c r="CO53" s="195"/>
      <c r="CP53" s="194"/>
      <c r="CQ53" s="189"/>
      <c r="CR53" s="189"/>
      <c r="CS53" s="189"/>
      <c r="CT53" s="195"/>
      <c r="CU53" s="194"/>
      <c r="CV53" s="189"/>
      <c r="CW53" s="189"/>
      <c r="CX53" s="189"/>
      <c r="CY53" s="195"/>
      <c r="CZ53" s="194"/>
      <c r="DA53" s="189"/>
      <c r="DB53" s="189"/>
      <c r="DC53" s="189"/>
      <c r="DD53" s="195"/>
      <c r="DE53" s="194"/>
      <c r="DF53" s="189"/>
      <c r="DG53" s="189"/>
      <c r="DH53" s="189"/>
      <c r="DI53" s="195"/>
      <c r="DJ53" s="194"/>
      <c r="DK53" s="189"/>
      <c r="DL53" s="189"/>
      <c r="DM53" s="189"/>
      <c r="DN53" s="195"/>
      <c r="DO53" s="194"/>
      <c r="DP53" s="189"/>
      <c r="DQ53" s="189"/>
      <c r="DR53" s="189"/>
      <c r="DS53" s="195"/>
      <c r="DT53" s="194"/>
      <c r="DU53" s="189"/>
      <c r="DV53" s="189"/>
      <c r="DW53" s="189"/>
      <c r="DX53" s="195"/>
      <c r="DY53" s="194"/>
      <c r="DZ53" s="189"/>
      <c r="EA53" s="189"/>
      <c r="EB53" s="189"/>
      <c r="EC53" s="195"/>
      <c r="ED53" s="194"/>
      <c r="EE53" s="189"/>
      <c r="EF53" s="189"/>
      <c r="EG53" s="189"/>
      <c r="EH53" s="195"/>
      <c r="EI53" s="194"/>
      <c r="EJ53" s="189"/>
      <c r="EK53" s="189"/>
      <c r="EL53" s="189"/>
      <c r="EM53" s="195"/>
      <c r="EN53" s="194"/>
      <c r="EO53" s="189"/>
      <c r="EP53" s="189"/>
      <c r="EQ53" s="189"/>
      <c r="ER53" s="195"/>
      <c r="ES53" s="194"/>
      <c r="ET53" s="189"/>
      <c r="EU53" s="189"/>
      <c r="EV53" s="189"/>
      <c r="EW53" s="195"/>
    </row>
    <row r="54" spans="1:153" x14ac:dyDescent="0.25">
      <c r="A54" s="24" t="s">
        <v>176</v>
      </c>
      <c r="B54" s="24">
        <v>1445.71228</v>
      </c>
      <c r="C54" s="24">
        <v>1423.6999510000001</v>
      </c>
      <c r="D54" s="27">
        <v>1384.3302000000001</v>
      </c>
      <c r="E54" s="27">
        <v>1384.3302000000001</v>
      </c>
      <c r="F54" s="27">
        <v>1384.3302000000001</v>
      </c>
      <c r="G54" s="27">
        <v>1384.3302000000001</v>
      </c>
      <c r="H54" s="24">
        <v>1384.3302000000001</v>
      </c>
      <c r="I54" s="27">
        <v>1358.736328</v>
      </c>
      <c r="J54" s="27">
        <v>1358.959351</v>
      </c>
      <c r="K54" s="27">
        <v>1359.05188</v>
      </c>
      <c r="L54" s="27">
        <v>1358.0162350000001</v>
      </c>
      <c r="M54" s="24">
        <v>1360.1060789999999</v>
      </c>
      <c r="N54" s="27">
        <v>1363.326294</v>
      </c>
      <c r="O54" s="27">
        <v>1363.3985600000001</v>
      </c>
      <c r="P54" s="27">
        <v>1363.614746</v>
      </c>
      <c r="Q54" s="27">
        <v>1360.5748289999999</v>
      </c>
      <c r="R54" s="24">
        <v>1367.235107</v>
      </c>
      <c r="S54" s="27">
        <v>1366.389038</v>
      </c>
      <c r="T54" s="27">
        <v>1365.2418210000001</v>
      </c>
      <c r="U54" s="27">
        <v>1365.8142089999999</v>
      </c>
      <c r="V54" s="27">
        <v>1361.0239260000001</v>
      </c>
      <c r="W54" s="24">
        <v>1373.3160399999999</v>
      </c>
      <c r="X54" s="27">
        <v>1373.5616460000001</v>
      </c>
      <c r="Y54" s="27">
        <v>1369.9339600000001</v>
      </c>
      <c r="Z54" s="27">
        <v>1371.4364009999999</v>
      </c>
      <c r="AA54" s="27">
        <v>1365.302612</v>
      </c>
      <c r="AB54" s="24">
        <v>1382.751953</v>
      </c>
      <c r="AC54" s="27">
        <v>1384.9257809999999</v>
      </c>
      <c r="AD54" s="27">
        <v>1379.003784</v>
      </c>
      <c r="AE54" s="27">
        <v>1381.951172</v>
      </c>
      <c r="AF54" s="27">
        <v>1373.928345</v>
      </c>
      <c r="AG54" s="24">
        <v>1396.4079589999999</v>
      </c>
      <c r="AH54" s="27">
        <v>1399.3546140000001</v>
      </c>
      <c r="AI54" s="27">
        <v>1391.4644780000001</v>
      </c>
      <c r="AJ54" s="27">
        <v>1395.853638</v>
      </c>
      <c r="AK54" s="27">
        <v>1386.2463379999999</v>
      </c>
      <c r="AL54" s="24">
        <v>1413.1218260000001</v>
      </c>
      <c r="AM54" s="27">
        <v>1417.268188</v>
      </c>
      <c r="AN54" s="27">
        <v>1407.3142089999999</v>
      </c>
      <c r="AO54" s="27">
        <v>1413.302856</v>
      </c>
      <c r="AP54" s="27">
        <v>1402.0463870000001</v>
      </c>
      <c r="AQ54" s="24">
        <v>1433.0111079999999</v>
      </c>
      <c r="AR54" s="27">
        <v>1422.586182</v>
      </c>
      <c r="AS54" s="27">
        <v>1411.234009</v>
      </c>
      <c r="AT54" s="27">
        <v>1418.289307</v>
      </c>
      <c r="AU54" s="27">
        <v>1405.3402100000001</v>
      </c>
      <c r="AV54" s="24">
        <v>1438.2219239999999</v>
      </c>
      <c r="AW54" s="27">
        <v>1433.587769</v>
      </c>
      <c r="AX54" s="27">
        <v>1420.451904</v>
      </c>
      <c r="AY54" s="27">
        <v>1428.6953120000001</v>
      </c>
      <c r="AZ54" s="27">
        <v>1414.2891850000001</v>
      </c>
      <c r="BA54" s="24">
        <v>1448.076904</v>
      </c>
      <c r="BB54" s="27">
        <v>1446.802124</v>
      </c>
      <c r="BC54" s="27">
        <v>1431.644043</v>
      </c>
      <c r="BD54" s="27">
        <v>1441.21228</v>
      </c>
      <c r="BE54" s="27">
        <v>1425.9229740000001</v>
      </c>
      <c r="BF54" s="24">
        <v>1462.4954829999999</v>
      </c>
      <c r="BG54" s="27">
        <v>1462.035889</v>
      </c>
      <c r="BH54" s="27">
        <v>1444.059448</v>
      </c>
      <c r="BI54" s="27">
        <v>1454.9731449999999</v>
      </c>
      <c r="BJ54" s="27">
        <v>1439.0313719999999</v>
      </c>
      <c r="BK54" s="24">
        <v>1480.231689</v>
      </c>
      <c r="BL54" s="27">
        <v>1478.4370120000001</v>
      </c>
      <c r="BM54" s="27">
        <v>1457.6741939999999</v>
      </c>
      <c r="BN54" s="27">
        <v>1469.8156739999999</v>
      </c>
      <c r="BO54" s="27">
        <v>1453.8258060000001</v>
      </c>
      <c r="BP54" s="24">
        <v>1498.026001</v>
      </c>
      <c r="BQ54" s="27">
        <v>1495.205688</v>
      </c>
      <c r="BR54" s="27">
        <v>1472.7924800000001</v>
      </c>
      <c r="BS54" s="27">
        <v>1485.174438</v>
      </c>
      <c r="BT54" s="27">
        <v>1469.684082</v>
      </c>
      <c r="BU54" s="24">
        <v>1515.214966</v>
      </c>
      <c r="BV54" s="27">
        <v>1511.7856449999999</v>
      </c>
      <c r="BW54" s="27">
        <v>1487.7020259999999</v>
      </c>
      <c r="BX54" s="27">
        <v>1500.8005370000001</v>
      </c>
      <c r="BY54" s="27">
        <v>1484.9952390000001</v>
      </c>
      <c r="BZ54" s="24">
        <v>1531.9228519999999</v>
      </c>
      <c r="CA54" s="27">
        <v>1530.091064</v>
      </c>
      <c r="CB54" s="27">
        <v>1503.4104</v>
      </c>
      <c r="CC54" s="27">
        <v>1517.9921879999999</v>
      </c>
      <c r="CD54" s="27">
        <v>1501.1717530000001</v>
      </c>
      <c r="CE54" s="24">
        <v>1550.103149</v>
      </c>
      <c r="CF54" s="27">
        <v>1548.3920900000001</v>
      </c>
      <c r="CG54" s="27">
        <v>1519.3901370000001</v>
      </c>
      <c r="CH54" s="27">
        <v>1535.2010499999999</v>
      </c>
      <c r="CI54" s="27">
        <v>1517.2677000000001</v>
      </c>
      <c r="CJ54" s="24">
        <v>1568.78125</v>
      </c>
      <c r="CK54" s="27">
        <v>1566.057251</v>
      </c>
      <c r="CL54" s="27">
        <v>1534.4857179999999</v>
      </c>
      <c r="CM54" s="27">
        <v>1551.8046879999999</v>
      </c>
      <c r="CN54" s="27">
        <v>1533.2626949999999</v>
      </c>
      <c r="CO54" s="24">
        <v>1587.5067140000001</v>
      </c>
      <c r="CP54" s="27">
        <v>1584.0766599999999</v>
      </c>
      <c r="CQ54" s="27">
        <v>1550.0722659999999</v>
      </c>
      <c r="CR54" s="27">
        <v>1568.966797</v>
      </c>
      <c r="CS54" s="27">
        <v>1550.067505</v>
      </c>
      <c r="CT54" s="24">
        <v>1606.608643</v>
      </c>
      <c r="CU54" s="27">
        <v>1601.930298</v>
      </c>
      <c r="CV54" s="27">
        <v>1565.747437</v>
      </c>
      <c r="CW54" s="27">
        <v>1586.4990230000001</v>
      </c>
      <c r="CX54" s="27">
        <v>1567.0579829999999</v>
      </c>
      <c r="CY54" s="24">
        <v>1625.4860839999999</v>
      </c>
      <c r="CZ54" s="27">
        <v>1620.005005</v>
      </c>
      <c r="DA54" s="27">
        <v>1581.8793949999999</v>
      </c>
      <c r="DB54" s="27">
        <v>1604.346558</v>
      </c>
      <c r="DC54" s="27">
        <v>1583.2211910000001</v>
      </c>
      <c r="DD54" s="24">
        <v>1644.206543</v>
      </c>
      <c r="DE54" s="27">
        <v>1638.482544</v>
      </c>
      <c r="DF54" s="27">
        <v>1598.8964840000001</v>
      </c>
      <c r="DG54" s="27">
        <v>1622.060303</v>
      </c>
      <c r="DH54" s="27">
        <v>1599.2380370000001</v>
      </c>
      <c r="DI54" s="24">
        <v>1663.5151370000001</v>
      </c>
      <c r="DJ54" s="27">
        <v>1657.1099850000001</v>
      </c>
      <c r="DK54" s="27">
        <v>1616.3682859999999</v>
      </c>
      <c r="DL54" s="27">
        <v>1639.979004</v>
      </c>
      <c r="DM54" s="27">
        <v>1614.7813719999999</v>
      </c>
      <c r="DN54" s="24">
        <v>1683.8641359999999</v>
      </c>
      <c r="DO54" s="27">
        <v>1675.627563</v>
      </c>
      <c r="DP54" s="27">
        <v>1633.6838379999999</v>
      </c>
      <c r="DQ54" s="27">
        <v>1658.466797</v>
      </c>
      <c r="DR54" s="27">
        <v>1630.341797</v>
      </c>
      <c r="DS54" s="24">
        <v>1704.7001949999999</v>
      </c>
      <c r="DT54" s="27">
        <v>1695.692505</v>
      </c>
      <c r="DU54" s="27">
        <v>1652.4570309999999</v>
      </c>
      <c r="DV54" s="27">
        <v>1678.4796140000001</v>
      </c>
      <c r="DW54" s="27">
        <v>1649.4417719999999</v>
      </c>
      <c r="DX54" s="24">
        <v>1727.88562</v>
      </c>
      <c r="DY54" s="27">
        <v>1717.444702</v>
      </c>
      <c r="DZ54" s="27">
        <v>1672.4685059999999</v>
      </c>
      <c r="EA54" s="27">
        <v>1699.069702</v>
      </c>
      <c r="EB54" s="27">
        <v>1670.7885739999999</v>
      </c>
      <c r="EC54" s="24">
        <v>1753.159668</v>
      </c>
      <c r="ED54" s="27">
        <v>1738.5040280000001</v>
      </c>
      <c r="EE54" s="27">
        <v>1692.797241</v>
      </c>
      <c r="EF54" s="27">
        <v>1719.716187</v>
      </c>
      <c r="EG54" s="27">
        <v>1692.7545170000001</v>
      </c>
      <c r="EH54" s="24">
        <v>1778.5079350000001</v>
      </c>
      <c r="EI54" s="27">
        <v>1761.4229740000001</v>
      </c>
      <c r="EJ54" s="27">
        <v>1713.0150149999999</v>
      </c>
      <c r="EK54" s="27">
        <v>1742.134644</v>
      </c>
      <c r="EL54" s="27">
        <v>1715.0023189999999</v>
      </c>
      <c r="EM54" s="24">
        <v>1803.915405</v>
      </c>
      <c r="EN54" s="27">
        <v>1784.5979</v>
      </c>
      <c r="EO54" s="27">
        <v>1732.927124</v>
      </c>
      <c r="EP54" s="27">
        <v>1765.0014650000001</v>
      </c>
      <c r="EQ54" s="27">
        <v>1737.298828</v>
      </c>
      <c r="ER54" s="24">
        <v>1830.3292240000001</v>
      </c>
      <c r="ES54" s="26">
        <v>8.0000000000000002E-3</v>
      </c>
      <c r="ET54" s="26">
        <v>7.0000000000000001E-3</v>
      </c>
      <c r="EU54" s="26">
        <v>7.0000000000000001E-3</v>
      </c>
      <c r="EV54" s="26">
        <v>7.0000000000000001E-3</v>
      </c>
      <c r="EW54" s="25">
        <v>8.9999999999999993E-3</v>
      </c>
    </row>
    <row r="55" spans="1:153" x14ac:dyDescent="0.25">
      <c r="A55" s="24" t="s">
        <v>175</v>
      </c>
      <c r="B55" s="24">
        <v>1330.2022710000001</v>
      </c>
      <c r="C55" s="24">
        <v>1319.287842</v>
      </c>
      <c r="D55" s="27">
        <v>1328.8364260000001</v>
      </c>
      <c r="E55" s="27">
        <v>1328.8364260000001</v>
      </c>
      <c r="F55" s="27">
        <v>1328.8366699999999</v>
      </c>
      <c r="G55" s="27">
        <v>1328.8364260000001</v>
      </c>
      <c r="H55" s="24">
        <v>1328.8364260000001</v>
      </c>
      <c r="I55" s="27">
        <v>1308.792725</v>
      </c>
      <c r="J55" s="27">
        <v>1308.9415280000001</v>
      </c>
      <c r="K55" s="27">
        <v>1309.443237</v>
      </c>
      <c r="L55" s="27">
        <v>1308.033081</v>
      </c>
      <c r="M55" s="24">
        <v>1310.1501459999999</v>
      </c>
      <c r="N55" s="27">
        <v>1320.4892580000001</v>
      </c>
      <c r="O55" s="27">
        <v>1320.619263</v>
      </c>
      <c r="P55" s="27">
        <v>1321.4169919999999</v>
      </c>
      <c r="Q55" s="27">
        <v>1317.8046879999999</v>
      </c>
      <c r="R55" s="24">
        <v>1324.120361</v>
      </c>
      <c r="S55" s="27">
        <v>1323.8232419999999</v>
      </c>
      <c r="T55" s="27">
        <v>1322.936768</v>
      </c>
      <c r="U55" s="27">
        <v>1324.3170170000001</v>
      </c>
      <c r="V55" s="27">
        <v>1318.072876</v>
      </c>
      <c r="W55" s="24">
        <v>1330.3564449999999</v>
      </c>
      <c r="X55" s="27">
        <v>1333.4140620000001</v>
      </c>
      <c r="Y55" s="27">
        <v>1329.9255370000001</v>
      </c>
      <c r="Z55" s="27">
        <v>1332.677612</v>
      </c>
      <c r="AA55" s="27">
        <v>1324.8195800000001</v>
      </c>
      <c r="AB55" s="24">
        <v>1341.5855710000001</v>
      </c>
      <c r="AC55" s="27">
        <v>1344.5042719999999</v>
      </c>
      <c r="AD55" s="27">
        <v>1338.1922609999999</v>
      </c>
      <c r="AE55" s="27">
        <v>1342.8201899999999</v>
      </c>
      <c r="AF55" s="27">
        <v>1332.838013</v>
      </c>
      <c r="AG55" s="24">
        <v>1354.7266850000001</v>
      </c>
      <c r="AH55" s="27">
        <v>1357.5756839999999</v>
      </c>
      <c r="AI55" s="27">
        <v>1348.8013920000001</v>
      </c>
      <c r="AJ55" s="27">
        <v>1355.370361</v>
      </c>
      <c r="AK55" s="27">
        <v>1343.5639650000001</v>
      </c>
      <c r="AL55" s="24">
        <v>1370.164307</v>
      </c>
      <c r="AM55" s="27">
        <v>1373.5776370000001</v>
      </c>
      <c r="AN55" s="27">
        <v>1362.0473629999999</v>
      </c>
      <c r="AO55" s="27">
        <v>1370.91272</v>
      </c>
      <c r="AP55" s="27">
        <v>1357.3828120000001</v>
      </c>
      <c r="AQ55" s="24">
        <v>1388.3374020000001</v>
      </c>
      <c r="AR55" s="27">
        <v>1387.5251459999999</v>
      </c>
      <c r="AS55" s="27">
        <v>1374.0317379999999</v>
      </c>
      <c r="AT55" s="27">
        <v>1384.744263</v>
      </c>
      <c r="AU55" s="27">
        <v>1369.0001219999999</v>
      </c>
      <c r="AV55" s="24">
        <v>1402.5667719999999</v>
      </c>
      <c r="AW55" s="27">
        <v>1401.720947</v>
      </c>
      <c r="AX55" s="27">
        <v>1386.206177</v>
      </c>
      <c r="AY55" s="27">
        <v>1398.765259</v>
      </c>
      <c r="AZ55" s="27">
        <v>1380.7875979999999</v>
      </c>
      <c r="BA55" s="24">
        <v>1415.499268</v>
      </c>
      <c r="BB55" s="27">
        <v>1415.3519289999999</v>
      </c>
      <c r="BC55" s="27">
        <v>1397.486328</v>
      </c>
      <c r="BD55" s="27">
        <v>1411.6805420000001</v>
      </c>
      <c r="BE55" s="27">
        <v>1392.518311</v>
      </c>
      <c r="BF55" s="24">
        <v>1430.5517580000001</v>
      </c>
      <c r="BG55" s="27">
        <v>1430.489014</v>
      </c>
      <c r="BH55" s="27">
        <v>1409.1889650000001</v>
      </c>
      <c r="BI55" s="27">
        <v>1425.231689</v>
      </c>
      <c r="BJ55" s="27">
        <v>1404.4506839999999</v>
      </c>
      <c r="BK55" s="24">
        <v>1449.1922609999999</v>
      </c>
      <c r="BL55" s="27">
        <v>1447.0541989999999</v>
      </c>
      <c r="BM55" s="27">
        <v>1422.45813</v>
      </c>
      <c r="BN55" s="27">
        <v>1440.4639890000001</v>
      </c>
      <c r="BO55" s="27">
        <v>1418.019043</v>
      </c>
      <c r="BP55" s="24">
        <v>1468.190063</v>
      </c>
      <c r="BQ55" s="27">
        <v>1464.369385</v>
      </c>
      <c r="BR55" s="27">
        <v>1437.861206</v>
      </c>
      <c r="BS55" s="27">
        <v>1456.8782960000001</v>
      </c>
      <c r="BT55" s="27">
        <v>1433.748413</v>
      </c>
      <c r="BU55" s="24">
        <v>1487.194336</v>
      </c>
      <c r="BV55" s="27">
        <v>1481.310913</v>
      </c>
      <c r="BW55" s="27">
        <v>1452.8446039999999</v>
      </c>
      <c r="BX55" s="27">
        <v>1473.4449460000001</v>
      </c>
      <c r="BY55" s="27">
        <v>1449.4079589999999</v>
      </c>
      <c r="BZ55" s="24">
        <v>1505.7232670000001</v>
      </c>
      <c r="CA55" s="27">
        <v>1498.9528809999999</v>
      </c>
      <c r="CB55" s="27">
        <v>1466.794922</v>
      </c>
      <c r="CC55" s="27">
        <v>1489.9567870000001</v>
      </c>
      <c r="CD55" s="27">
        <v>1464.3186040000001</v>
      </c>
      <c r="CE55" s="24">
        <v>1523.8713379999999</v>
      </c>
      <c r="CF55" s="27">
        <v>1516.04126</v>
      </c>
      <c r="CG55" s="27">
        <v>1481.1069339999999</v>
      </c>
      <c r="CH55" s="27">
        <v>1506.040039</v>
      </c>
      <c r="CI55" s="27">
        <v>1478.8142089999999</v>
      </c>
      <c r="CJ55" s="24">
        <v>1541.7873540000001</v>
      </c>
      <c r="CK55" s="27">
        <v>1532.599365</v>
      </c>
      <c r="CL55" s="27">
        <v>1494.4552000000001</v>
      </c>
      <c r="CM55" s="27">
        <v>1521.486938</v>
      </c>
      <c r="CN55" s="27">
        <v>1493.046509</v>
      </c>
      <c r="CO55" s="24">
        <v>1559.57251</v>
      </c>
      <c r="CP55" s="27">
        <v>1545.7210689999999</v>
      </c>
      <c r="CQ55" s="27">
        <v>1505.2373050000001</v>
      </c>
      <c r="CR55" s="27">
        <v>1533.9155270000001</v>
      </c>
      <c r="CS55" s="27">
        <v>1504.6201169999999</v>
      </c>
      <c r="CT55" s="24">
        <v>1574.2479249999999</v>
      </c>
      <c r="CU55" s="27">
        <v>1558.852173</v>
      </c>
      <c r="CV55" s="27">
        <v>1515.7189940000001</v>
      </c>
      <c r="CW55" s="27">
        <v>1546.7232670000001</v>
      </c>
      <c r="CX55" s="27">
        <v>1516.294678</v>
      </c>
      <c r="CY55" s="24">
        <v>1588.591797</v>
      </c>
      <c r="CZ55" s="27">
        <v>1573.3999020000001</v>
      </c>
      <c r="DA55" s="27">
        <v>1527.3845209999999</v>
      </c>
      <c r="DB55" s="27">
        <v>1560.9567870000001</v>
      </c>
      <c r="DC55" s="27">
        <v>1528.3867190000001</v>
      </c>
      <c r="DD55" s="24">
        <v>1603.6060789999999</v>
      </c>
      <c r="DE55" s="27">
        <v>1589.0024410000001</v>
      </c>
      <c r="DF55" s="27">
        <v>1540.2485349999999</v>
      </c>
      <c r="DG55" s="27">
        <v>1575.779053</v>
      </c>
      <c r="DH55" s="27">
        <v>1541.1757809999999</v>
      </c>
      <c r="DI55" s="24">
        <v>1619.65625</v>
      </c>
      <c r="DJ55" s="27">
        <v>1604.885376</v>
      </c>
      <c r="DK55" s="27">
        <v>1553.8240969999999</v>
      </c>
      <c r="DL55" s="27">
        <v>1590.814453</v>
      </c>
      <c r="DM55" s="27">
        <v>1553.648682</v>
      </c>
      <c r="DN55" s="24">
        <v>1636.7569579999999</v>
      </c>
      <c r="DO55" s="27">
        <v>1620.448975</v>
      </c>
      <c r="DP55" s="27">
        <v>1567.8431399999999</v>
      </c>
      <c r="DQ55" s="27">
        <v>1606.5523679999999</v>
      </c>
      <c r="DR55" s="27">
        <v>1565.8310550000001</v>
      </c>
      <c r="DS55" s="24">
        <v>1654.4334719999999</v>
      </c>
      <c r="DT55" s="27">
        <v>1636.17688</v>
      </c>
      <c r="DU55" s="27">
        <v>1582.35437</v>
      </c>
      <c r="DV55" s="27">
        <v>1622.6477050000001</v>
      </c>
      <c r="DW55" s="27">
        <v>1580.2387699999999</v>
      </c>
      <c r="DX55" s="24">
        <v>1673.3414310000001</v>
      </c>
      <c r="DY55" s="27">
        <v>1652.403564</v>
      </c>
      <c r="DZ55" s="27">
        <v>1596.4736330000001</v>
      </c>
      <c r="EA55" s="27">
        <v>1637.949707</v>
      </c>
      <c r="EB55" s="27">
        <v>1595.630615</v>
      </c>
      <c r="EC55" s="24">
        <v>1692.8929439999999</v>
      </c>
      <c r="ED55" s="27">
        <v>1667.469971</v>
      </c>
      <c r="EE55" s="27">
        <v>1610.630981</v>
      </c>
      <c r="EF55" s="27">
        <v>1653.275024</v>
      </c>
      <c r="EG55" s="27">
        <v>1612.190063</v>
      </c>
      <c r="EH55" s="24">
        <v>1712.5600589999999</v>
      </c>
      <c r="EI55" s="27">
        <v>1683.643433</v>
      </c>
      <c r="EJ55" s="27">
        <v>1623.803467</v>
      </c>
      <c r="EK55" s="27">
        <v>1669.2330320000001</v>
      </c>
      <c r="EL55" s="27">
        <v>1628.158203</v>
      </c>
      <c r="EM55" s="24">
        <v>1731.5447999999999</v>
      </c>
      <c r="EN55" s="27">
        <v>1698.8817140000001</v>
      </c>
      <c r="EO55" s="27">
        <v>1635.369629</v>
      </c>
      <c r="EP55" s="27">
        <v>1684.1820070000001</v>
      </c>
      <c r="EQ55" s="27">
        <v>1643.0419919999999</v>
      </c>
      <c r="ER55" s="24">
        <v>1750.0187989999999</v>
      </c>
      <c r="ES55" s="26">
        <v>8.9999999999999993E-3</v>
      </c>
      <c r="ET55" s="26">
        <v>7.0000000000000001E-3</v>
      </c>
      <c r="EU55" s="26">
        <v>8.0000000000000002E-3</v>
      </c>
      <c r="EV55" s="26">
        <v>8.0000000000000002E-3</v>
      </c>
      <c r="EW55" s="25">
        <v>0.01</v>
      </c>
    </row>
    <row r="56" spans="1:153" x14ac:dyDescent="0.25">
      <c r="A56" s="24" t="s">
        <v>174</v>
      </c>
      <c r="B56" s="24">
        <v>970.867615</v>
      </c>
      <c r="C56" s="24">
        <v>975.55694600000004</v>
      </c>
      <c r="D56" s="27">
        <v>992.16125499999998</v>
      </c>
      <c r="E56" s="27">
        <v>992.18102999999996</v>
      </c>
      <c r="F56" s="27">
        <v>992.16131600000006</v>
      </c>
      <c r="G56" s="27">
        <v>992.17468299999996</v>
      </c>
      <c r="H56" s="24">
        <v>992.17535399999997</v>
      </c>
      <c r="I56" s="27">
        <v>988.75451699999996</v>
      </c>
      <c r="J56" s="27">
        <v>989.68737799999997</v>
      </c>
      <c r="K56" s="27">
        <v>990.37567100000001</v>
      </c>
      <c r="L56" s="27">
        <v>988.53979500000003</v>
      </c>
      <c r="M56" s="24">
        <v>991.50720200000001</v>
      </c>
      <c r="N56" s="27">
        <v>1010.38562</v>
      </c>
      <c r="O56" s="27">
        <v>1009.2430419999999</v>
      </c>
      <c r="P56" s="27">
        <v>1011.341736</v>
      </c>
      <c r="Q56" s="27">
        <v>1007.202209</v>
      </c>
      <c r="R56" s="24">
        <v>1016.469299</v>
      </c>
      <c r="S56" s="27">
        <v>1058.125</v>
      </c>
      <c r="T56" s="27">
        <v>1052.9160159999999</v>
      </c>
      <c r="U56" s="27">
        <v>1057.0545649999999</v>
      </c>
      <c r="V56" s="27">
        <v>1051.251221</v>
      </c>
      <c r="W56" s="24">
        <v>1067.6888429999999</v>
      </c>
      <c r="X56" s="27">
        <v>1086.099365</v>
      </c>
      <c r="Y56" s="27">
        <v>1075.818115</v>
      </c>
      <c r="Z56" s="27">
        <v>1082.7695309999999</v>
      </c>
      <c r="AA56" s="27">
        <v>1074.737793</v>
      </c>
      <c r="AB56" s="24">
        <v>1097.010986</v>
      </c>
      <c r="AC56" s="27">
        <v>1115.5192870000001</v>
      </c>
      <c r="AD56" s="27">
        <v>1100.669312</v>
      </c>
      <c r="AE56" s="27">
        <v>1110.4470209999999</v>
      </c>
      <c r="AF56" s="27">
        <v>1100.0656739999999</v>
      </c>
      <c r="AG56" s="24">
        <v>1127.9027100000001</v>
      </c>
      <c r="AH56" s="27">
        <v>1135.0676269999999</v>
      </c>
      <c r="AI56" s="27">
        <v>1115.594116</v>
      </c>
      <c r="AJ56" s="27">
        <v>1127.960693</v>
      </c>
      <c r="AK56" s="27">
        <v>1116.587524</v>
      </c>
      <c r="AL56" s="24">
        <v>1150.6798100000001</v>
      </c>
      <c r="AM56" s="27">
        <v>1154.893677</v>
      </c>
      <c r="AN56" s="27">
        <v>1130.522827</v>
      </c>
      <c r="AO56" s="27">
        <v>1146.110962</v>
      </c>
      <c r="AP56" s="27">
        <v>1131.912476</v>
      </c>
      <c r="AQ56" s="24">
        <v>1172.7376710000001</v>
      </c>
      <c r="AR56" s="27">
        <v>1168.409302</v>
      </c>
      <c r="AS56" s="27">
        <v>1140.261841</v>
      </c>
      <c r="AT56" s="27">
        <v>1157.642578</v>
      </c>
      <c r="AU56" s="27">
        <v>1140.377563</v>
      </c>
      <c r="AV56" s="24">
        <v>1184.9411620000001</v>
      </c>
      <c r="AW56" s="27">
        <v>1179.3170170000001</v>
      </c>
      <c r="AX56" s="27">
        <v>1147.586914</v>
      </c>
      <c r="AY56" s="27">
        <v>1167.2109379999999</v>
      </c>
      <c r="AZ56" s="27">
        <v>1147.5124510000001</v>
      </c>
      <c r="BA56" s="24">
        <v>1194.5083010000001</v>
      </c>
      <c r="BB56" s="27">
        <v>1192.7871090000001</v>
      </c>
      <c r="BC56" s="27">
        <v>1157.1008300000001</v>
      </c>
      <c r="BD56" s="27">
        <v>1179.465942</v>
      </c>
      <c r="BE56" s="27">
        <v>1158.5623780000001</v>
      </c>
      <c r="BF56" s="24">
        <v>1210.7620850000001</v>
      </c>
      <c r="BG56" s="27">
        <v>1198.156616</v>
      </c>
      <c r="BH56" s="27">
        <v>1157.977783</v>
      </c>
      <c r="BI56" s="27">
        <v>1182.5830080000001</v>
      </c>
      <c r="BJ56" s="27">
        <v>1161.193237</v>
      </c>
      <c r="BK56" s="24">
        <v>1220.4510499999999</v>
      </c>
      <c r="BL56" s="27">
        <v>1202.0097659999999</v>
      </c>
      <c r="BM56" s="27">
        <v>1158.0124510000001</v>
      </c>
      <c r="BN56" s="27">
        <v>1183.965698</v>
      </c>
      <c r="BO56" s="27">
        <v>1163.1123050000001</v>
      </c>
      <c r="BP56" s="24">
        <v>1225.1777340000001</v>
      </c>
      <c r="BQ56" s="27">
        <v>1201.6503909999999</v>
      </c>
      <c r="BR56" s="27">
        <v>1154.913452</v>
      </c>
      <c r="BS56" s="27">
        <v>1181.7655030000001</v>
      </c>
      <c r="BT56" s="27">
        <v>1162.123169</v>
      </c>
      <c r="BU56" s="24">
        <v>1223.8618160000001</v>
      </c>
      <c r="BV56" s="27">
        <v>1202.8208010000001</v>
      </c>
      <c r="BW56" s="27">
        <v>1148.4357910000001</v>
      </c>
      <c r="BX56" s="27">
        <v>1177.5618899999999</v>
      </c>
      <c r="BY56" s="27">
        <v>1158.0889890000001</v>
      </c>
      <c r="BZ56" s="24">
        <v>1219.263672</v>
      </c>
      <c r="CA56" s="27">
        <v>1194.1527100000001</v>
      </c>
      <c r="CB56" s="27">
        <v>1139.985596</v>
      </c>
      <c r="CC56" s="27">
        <v>1171.8348390000001</v>
      </c>
      <c r="CD56" s="27">
        <v>1152.1733400000001</v>
      </c>
      <c r="CE56" s="24">
        <v>1211.619263</v>
      </c>
      <c r="CF56" s="27">
        <v>1191.1376949999999</v>
      </c>
      <c r="CG56" s="27">
        <v>1132.041504</v>
      </c>
      <c r="CH56" s="27">
        <v>1166.2071530000001</v>
      </c>
      <c r="CI56" s="27">
        <v>1146.5842290000001</v>
      </c>
      <c r="CJ56" s="24">
        <v>1204.5161129999999</v>
      </c>
      <c r="CK56" s="27">
        <v>1187.540649</v>
      </c>
      <c r="CL56" s="27">
        <v>1122.8514399999999</v>
      </c>
      <c r="CM56" s="27">
        <v>1160.1748050000001</v>
      </c>
      <c r="CN56" s="27">
        <v>1142.513428</v>
      </c>
      <c r="CO56" s="24">
        <v>1198.557251</v>
      </c>
      <c r="CP56" s="27">
        <v>1184.421509</v>
      </c>
      <c r="CQ56" s="27">
        <v>1115.5509030000001</v>
      </c>
      <c r="CR56" s="27">
        <v>1155.454956</v>
      </c>
      <c r="CS56" s="27">
        <v>1140.554932</v>
      </c>
      <c r="CT56" s="24">
        <v>1192.908081</v>
      </c>
      <c r="CU56" s="27">
        <v>1180.832764</v>
      </c>
      <c r="CV56" s="27">
        <v>1108.479126</v>
      </c>
      <c r="CW56" s="27">
        <v>1151.5205080000001</v>
      </c>
      <c r="CX56" s="27">
        <v>1138.005005</v>
      </c>
      <c r="CY56" s="24">
        <v>1186.345947</v>
      </c>
      <c r="CZ56" s="27">
        <v>1178.1389160000001</v>
      </c>
      <c r="DA56" s="27">
        <v>1102.461914</v>
      </c>
      <c r="DB56" s="27">
        <v>1147.724731</v>
      </c>
      <c r="DC56" s="27">
        <v>1134.9141850000001</v>
      </c>
      <c r="DD56" s="24">
        <v>1179.5657960000001</v>
      </c>
      <c r="DE56" s="27">
        <v>1175.406616</v>
      </c>
      <c r="DF56" s="27">
        <v>1096.0020750000001</v>
      </c>
      <c r="DG56" s="27">
        <v>1142.986572</v>
      </c>
      <c r="DH56" s="27">
        <v>1130.888428</v>
      </c>
      <c r="DI56" s="24">
        <v>1174.405884</v>
      </c>
      <c r="DJ56" s="27">
        <v>1173.1541749999999</v>
      </c>
      <c r="DK56" s="27">
        <v>1091.373779</v>
      </c>
      <c r="DL56" s="27">
        <v>1138.409058</v>
      </c>
      <c r="DM56" s="27">
        <v>1126.4910890000001</v>
      </c>
      <c r="DN56" s="24">
        <v>1170.046509</v>
      </c>
      <c r="DO56" s="27">
        <v>1170.3985600000001</v>
      </c>
      <c r="DP56" s="27">
        <v>1085.2645259999999</v>
      </c>
      <c r="DQ56" s="27">
        <v>1135.1345209999999</v>
      </c>
      <c r="DR56" s="27">
        <v>1123.3983149999999</v>
      </c>
      <c r="DS56" s="24">
        <v>1164.5546879999999</v>
      </c>
      <c r="DT56" s="27">
        <v>1168.33374</v>
      </c>
      <c r="DU56" s="27">
        <v>1080.874634</v>
      </c>
      <c r="DV56" s="27">
        <v>1132.591919</v>
      </c>
      <c r="DW56" s="27">
        <v>1125.1899410000001</v>
      </c>
      <c r="DX56" s="24">
        <v>1161.5051269999999</v>
      </c>
      <c r="DY56" s="27">
        <v>1168.871216</v>
      </c>
      <c r="DZ56" s="27">
        <v>1079.8907469999999</v>
      </c>
      <c r="EA56" s="27">
        <v>1131.1064449999999</v>
      </c>
      <c r="EB56" s="27">
        <v>1128.7204589999999</v>
      </c>
      <c r="EC56" s="24">
        <v>1162.8165280000001</v>
      </c>
      <c r="ED56" s="27">
        <v>1168.564453</v>
      </c>
      <c r="EE56" s="27">
        <v>1081.3408199999999</v>
      </c>
      <c r="EF56" s="27">
        <v>1129.8975829999999</v>
      </c>
      <c r="EG56" s="27">
        <v>1129.2193600000001</v>
      </c>
      <c r="EH56" s="24">
        <v>1164.5349120000001</v>
      </c>
      <c r="EI56" s="27">
        <v>1171.2008060000001</v>
      </c>
      <c r="EJ56" s="27">
        <v>1082.888794</v>
      </c>
      <c r="EK56" s="27">
        <v>1132.7543949999999</v>
      </c>
      <c r="EL56" s="27">
        <v>1135.7222899999999</v>
      </c>
      <c r="EM56" s="24">
        <v>1165.416138</v>
      </c>
      <c r="EN56" s="27">
        <v>1173.7164310000001</v>
      </c>
      <c r="EO56" s="27">
        <v>1083.854004</v>
      </c>
      <c r="EP56" s="27">
        <v>1134.7789310000001</v>
      </c>
      <c r="EQ56" s="27">
        <v>1138.7727050000001</v>
      </c>
      <c r="ER56" s="24">
        <v>1169.604126</v>
      </c>
      <c r="ES56" s="26">
        <v>6.0000000000000001E-3</v>
      </c>
      <c r="ET56" s="26">
        <v>4.0000000000000001E-3</v>
      </c>
      <c r="EU56" s="26">
        <v>5.0000000000000001E-3</v>
      </c>
      <c r="EV56" s="26">
        <v>5.0000000000000001E-3</v>
      </c>
      <c r="EW56" s="25">
        <v>6.0000000000000001E-3</v>
      </c>
    </row>
    <row r="57" spans="1:153" x14ac:dyDescent="0.25">
      <c r="A57" s="24" t="s">
        <v>173</v>
      </c>
      <c r="B57" s="24">
        <v>6.4054479999999998</v>
      </c>
      <c r="C57" s="24">
        <v>6.4864920000000001</v>
      </c>
      <c r="D57" s="27">
        <v>6.5869109999999997</v>
      </c>
      <c r="E57" s="27">
        <v>6.5869080000000002</v>
      </c>
      <c r="F57" s="27">
        <v>6.5869179999999998</v>
      </c>
      <c r="G57" s="27">
        <v>6.5868849999999997</v>
      </c>
      <c r="H57" s="24">
        <v>6.5869299999999997</v>
      </c>
      <c r="I57" s="27">
        <v>6.6679779999999997</v>
      </c>
      <c r="J57" s="27">
        <v>6.6682839999999999</v>
      </c>
      <c r="K57" s="27">
        <v>6.6684850000000004</v>
      </c>
      <c r="L57" s="27">
        <v>6.6677720000000003</v>
      </c>
      <c r="M57" s="24">
        <v>6.6703929999999998</v>
      </c>
      <c r="N57" s="27">
        <v>6.9175259999999996</v>
      </c>
      <c r="O57" s="27">
        <v>6.9173400000000003</v>
      </c>
      <c r="P57" s="27">
        <v>6.9177739999999996</v>
      </c>
      <c r="Q57" s="27">
        <v>6.9151759999999998</v>
      </c>
      <c r="R57" s="24">
        <v>6.9225250000000003</v>
      </c>
      <c r="S57" s="27">
        <v>7.2037459999999998</v>
      </c>
      <c r="T57" s="27">
        <v>7.202477</v>
      </c>
      <c r="U57" s="27">
        <v>7.2038739999999999</v>
      </c>
      <c r="V57" s="27">
        <v>7.2010969999999999</v>
      </c>
      <c r="W57" s="24">
        <v>7.2090310000000004</v>
      </c>
      <c r="X57" s="27">
        <v>7.5363639999999998</v>
      </c>
      <c r="Y57" s="27">
        <v>7.5321319999999998</v>
      </c>
      <c r="Z57" s="27">
        <v>7.5355049999999997</v>
      </c>
      <c r="AA57" s="27">
        <v>7.5323140000000004</v>
      </c>
      <c r="AB57" s="24">
        <v>7.5384399999999996</v>
      </c>
      <c r="AC57" s="27">
        <v>7.8636689999999998</v>
      </c>
      <c r="AD57" s="27">
        <v>7.856744</v>
      </c>
      <c r="AE57" s="27">
        <v>7.8623669999999999</v>
      </c>
      <c r="AF57" s="27">
        <v>7.8581459999999996</v>
      </c>
      <c r="AG57" s="24">
        <v>7.8632600000000004</v>
      </c>
      <c r="AH57" s="27">
        <v>8.2421749999999996</v>
      </c>
      <c r="AI57" s="27">
        <v>8.2306159999999995</v>
      </c>
      <c r="AJ57" s="27">
        <v>8.2397069999999992</v>
      </c>
      <c r="AK57" s="27">
        <v>8.2354459999999996</v>
      </c>
      <c r="AL57" s="24">
        <v>8.2365030000000008</v>
      </c>
      <c r="AM57" s="27">
        <v>8.5226199999999999</v>
      </c>
      <c r="AN57" s="27">
        <v>8.507123</v>
      </c>
      <c r="AO57" s="27">
        <v>8.5195670000000003</v>
      </c>
      <c r="AP57" s="27">
        <v>8.5141989999999996</v>
      </c>
      <c r="AQ57" s="24">
        <v>8.5122719999999994</v>
      </c>
      <c r="AR57" s="27">
        <v>8.8779129999999995</v>
      </c>
      <c r="AS57" s="27">
        <v>8.8578489999999999</v>
      </c>
      <c r="AT57" s="27">
        <v>8.8729929999999992</v>
      </c>
      <c r="AU57" s="27">
        <v>8.8680409999999998</v>
      </c>
      <c r="AV57" s="24">
        <v>8.8534760000000006</v>
      </c>
      <c r="AW57" s="27">
        <v>9.2703190000000006</v>
      </c>
      <c r="AX57" s="27">
        <v>9.2460920000000009</v>
      </c>
      <c r="AY57" s="27">
        <v>9.2661920000000002</v>
      </c>
      <c r="AZ57" s="27">
        <v>9.2600510000000007</v>
      </c>
      <c r="BA57" s="24">
        <v>9.2283489999999997</v>
      </c>
      <c r="BB57" s="27">
        <v>9.6523269999999997</v>
      </c>
      <c r="BC57" s="27">
        <v>9.6237469999999998</v>
      </c>
      <c r="BD57" s="27">
        <v>9.6471219999999995</v>
      </c>
      <c r="BE57" s="27">
        <v>9.6518040000000003</v>
      </c>
      <c r="BF57" s="24">
        <v>9.6008739999999992</v>
      </c>
      <c r="BG57" s="27">
        <v>10.021205</v>
      </c>
      <c r="BH57" s="27">
        <v>9.9880169999999993</v>
      </c>
      <c r="BI57" s="27">
        <v>10.014511000000001</v>
      </c>
      <c r="BJ57" s="27">
        <v>10.027872</v>
      </c>
      <c r="BK57" s="24">
        <v>9.9645130000000002</v>
      </c>
      <c r="BL57" s="27">
        <v>10.395413</v>
      </c>
      <c r="BM57" s="27">
        <v>10.355786</v>
      </c>
      <c r="BN57" s="27">
        <v>10.386027</v>
      </c>
      <c r="BO57" s="27">
        <v>10.405887</v>
      </c>
      <c r="BP57" s="24">
        <v>10.332439000000001</v>
      </c>
      <c r="BQ57" s="27">
        <v>10.834362</v>
      </c>
      <c r="BR57" s="27">
        <v>10.833315000000001</v>
      </c>
      <c r="BS57" s="27">
        <v>10.820086</v>
      </c>
      <c r="BT57" s="27">
        <v>10.881012999999999</v>
      </c>
      <c r="BU57" s="24">
        <v>10.770612</v>
      </c>
      <c r="BV57" s="27">
        <v>11.306889</v>
      </c>
      <c r="BW57" s="27">
        <v>11.289165000000001</v>
      </c>
      <c r="BX57" s="27">
        <v>11.291247</v>
      </c>
      <c r="BY57" s="27">
        <v>11.341201</v>
      </c>
      <c r="BZ57" s="24">
        <v>11.222688</v>
      </c>
      <c r="CA57" s="27">
        <v>11.733180000000001</v>
      </c>
      <c r="CB57" s="27">
        <v>11.699711000000001</v>
      </c>
      <c r="CC57" s="27">
        <v>11.717542999999999</v>
      </c>
      <c r="CD57" s="27">
        <v>11.755258</v>
      </c>
      <c r="CE57" s="24">
        <v>11.626201999999999</v>
      </c>
      <c r="CF57" s="27">
        <v>12.195335</v>
      </c>
      <c r="CG57" s="27">
        <v>12.143323000000001</v>
      </c>
      <c r="CH57" s="27">
        <v>12.178096999999999</v>
      </c>
      <c r="CI57" s="27">
        <v>12.201471</v>
      </c>
      <c r="CJ57" s="24">
        <v>12.05851</v>
      </c>
      <c r="CK57" s="27">
        <v>12.685968000000001</v>
      </c>
      <c r="CL57" s="27">
        <v>12.612665</v>
      </c>
      <c r="CM57" s="27">
        <v>12.667916999999999</v>
      </c>
      <c r="CN57" s="27">
        <v>12.675805</v>
      </c>
      <c r="CO57" s="24">
        <v>12.51591</v>
      </c>
      <c r="CP57" s="27">
        <v>13.219440000000001</v>
      </c>
      <c r="CQ57" s="27">
        <v>13.122446</v>
      </c>
      <c r="CR57" s="27">
        <v>13.201445</v>
      </c>
      <c r="CS57" s="27">
        <v>13.192193</v>
      </c>
      <c r="CT57" s="24">
        <v>13.009664000000001</v>
      </c>
      <c r="CU57" s="27">
        <v>13.813886</v>
      </c>
      <c r="CV57" s="27">
        <v>13.686756000000001</v>
      </c>
      <c r="CW57" s="27">
        <v>13.795745</v>
      </c>
      <c r="CX57" s="27">
        <v>13.764588</v>
      </c>
      <c r="CY57" s="24">
        <v>13.555980999999999</v>
      </c>
      <c r="CZ57" s="27">
        <v>14.412652</v>
      </c>
      <c r="DA57" s="27">
        <v>14.249449</v>
      </c>
      <c r="DB57" s="27">
        <v>14.39231</v>
      </c>
      <c r="DC57" s="27">
        <v>14.335495</v>
      </c>
      <c r="DD57" s="24">
        <v>14.098762000000001</v>
      </c>
      <c r="DE57" s="27">
        <v>15.049135</v>
      </c>
      <c r="DF57" s="27">
        <v>14.845053999999999</v>
      </c>
      <c r="DG57" s="27">
        <v>15.022937000000001</v>
      </c>
      <c r="DH57" s="27">
        <v>14.94143</v>
      </c>
      <c r="DI57" s="24">
        <v>14.672186999999999</v>
      </c>
      <c r="DJ57" s="27">
        <v>15.695653</v>
      </c>
      <c r="DK57" s="27">
        <v>15.449666000000001</v>
      </c>
      <c r="DL57" s="27">
        <v>15.663273</v>
      </c>
      <c r="DM57" s="27">
        <v>15.555275999999999</v>
      </c>
      <c r="DN57" s="24">
        <v>15.249981999999999</v>
      </c>
      <c r="DO57" s="27">
        <v>16.343001999999998</v>
      </c>
      <c r="DP57" s="27">
        <v>16.054003000000002</v>
      </c>
      <c r="DQ57" s="27">
        <v>16.305126000000001</v>
      </c>
      <c r="DR57" s="27">
        <v>16.173283000000001</v>
      </c>
      <c r="DS57" s="24">
        <v>15.826191</v>
      </c>
      <c r="DT57" s="27">
        <v>16.988083</v>
      </c>
      <c r="DU57" s="27">
        <v>16.65513</v>
      </c>
      <c r="DV57" s="27">
        <v>16.945571999999999</v>
      </c>
      <c r="DW57" s="27">
        <v>16.792273999999999</v>
      </c>
      <c r="DX57" s="24">
        <v>16.39612</v>
      </c>
      <c r="DY57" s="27">
        <v>17.644511999999999</v>
      </c>
      <c r="DZ57" s="27">
        <v>17.264987999999999</v>
      </c>
      <c r="EA57" s="27">
        <v>17.595102000000001</v>
      </c>
      <c r="EB57" s="27">
        <v>17.421288000000001</v>
      </c>
      <c r="EC57" s="24">
        <v>16.971053999999999</v>
      </c>
      <c r="ED57" s="27">
        <v>18.329115000000002</v>
      </c>
      <c r="EE57" s="27">
        <v>17.902799999999999</v>
      </c>
      <c r="EF57" s="27">
        <v>18.272196000000001</v>
      </c>
      <c r="EG57" s="27">
        <v>18.077321999999999</v>
      </c>
      <c r="EH57" s="24">
        <v>17.572915999999999</v>
      </c>
      <c r="EI57" s="27">
        <v>19.046399999999998</v>
      </c>
      <c r="EJ57" s="27">
        <v>18.566914000000001</v>
      </c>
      <c r="EK57" s="27">
        <v>18.980791</v>
      </c>
      <c r="EL57" s="27">
        <v>18.762407</v>
      </c>
      <c r="EM57" s="24">
        <v>18.208314999999999</v>
      </c>
      <c r="EN57" s="27">
        <v>19.799007</v>
      </c>
      <c r="EO57" s="27">
        <v>19.262093</v>
      </c>
      <c r="EP57" s="27">
        <v>19.72551</v>
      </c>
      <c r="EQ57" s="27">
        <v>19.481123</v>
      </c>
      <c r="ER57" s="24">
        <v>18.875288000000001</v>
      </c>
      <c r="ES57" s="26">
        <v>3.9E-2</v>
      </c>
      <c r="ET57" s="26">
        <v>3.7999999999999999E-2</v>
      </c>
      <c r="EU57" s="26">
        <v>3.9E-2</v>
      </c>
      <c r="EV57" s="26">
        <v>3.9E-2</v>
      </c>
      <c r="EW57" s="25">
        <v>3.7999999999999999E-2</v>
      </c>
    </row>
    <row r="58" spans="1:153" x14ac:dyDescent="0.25">
      <c r="A58" s="28" t="s">
        <v>180</v>
      </c>
      <c r="B58" s="28">
        <v>3753.1875</v>
      </c>
      <c r="C58" s="28">
        <v>3725.0310060000002</v>
      </c>
      <c r="D58" s="31">
        <v>3711.9152829999998</v>
      </c>
      <c r="E58" s="31">
        <v>3711.9348140000002</v>
      </c>
      <c r="F58" s="31">
        <v>3711.9152829999998</v>
      </c>
      <c r="G58" s="31">
        <v>3711.9279790000001</v>
      </c>
      <c r="H58" s="28">
        <v>3711.928711</v>
      </c>
      <c r="I58" s="31">
        <v>3662.9516600000002</v>
      </c>
      <c r="J58" s="31">
        <v>3664.2563479999999</v>
      </c>
      <c r="K58" s="31">
        <v>3665.5395509999998</v>
      </c>
      <c r="L58" s="31">
        <v>3661.2565920000002</v>
      </c>
      <c r="M58" s="28">
        <v>3668.4333499999998</v>
      </c>
      <c r="N58" s="31">
        <v>3701.1188959999999</v>
      </c>
      <c r="O58" s="31">
        <v>3700.1779790000001</v>
      </c>
      <c r="P58" s="31">
        <v>3703.29126</v>
      </c>
      <c r="Q58" s="31">
        <v>3692.4965820000002</v>
      </c>
      <c r="R58" s="28">
        <v>3714.7470699999999</v>
      </c>
      <c r="S58" s="31">
        <v>3755.54126</v>
      </c>
      <c r="T58" s="31">
        <v>3748.2971189999998</v>
      </c>
      <c r="U58" s="31">
        <v>3754.389404</v>
      </c>
      <c r="V58" s="31">
        <v>3737.5485840000001</v>
      </c>
      <c r="W58" s="28">
        <v>3778.5703119999998</v>
      </c>
      <c r="X58" s="31">
        <v>3800.611328</v>
      </c>
      <c r="Y58" s="31">
        <v>3783.2092290000001</v>
      </c>
      <c r="Z58" s="31">
        <v>3794.4189449999999</v>
      </c>
      <c r="AA58" s="31">
        <v>3772.392578</v>
      </c>
      <c r="AB58" s="28">
        <v>3828.8867190000001</v>
      </c>
      <c r="AC58" s="31">
        <v>3852.8129880000001</v>
      </c>
      <c r="AD58" s="31">
        <v>3825.7224120000001</v>
      </c>
      <c r="AE58" s="31">
        <v>3843.080078</v>
      </c>
      <c r="AF58" s="31">
        <v>3814.6904300000001</v>
      </c>
      <c r="AG58" s="28">
        <v>3886.900635</v>
      </c>
      <c r="AH58" s="31">
        <v>3900.2402339999999</v>
      </c>
      <c r="AI58" s="31">
        <v>3864.0908199999999</v>
      </c>
      <c r="AJ58" s="31">
        <v>3887.423828</v>
      </c>
      <c r="AK58" s="31">
        <v>3854.6333009999998</v>
      </c>
      <c r="AL58" s="28">
        <v>3942.202393</v>
      </c>
      <c r="AM58" s="31">
        <v>3954.2622070000002</v>
      </c>
      <c r="AN58" s="31">
        <v>3908.3911130000001</v>
      </c>
      <c r="AO58" s="31">
        <v>3938.8461910000001</v>
      </c>
      <c r="AP58" s="31">
        <v>3899.8559570000002</v>
      </c>
      <c r="AQ58" s="28">
        <v>4002.5986330000001</v>
      </c>
      <c r="AR58" s="31">
        <v>3987.398193</v>
      </c>
      <c r="AS58" s="31">
        <v>3934.3852539999998</v>
      </c>
      <c r="AT58" s="31">
        <v>3969.5495609999998</v>
      </c>
      <c r="AU58" s="31">
        <v>3923.585693</v>
      </c>
      <c r="AV58" s="28">
        <v>4034.5830080000001</v>
      </c>
      <c r="AW58" s="31">
        <v>4023.89624</v>
      </c>
      <c r="AX58" s="31">
        <v>3963.491211</v>
      </c>
      <c r="AY58" s="31">
        <v>4003.9377439999998</v>
      </c>
      <c r="AZ58" s="31">
        <v>3951.849365</v>
      </c>
      <c r="BA58" s="28">
        <v>4067.3122560000002</v>
      </c>
      <c r="BB58" s="31">
        <v>4064.5932619999999</v>
      </c>
      <c r="BC58" s="31">
        <v>3995.8552249999998</v>
      </c>
      <c r="BD58" s="31">
        <v>4042.0058589999999</v>
      </c>
      <c r="BE58" s="31">
        <v>3986.655518</v>
      </c>
      <c r="BF58" s="28">
        <v>4113.4106449999999</v>
      </c>
      <c r="BG58" s="31">
        <v>4100.7026370000003</v>
      </c>
      <c r="BH58" s="31">
        <v>4021.2138669999999</v>
      </c>
      <c r="BI58" s="31">
        <v>4072.80249</v>
      </c>
      <c r="BJ58" s="31">
        <v>4014.703125</v>
      </c>
      <c r="BK58" s="28">
        <v>4159.8393550000001</v>
      </c>
      <c r="BL58" s="31">
        <v>4137.8969729999999</v>
      </c>
      <c r="BM58" s="31">
        <v>4048.5009770000001</v>
      </c>
      <c r="BN58" s="31">
        <v>4104.6318359999996</v>
      </c>
      <c r="BO58" s="31">
        <v>4045.3630370000001</v>
      </c>
      <c r="BP58" s="28">
        <v>4201.7260740000002</v>
      </c>
      <c r="BQ58" s="31">
        <v>4172.0595700000003</v>
      </c>
      <c r="BR58" s="31">
        <v>4076.4003910000001</v>
      </c>
      <c r="BS58" s="31">
        <v>4134.6381840000004</v>
      </c>
      <c r="BT58" s="31">
        <v>4076.436768</v>
      </c>
      <c r="BU58" s="28">
        <v>4237.0419920000004</v>
      </c>
      <c r="BV58" s="31">
        <v>4207.2246089999999</v>
      </c>
      <c r="BW58" s="31">
        <v>4100.2719729999999</v>
      </c>
      <c r="BX58" s="31">
        <v>4163.0986329999996</v>
      </c>
      <c r="BY58" s="31">
        <v>4103.8330079999996</v>
      </c>
      <c r="BZ58" s="28">
        <v>4268.1328119999998</v>
      </c>
      <c r="CA58" s="31">
        <v>4234.9301759999998</v>
      </c>
      <c r="CB58" s="31">
        <v>4121.8911129999997</v>
      </c>
      <c r="CC58" s="31">
        <v>4191.5014650000003</v>
      </c>
      <c r="CD58" s="31">
        <v>4129.4184569999998</v>
      </c>
      <c r="CE58" s="28">
        <v>4297.2202150000003</v>
      </c>
      <c r="CF58" s="31">
        <v>4267.7661129999997</v>
      </c>
      <c r="CG58" s="31">
        <v>4144.6816410000001</v>
      </c>
      <c r="CH58" s="31">
        <v>4219.6264650000003</v>
      </c>
      <c r="CI58" s="31">
        <v>4154.8676759999998</v>
      </c>
      <c r="CJ58" s="28">
        <v>4327.1430659999996</v>
      </c>
      <c r="CK58" s="31">
        <v>4298.8828119999998</v>
      </c>
      <c r="CL58" s="31">
        <v>4164.4047849999997</v>
      </c>
      <c r="CM58" s="31">
        <v>4246.1342770000001</v>
      </c>
      <c r="CN58" s="31">
        <v>4181.498047</v>
      </c>
      <c r="CO58" s="28">
        <v>4358.1533200000003</v>
      </c>
      <c r="CP58" s="31">
        <v>4327.4384769999997</v>
      </c>
      <c r="CQ58" s="31">
        <v>4183.982422</v>
      </c>
      <c r="CR58" s="31">
        <v>4271.5385740000002</v>
      </c>
      <c r="CS58" s="31">
        <v>4208.4350590000004</v>
      </c>
      <c r="CT58" s="28">
        <v>4386.7744140000004</v>
      </c>
      <c r="CU58" s="31">
        <v>4355.4291990000002</v>
      </c>
      <c r="CV58" s="31">
        <v>4203.6318359999996</v>
      </c>
      <c r="CW58" s="31">
        <v>4298.5385740000002</v>
      </c>
      <c r="CX58" s="31">
        <v>4235.1220700000003</v>
      </c>
      <c r="CY58" s="28">
        <v>4413.9794920000004</v>
      </c>
      <c r="CZ58" s="31">
        <v>4385.9565430000002</v>
      </c>
      <c r="DA58" s="31">
        <v>4225.9746089999999</v>
      </c>
      <c r="DB58" s="31">
        <v>4327.4204099999997</v>
      </c>
      <c r="DC58" s="31">
        <v>4260.857422</v>
      </c>
      <c r="DD58" s="28">
        <v>4441.4770509999998</v>
      </c>
      <c r="DE58" s="31">
        <v>4417.9404299999997</v>
      </c>
      <c r="DF58" s="31">
        <v>4249.9921880000002</v>
      </c>
      <c r="DG58" s="31">
        <v>4355.8486329999996</v>
      </c>
      <c r="DH58" s="31">
        <v>4286.2436520000001</v>
      </c>
      <c r="DI58" s="28">
        <v>4472.2490230000003</v>
      </c>
      <c r="DJ58" s="31">
        <v>4450.8452150000003</v>
      </c>
      <c r="DK58" s="31">
        <v>4277.0161129999997</v>
      </c>
      <c r="DL58" s="31">
        <v>4384.8657229999999</v>
      </c>
      <c r="DM58" s="31">
        <v>4310.4765619999998</v>
      </c>
      <c r="DN58" s="28">
        <v>4505.9174800000001</v>
      </c>
      <c r="DO58" s="31">
        <v>4482.8183589999999</v>
      </c>
      <c r="DP58" s="31">
        <v>4302.845703</v>
      </c>
      <c r="DQ58" s="31">
        <v>4416.4589839999999</v>
      </c>
      <c r="DR58" s="31">
        <v>4335.7446289999998</v>
      </c>
      <c r="DS58" s="28">
        <v>4539.5151370000003</v>
      </c>
      <c r="DT58" s="31">
        <v>4517.1909180000002</v>
      </c>
      <c r="DU58" s="31">
        <v>4332.3413090000004</v>
      </c>
      <c r="DV58" s="31">
        <v>4450.6650390000004</v>
      </c>
      <c r="DW58" s="31">
        <v>4371.6625979999999</v>
      </c>
      <c r="DX58" s="28">
        <v>4579.1284180000002</v>
      </c>
      <c r="DY58" s="31">
        <v>4556.3637699999999</v>
      </c>
      <c r="DZ58" s="31">
        <v>4366.0976559999999</v>
      </c>
      <c r="EA58" s="31">
        <v>4485.7211909999996</v>
      </c>
      <c r="EB58" s="31">
        <v>4412.5610349999997</v>
      </c>
      <c r="EC58" s="28">
        <v>4625.8403319999998</v>
      </c>
      <c r="ED58" s="31">
        <v>4592.8676759999998</v>
      </c>
      <c r="EE58" s="31">
        <v>4402.671875</v>
      </c>
      <c r="EF58" s="31">
        <v>4521.1611329999996</v>
      </c>
      <c r="EG58" s="31">
        <v>4452.2416990000002</v>
      </c>
      <c r="EH58" s="28">
        <v>4673.1757809999999</v>
      </c>
      <c r="EI58" s="31">
        <v>4635.3134769999997</v>
      </c>
      <c r="EJ58" s="31">
        <v>4438.2739259999998</v>
      </c>
      <c r="EK58" s="31">
        <v>4563.1035160000001</v>
      </c>
      <c r="EL58" s="31">
        <v>4497.6455079999996</v>
      </c>
      <c r="EM58" s="28">
        <v>4719.0849609999996</v>
      </c>
      <c r="EN58" s="31">
        <v>4676.9951170000004</v>
      </c>
      <c r="EO58" s="31">
        <v>4471.4121089999999</v>
      </c>
      <c r="EP58" s="31">
        <v>4603.6875</v>
      </c>
      <c r="EQ58" s="31">
        <v>4538.5947269999997</v>
      </c>
      <c r="ER58" s="28">
        <v>4768.8271480000003</v>
      </c>
      <c r="ES58" s="30">
        <v>8.0000000000000002E-3</v>
      </c>
      <c r="ET58" s="30">
        <v>6.0000000000000001E-3</v>
      </c>
      <c r="EU58" s="30">
        <v>7.0000000000000001E-3</v>
      </c>
      <c r="EV58" s="30">
        <v>7.0000000000000001E-3</v>
      </c>
      <c r="EW58" s="29">
        <v>8.9999999999999993E-3</v>
      </c>
    </row>
    <row r="59" spans="1:153" x14ac:dyDescent="0.25">
      <c r="A59" s="24" t="s">
        <v>179</v>
      </c>
      <c r="B59" s="24">
        <v>115.951851</v>
      </c>
      <c r="C59" s="24">
        <v>114.24739099999999</v>
      </c>
      <c r="D59" s="27">
        <v>125.378067</v>
      </c>
      <c r="E59" s="27">
        <v>125.450058</v>
      </c>
      <c r="F59" s="27">
        <v>125.398544</v>
      </c>
      <c r="G59" s="27">
        <v>125.198792</v>
      </c>
      <c r="H59" s="24">
        <v>125.79811100000001</v>
      </c>
      <c r="I59" s="27">
        <v>133.02186599999999</v>
      </c>
      <c r="J59" s="27">
        <v>133.22996499999999</v>
      </c>
      <c r="K59" s="27">
        <v>133.36167900000001</v>
      </c>
      <c r="L59" s="27">
        <v>132.67752100000001</v>
      </c>
      <c r="M59" s="24">
        <v>134.02065999999999</v>
      </c>
      <c r="N59" s="27">
        <v>157.18699599999999</v>
      </c>
      <c r="O59" s="27">
        <v>157.545151</v>
      </c>
      <c r="P59" s="27">
        <v>158.304214</v>
      </c>
      <c r="Q59" s="27">
        <v>156.53598</v>
      </c>
      <c r="R59" s="24">
        <v>159.04110700000001</v>
      </c>
      <c r="S59" s="27">
        <v>164.58081100000001</v>
      </c>
      <c r="T59" s="27">
        <v>165.12300099999999</v>
      </c>
      <c r="U59" s="27">
        <v>166.623627</v>
      </c>
      <c r="V59" s="27">
        <v>163.69284099999999</v>
      </c>
      <c r="W59" s="24">
        <v>167.18661499999999</v>
      </c>
      <c r="X59" s="27">
        <v>170.210846</v>
      </c>
      <c r="Y59" s="27">
        <v>171.219528</v>
      </c>
      <c r="Z59" s="27">
        <v>173.33819600000001</v>
      </c>
      <c r="AA59" s="27">
        <v>169.296738</v>
      </c>
      <c r="AB59" s="24">
        <v>173.82084699999999</v>
      </c>
      <c r="AC59" s="27">
        <v>172.84255999999999</v>
      </c>
      <c r="AD59" s="27">
        <v>174.82458500000001</v>
      </c>
      <c r="AE59" s="27">
        <v>176.61639400000001</v>
      </c>
      <c r="AF59" s="27">
        <v>171.78276099999999</v>
      </c>
      <c r="AG59" s="24">
        <v>178.13185100000001</v>
      </c>
      <c r="AH59" s="27">
        <v>175.51582300000001</v>
      </c>
      <c r="AI59" s="27">
        <v>177.970901</v>
      </c>
      <c r="AJ59" s="27">
        <v>180.006348</v>
      </c>
      <c r="AK59" s="27">
        <v>174.35237100000001</v>
      </c>
      <c r="AL59" s="24">
        <v>182.05763200000001</v>
      </c>
      <c r="AM59" s="27">
        <v>178.14738500000001</v>
      </c>
      <c r="AN59" s="27">
        <v>181.20777899999999</v>
      </c>
      <c r="AO59" s="27">
        <v>183.50251800000001</v>
      </c>
      <c r="AP59" s="27">
        <v>176.755539</v>
      </c>
      <c r="AQ59" s="24">
        <v>186.04766799999999</v>
      </c>
      <c r="AR59" s="27">
        <v>184.20782500000001</v>
      </c>
      <c r="AS59" s="27">
        <v>184.78578200000001</v>
      </c>
      <c r="AT59" s="27">
        <v>187.32298299999999</v>
      </c>
      <c r="AU59" s="27">
        <v>179.152039</v>
      </c>
      <c r="AV59" s="24">
        <v>190.40734900000001</v>
      </c>
      <c r="AW59" s="27">
        <v>187.318939</v>
      </c>
      <c r="AX59" s="27">
        <v>188.76028400000001</v>
      </c>
      <c r="AY59" s="27">
        <v>191.59071399999999</v>
      </c>
      <c r="AZ59" s="27">
        <v>183.30159</v>
      </c>
      <c r="BA59" s="24">
        <v>195.26397700000001</v>
      </c>
      <c r="BB59" s="27">
        <v>191.08175700000001</v>
      </c>
      <c r="BC59" s="27">
        <v>193.30471800000001</v>
      </c>
      <c r="BD59" s="27">
        <v>196.467758</v>
      </c>
      <c r="BE59" s="27">
        <v>186.71977200000001</v>
      </c>
      <c r="BF59" s="24">
        <v>200.68249499999999</v>
      </c>
      <c r="BG59" s="27">
        <v>194.53156999999999</v>
      </c>
      <c r="BH59" s="27">
        <v>197.80342099999999</v>
      </c>
      <c r="BI59" s="27">
        <v>203.06964099999999</v>
      </c>
      <c r="BJ59" s="27">
        <v>189.67598000000001</v>
      </c>
      <c r="BK59" s="24">
        <v>205.79435699999999</v>
      </c>
      <c r="BL59" s="27">
        <v>198.76625100000001</v>
      </c>
      <c r="BM59" s="27">
        <v>203.236557</v>
      </c>
      <c r="BN59" s="27">
        <v>208.67622399999999</v>
      </c>
      <c r="BO59" s="27">
        <v>193.632767</v>
      </c>
      <c r="BP59" s="24">
        <v>211.723907</v>
      </c>
      <c r="BQ59" s="27">
        <v>203.16439800000001</v>
      </c>
      <c r="BR59" s="27">
        <v>208.98635899999999</v>
      </c>
      <c r="BS59" s="27">
        <v>214.57217399999999</v>
      </c>
      <c r="BT59" s="27">
        <v>197.69662500000001</v>
      </c>
      <c r="BU59" s="24">
        <v>217.94314600000001</v>
      </c>
      <c r="BV59" s="27">
        <v>203.895737</v>
      </c>
      <c r="BW59" s="27">
        <v>215.40154999999999</v>
      </c>
      <c r="BX59" s="27">
        <v>220.955231</v>
      </c>
      <c r="BY59" s="27">
        <v>202.13531499999999</v>
      </c>
      <c r="BZ59" s="24">
        <v>224.81220999999999</v>
      </c>
      <c r="CA59" s="27">
        <v>213.17250100000001</v>
      </c>
      <c r="CB59" s="27">
        <v>222.358902</v>
      </c>
      <c r="CC59" s="27">
        <v>227.699173</v>
      </c>
      <c r="CD59" s="27">
        <v>206.93846099999999</v>
      </c>
      <c r="CE59" s="24">
        <v>232.14022800000001</v>
      </c>
      <c r="CF59" s="27">
        <v>219.036179</v>
      </c>
      <c r="CG59" s="27">
        <v>230.21568300000001</v>
      </c>
      <c r="CH59" s="27">
        <v>235.38687100000001</v>
      </c>
      <c r="CI59" s="27">
        <v>212.445526</v>
      </c>
      <c r="CJ59" s="24">
        <v>240.31312600000001</v>
      </c>
      <c r="CK59" s="27">
        <v>225.330276</v>
      </c>
      <c r="CL59" s="27">
        <v>238.90617399999999</v>
      </c>
      <c r="CM59" s="27">
        <v>243.770432</v>
      </c>
      <c r="CN59" s="27">
        <v>218.596924</v>
      </c>
      <c r="CO59" s="24">
        <v>249.343109</v>
      </c>
      <c r="CP59" s="27">
        <v>232.228058</v>
      </c>
      <c r="CQ59" s="27">
        <v>248.504807</v>
      </c>
      <c r="CR59" s="27">
        <v>252.854355</v>
      </c>
      <c r="CS59" s="27">
        <v>225.43693500000001</v>
      </c>
      <c r="CT59" s="24">
        <v>258.77603099999999</v>
      </c>
      <c r="CU59" s="27">
        <v>239.6978</v>
      </c>
      <c r="CV59" s="27">
        <v>258.57534800000002</v>
      </c>
      <c r="CW59" s="27">
        <v>262.40576199999998</v>
      </c>
      <c r="CX59" s="27">
        <v>232.682007</v>
      </c>
      <c r="CY59" s="24">
        <v>271.41619900000001</v>
      </c>
      <c r="CZ59" s="27">
        <v>247.0513</v>
      </c>
      <c r="DA59" s="27">
        <v>268.99288899999999</v>
      </c>
      <c r="DB59" s="27">
        <v>272.20755000000003</v>
      </c>
      <c r="DC59" s="27">
        <v>240.16537500000001</v>
      </c>
      <c r="DD59" s="24">
        <v>281.93600500000002</v>
      </c>
      <c r="DE59" s="27">
        <v>254.940811</v>
      </c>
      <c r="DF59" s="27">
        <v>279.95871</v>
      </c>
      <c r="DG59" s="27">
        <v>282.31195100000002</v>
      </c>
      <c r="DH59" s="27">
        <v>247.95292699999999</v>
      </c>
      <c r="DI59" s="24">
        <v>292.94424400000003</v>
      </c>
      <c r="DJ59" s="27">
        <v>263.08450299999998</v>
      </c>
      <c r="DK59" s="27">
        <v>291.49670400000002</v>
      </c>
      <c r="DL59" s="27">
        <v>292.76458700000001</v>
      </c>
      <c r="DM59" s="27">
        <v>255.64936800000001</v>
      </c>
      <c r="DN59" s="24">
        <v>304.274902</v>
      </c>
      <c r="DO59" s="27">
        <v>271.66744999999997</v>
      </c>
      <c r="DP59" s="27">
        <v>303.42300399999999</v>
      </c>
      <c r="DQ59" s="27">
        <v>303.59970099999998</v>
      </c>
      <c r="DR59" s="27">
        <v>264.11062600000002</v>
      </c>
      <c r="DS59" s="24">
        <v>315.87704500000001</v>
      </c>
      <c r="DT59" s="27">
        <v>279.96133400000002</v>
      </c>
      <c r="DU59" s="27">
        <v>314.46182299999998</v>
      </c>
      <c r="DV59" s="27">
        <v>314.02777099999997</v>
      </c>
      <c r="DW59" s="27">
        <v>272.53402699999998</v>
      </c>
      <c r="DX59" s="24">
        <v>326.64828499999999</v>
      </c>
      <c r="DY59" s="27">
        <v>287.66332999999997</v>
      </c>
      <c r="DZ59" s="27">
        <v>324.84478799999999</v>
      </c>
      <c r="EA59" s="27">
        <v>324.26644900000002</v>
      </c>
      <c r="EB59" s="27">
        <v>280.84170499999999</v>
      </c>
      <c r="EC59" s="24">
        <v>336.47299199999998</v>
      </c>
      <c r="ED59" s="27">
        <v>295.45349099999999</v>
      </c>
      <c r="EE59" s="27">
        <v>334.051514</v>
      </c>
      <c r="EF59" s="27">
        <v>333.86413599999997</v>
      </c>
      <c r="EG59" s="27">
        <v>287.60580399999998</v>
      </c>
      <c r="EH59" s="24">
        <v>344.16653400000001</v>
      </c>
      <c r="EI59" s="27">
        <v>302.96444700000001</v>
      </c>
      <c r="EJ59" s="27">
        <v>342.366241</v>
      </c>
      <c r="EK59" s="27">
        <v>343.386169</v>
      </c>
      <c r="EL59" s="27">
        <v>290.73651100000001</v>
      </c>
      <c r="EM59" s="24">
        <v>351.02417000000003</v>
      </c>
      <c r="EN59" s="27">
        <v>310.20718399999998</v>
      </c>
      <c r="EO59" s="27">
        <v>350.14263899999997</v>
      </c>
      <c r="EP59" s="27">
        <v>352.55664100000001</v>
      </c>
      <c r="EQ59" s="27">
        <v>296.77954099999999</v>
      </c>
      <c r="ER59" s="24">
        <v>357.63159200000001</v>
      </c>
      <c r="ES59" s="26">
        <v>3.5000000000000003E-2</v>
      </c>
      <c r="ET59" s="26">
        <v>3.9E-2</v>
      </c>
      <c r="EU59" s="26">
        <v>0.04</v>
      </c>
      <c r="EV59" s="26">
        <v>3.3000000000000002E-2</v>
      </c>
      <c r="EW59" s="25">
        <v>0.04</v>
      </c>
    </row>
    <row r="60" spans="1:153" x14ac:dyDescent="0.25">
      <c r="A60" s="28" t="s">
        <v>178</v>
      </c>
      <c r="B60" s="28">
        <v>3869.139404</v>
      </c>
      <c r="C60" s="28">
        <v>3839.2783199999999</v>
      </c>
      <c r="D60" s="31">
        <v>3837.2934570000002</v>
      </c>
      <c r="E60" s="31">
        <v>3837.3847660000001</v>
      </c>
      <c r="F60" s="31">
        <v>3837.313721</v>
      </c>
      <c r="G60" s="31">
        <v>3837.1267090000001</v>
      </c>
      <c r="H60" s="28">
        <v>3837.726807</v>
      </c>
      <c r="I60" s="31">
        <v>3795.9736330000001</v>
      </c>
      <c r="J60" s="31">
        <v>3797.486328</v>
      </c>
      <c r="K60" s="31">
        <v>3798.9011230000001</v>
      </c>
      <c r="L60" s="31">
        <v>3793.9340820000002</v>
      </c>
      <c r="M60" s="28">
        <v>3802.4541020000001</v>
      </c>
      <c r="N60" s="31">
        <v>3858.3059079999998</v>
      </c>
      <c r="O60" s="31">
        <v>3857.7231449999999</v>
      </c>
      <c r="P60" s="31">
        <v>3861.5954590000001</v>
      </c>
      <c r="Q60" s="31">
        <v>3849.032471</v>
      </c>
      <c r="R60" s="28">
        <v>3873.788086</v>
      </c>
      <c r="S60" s="31">
        <v>3920.1220699999999</v>
      </c>
      <c r="T60" s="31">
        <v>3913.4201659999999</v>
      </c>
      <c r="U60" s="31">
        <v>3921.0129390000002</v>
      </c>
      <c r="V60" s="31">
        <v>3901.2414549999999</v>
      </c>
      <c r="W60" s="28">
        <v>3945.756836</v>
      </c>
      <c r="X60" s="31">
        <v>3970.8222660000001</v>
      </c>
      <c r="Y60" s="31">
        <v>3954.428711</v>
      </c>
      <c r="Z60" s="31">
        <v>3967.7570799999999</v>
      </c>
      <c r="AA60" s="31">
        <v>3941.6892090000001</v>
      </c>
      <c r="AB60" s="28">
        <v>4002.7075199999999</v>
      </c>
      <c r="AC60" s="31">
        <v>4025.655518</v>
      </c>
      <c r="AD60" s="31">
        <v>4000.546875</v>
      </c>
      <c r="AE60" s="31">
        <v>4019.6965329999998</v>
      </c>
      <c r="AF60" s="31">
        <v>3986.4731449999999</v>
      </c>
      <c r="AG60" s="28">
        <v>4065.032471</v>
      </c>
      <c r="AH60" s="31">
        <v>4075.7561040000001</v>
      </c>
      <c r="AI60" s="31">
        <v>4042.061768</v>
      </c>
      <c r="AJ60" s="31">
        <v>4067.4301759999998</v>
      </c>
      <c r="AK60" s="31">
        <v>4028.985596</v>
      </c>
      <c r="AL60" s="28">
        <v>4124.2602539999998</v>
      </c>
      <c r="AM60" s="31">
        <v>4132.4096680000002</v>
      </c>
      <c r="AN60" s="31">
        <v>4089.5988769999999</v>
      </c>
      <c r="AO60" s="31">
        <v>4122.3486329999996</v>
      </c>
      <c r="AP60" s="31">
        <v>4076.6115719999998</v>
      </c>
      <c r="AQ60" s="28">
        <v>4188.6464839999999</v>
      </c>
      <c r="AR60" s="31">
        <v>4171.6059569999998</v>
      </c>
      <c r="AS60" s="31">
        <v>4119.1708980000003</v>
      </c>
      <c r="AT60" s="31">
        <v>4156.8725590000004</v>
      </c>
      <c r="AU60" s="31">
        <v>4102.7377930000002</v>
      </c>
      <c r="AV60" s="28">
        <v>4224.9902339999999</v>
      </c>
      <c r="AW60" s="31">
        <v>4211.2153319999998</v>
      </c>
      <c r="AX60" s="31">
        <v>4152.2514650000003</v>
      </c>
      <c r="AY60" s="31">
        <v>4195.5283200000003</v>
      </c>
      <c r="AZ60" s="31">
        <v>4135.1508789999998</v>
      </c>
      <c r="BA60" s="28">
        <v>4262.576172</v>
      </c>
      <c r="BB60" s="31">
        <v>4255.6748049999997</v>
      </c>
      <c r="BC60" s="31">
        <v>4189.1601559999999</v>
      </c>
      <c r="BD60" s="31">
        <v>4238.4736329999996</v>
      </c>
      <c r="BE60" s="31">
        <v>4173.3754879999997</v>
      </c>
      <c r="BF60" s="28">
        <v>4314.0932620000003</v>
      </c>
      <c r="BG60" s="31">
        <v>4295.234375</v>
      </c>
      <c r="BH60" s="31">
        <v>4219.0170900000003</v>
      </c>
      <c r="BI60" s="31">
        <v>4275.8720700000003</v>
      </c>
      <c r="BJ60" s="31">
        <v>4204.3789059999999</v>
      </c>
      <c r="BK60" s="28">
        <v>4365.6337890000004</v>
      </c>
      <c r="BL60" s="31">
        <v>4336.6630859999996</v>
      </c>
      <c r="BM60" s="31">
        <v>4251.7373049999997</v>
      </c>
      <c r="BN60" s="31">
        <v>4313.3081050000001</v>
      </c>
      <c r="BO60" s="31">
        <v>4238.9956050000001</v>
      </c>
      <c r="BP60" s="28">
        <v>4413.4501950000003</v>
      </c>
      <c r="BQ60" s="31">
        <v>4375.2241210000002</v>
      </c>
      <c r="BR60" s="31">
        <v>4285.3867190000001</v>
      </c>
      <c r="BS60" s="31">
        <v>4349.2104490000002</v>
      </c>
      <c r="BT60" s="31">
        <v>4274.1333009999998</v>
      </c>
      <c r="BU60" s="28">
        <v>4454.9853519999997</v>
      </c>
      <c r="BV60" s="31">
        <v>4411.1201170000004</v>
      </c>
      <c r="BW60" s="31">
        <v>4315.6733400000003</v>
      </c>
      <c r="BX60" s="31">
        <v>4384.0537109999996</v>
      </c>
      <c r="BY60" s="31">
        <v>4305.9682620000003</v>
      </c>
      <c r="BZ60" s="28">
        <v>4492.9448240000002</v>
      </c>
      <c r="CA60" s="31">
        <v>4448.1025390000004</v>
      </c>
      <c r="CB60" s="31">
        <v>4344.25</v>
      </c>
      <c r="CC60" s="31">
        <v>4419.2006840000004</v>
      </c>
      <c r="CD60" s="31">
        <v>4336.3569340000004</v>
      </c>
      <c r="CE60" s="28">
        <v>4529.3603519999997</v>
      </c>
      <c r="CF60" s="31">
        <v>4486.8022460000002</v>
      </c>
      <c r="CG60" s="31">
        <v>4374.8974609999996</v>
      </c>
      <c r="CH60" s="31">
        <v>4455.0131840000004</v>
      </c>
      <c r="CI60" s="31">
        <v>4367.3129879999997</v>
      </c>
      <c r="CJ60" s="28">
        <v>4567.4560549999997</v>
      </c>
      <c r="CK60" s="31">
        <v>4524.2128910000001</v>
      </c>
      <c r="CL60" s="31">
        <v>4403.3110349999997</v>
      </c>
      <c r="CM60" s="31">
        <v>4489.9047849999997</v>
      </c>
      <c r="CN60" s="31">
        <v>4400.0947269999997</v>
      </c>
      <c r="CO60" s="28">
        <v>4607.4965819999998</v>
      </c>
      <c r="CP60" s="31">
        <v>4559.6665039999998</v>
      </c>
      <c r="CQ60" s="31">
        <v>4432.4873049999997</v>
      </c>
      <c r="CR60" s="31">
        <v>4524.3930659999996</v>
      </c>
      <c r="CS60" s="31">
        <v>4433.8720700000003</v>
      </c>
      <c r="CT60" s="28">
        <v>4645.5502930000002</v>
      </c>
      <c r="CU60" s="31">
        <v>4595.126953</v>
      </c>
      <c r="CV60" s="31">
        <v>4462.2070309999999</v>
      </c>
      <c r="CW60" s="31">
        <v>4560.9443359999996</v>
      </c>
      <c r="CX60" s="31">
        <v>4467.8041990000002</v>
      </c>
      <c r="CY60" s="28">
        <v>4685.3955079999996</v>
      </c>
      <c r="CZ60" s="31">
        <v>4633.0078119999998</v>
      </c>
      <c r="DA60" s="31">
        <v>4494.9672849999997</v>
      </c>
      <c r="DB60" s="31">
        <v>4599.6279299999997</v>
      </c>
      <c r="DC60" s="31">
        <v>4501.0229490000002</v>
      </c>
      <c r="DD60" s="28">
        <v>4723.4130859999996</v>
      </c>
      <c r="DE60" s="31">
        <v>4672.8813479999999</v>
      </c>
      <c r="DF60" s="31">
        <v>4529.9506840000004</v>
      </c>
      <c r="DG60" s="31">
        <v>4638.1606449999999</v>
      </c>
      <c r="DH60" s="31">
        <v>4534.1967770000001</v>
      </c>
      <c r="DI60" s="28">
        <v>4765.1933589999999</v>
      </c>
      <c r="DJ60" s="31">
        <v>4713.9296880000002</v>
      </c>
      <c r="DK60" s="31">
        <v>4568.5126950000003</v>
      </c>
      <c r="DL60" s="31">
        <v>4677.6303710000002</v>
      </c>
      <c r="DM60" s="31">
        <v>4566.1259769999997</v>
      </c>
      <c r="DN60" s="28">
        <v>4810.1923829999996</v>
      </c>
      <c r="DO60" s="31">
        <v>4754.4858400000003</v>
      </c>
      <c r="DP60" s="31">
        <v>4606.2685549999997</v>
      </c>
      <c r="DQ60" s="31">
        <v>4720.0585940000001</v>
      </c>
      <c r="DR60" s="31">
        <v>4599.8554690000001</v>
      </c>
      <c r="DS60" s="28">
        <v>4855.3920900000003</v>
      </c>
      <c r="DT60" s="31">
        <v>4797.1523440000001</v>
      </c>
      <c r="DU60" s="31">
        <v>4646.8032229999999</v>
      </c>
      <c r="DV60" s="31">
        <v>4764.6928710000002</v>
      </c>
      <c r="DW60" s="31">
        <v>4644.1967770000001</v>
      </c>
      <c r="DX60" s="28">
        <v>4905.7768550000001</v>
      </c>
      <c r="DY60" s="31">
        <v>4844.0273440000001</v>
      </c>
      <c r="DZ60" s="31">
        <v>4690.9423829999996</v>
      </c>
      <c r="EA60" s="31">
        <v>4809.9877930000002</v>
      </c>
      <c r="EB60" s="31">
        <v>4693.4028319999998</v>
      </c>
      <c r="EC60" s="28">
        <v>4962.3134769999997</v>
      </c>
      <c r="ED60" s="31">
        <v>4888.3212890000004</v>
      </c>
      <c r="EE60" s="31">
        <v>4736.7236329999996</v>
      </c>
      <c r="EF60" s="31">
        <v>4855.0253910000001</v>
      </c>
      <c r="EG60" s="31">
        <v>4739.8476559999999</v>
      </c>
      <c r="EH60" s="28">
        <v>5017.3422849999997</v>
      </c>
      <c r="EI60" s="31">
        <v>4938.2778319999998</v>
      </c>
      <c r="EJ60" s="31">
        <v>4780.6401370000003</v>
      </c>
      <c r="EK60" s="31">
        <v>4906.4897460000002</v>
      </c>
      <c r="EL60" s="31">
        <v>4788.3818359999996</v>
      </c>
      <c r="EM60" s="28">
        <v>5070.109375</v>
      </c>
      <c r="EN60" s="31">
        <v>4987.2021480000003</v>
      </c>
      <c r="EO60" s="31">
        <v>4821.5546880000002</v>
      </c>
      <c r="EP60" s="31">
        <v>4956.2441410000001</v>
      </c>
      <c r="EQ60" s="31">
        <v>4835.3740230000003</v>
      </c>
      <c r="ER60" s="28">
        <v>5126.4589839999999</v>
      </c>
      <c r="ES60" s="30">
        <v>8.9999999999999993E-3</v>
      </c>
      <c r="ET60" s="30">
        <v>8.0000000000000002E-3</v>
      </c>
      <c r="EU60" s="30">
        <v>8.9999999999999993E-3</v>
      </c>
      <c r="EV60" s="30">
        <v>8.0000000000000002E-3</v>
      </c>
      <c r="EW60" s="29">
        <v>0.01</v>
      </c>
    </row>
    <row r="61" spans="1:153" x14ac:dyDescent="0.25">
      <c r="A61" s="24"/>
      <c r="B61" s="24"/>
      <c r="C61" s="24"/>
      <c r="D61" s="194"/>
      <c r="E61" s="189"/>
      <c r="F61" s="189"/>
      <c r="G61" s="189"/>
      <c r="H61" s="195"/>
      <c r="I61" s="194"/>
      <c r="J61" s="189"/>
      <c r="K61" s="189"/>
      <c r="L61" s="189"/>
      <c r="M61" s="195"/>
      <c r="N61" s="194"/>
      <c r="O61" s="189"/>
      <c r="P61" s="189"/>
      <c r="Q61" s="189"/>
      <c r="R61" s="195"/>
      <c r="S61" s="194"/>
      <c r="T61" s="189"/>
      <c r="U61" s="189"/>
      <c r="V61" s="189"/>
      <c r="W61" s="195"/>
      <c r="X61" s="194"/>
      <c r="Y61" s="189"/>
      <c r="Z61" s="189"/>
      <c r="AA61" s="189"/>
      <c r="AB61" s="195"/>
      <c r="AC61" s="194"/>
      <c r="AD61" s="189"/>
      <c r="AE61" s="189"/>
      <c r="AF61" s="189"/>
      <c r="AG61" s="195"/>
      <c r="AH61" s="194"/>
      <c r="AI61" s="189"/>
      <c r="AJ61" s="189"/>
      <c r="AK61" s="189"/>
      <c r="AL61" s="195"/>
      <c r="AM61" s="194"/>
      <c r="AN61" s="189"/>
      <c r="AO61" s="189"/>
      <c r="AP61" s="189"/>
      <c r="AQ61" s="195"/>
      <c r="AR61" s="194"/>
      <c r="AS61" s="189"/>
      <c r="AT61" s="189"/>
      <c r="AU61" s="189"/>
      <c r="AV61" s="195"/>
      <c r="AW61" s="194"/>
      <c r="AX61" s="189"/>
      <c r="AY61" s="189"/>
      <c r="AZ61" s="189"/>
      <c r="BA61" s="195"/>
      <c r="BB61" s="194"/>
      <c r="BC61" s="189"/>
      <c r="BD61" s="189"/>
      <c r="BE61" s="189"/>
      <c r="BF61" s="195"/>
      <c r="BG61" s="194"/>
      <c r="BH61" s="189"/>
      <c r="BI61" s="189"/>
      <c r="BJ61" s="189"/>
      <c r="BK61" s="195"/>
      <c r="BL61" s="194"/>
      <c r="BM61" s="189"/>
      <c r="BN61" s="189"/>
      <c r="BO61" s="189"/>
      <c r="BP61" s="195"/>
      <c r="BQ61" s="194"/>
      <c r="BR61" s="189"/>
      <c r="BS61" s="189"/>
      <c r="BT61" s="189"/>
      <c r="BU61" s="195"/>
      <c r="BV61" s="194"/>
      <c r="BW61" s="189"/>
      <c r="BX61" s="189"/>
      <c r="BY61" s="189"/>
      <c r="BZ61" s="195"/>
      <c r="CA61" s="194"/>
      <c r="CB61" s="189"/>
      <c r="CC61" s="189"/>
      <c r="CD61" s="189"/>
      <c r="CE61" s="195"/>
      <c r="CF61" s="194"/>
      <c r="CG61" s="189"/>
      <c r="CH61" s="189"/>
      <c r="CI61" s="189"/>
      <c r="CJ61" s="195"/>
      <c r="CK61" s="194"/>
      <c r="CL61" s="189"/>
      <c r="CM61" s="189"/>
      <c r="CN61" s="189"/>
      <c r="CO61" s="195"/>
      <c r="CP61" s="194"/>
      <c r="CQ61" s="189"/>
      <c r="CR61" s="189"/>
      <c r="CS61" s="189"/>
      <c r="CT61" s="195"/>
      <c r="CU61" s="194"/>
      <c r="CV61" s="189"/>
      <c r="CW61" s="189"/>
      <c r="CX61" s="189"/>
      <c r="CY61" s="195"/>
      <c r="CZ61" s="194"/>
      <c r="DA61" s="189"/>
      <c r="DB61" s="189"/>
      <c r="DC61" s="189"/>
      <c r="DD61" s="195"/>
      <c r="DE61" s="194"/>
      <c r="DF61" s="189"/>
      <c r="DG61" s="189"/>
      <c r="DH61" s="189"/>
      <c r="DI61" s="195"/>
      <c r="DJ61" s="194"/>
      <c r="DK61" s="189"/>
      <c r="DL61" s="189"/>
      <c r="DM61" s="189"/>
      <c r="DN61" s="195"/>
      <c r="DO61" s="194"/>
      <c r="DP61" s="189"/>
      <c r="DQ61" s="189"/>
      <c r="DR61" s="189"/>
      <c r="DS61" s="195"/>
      <c r="DT61" s="194"/>
      <c r="DU61" s="189"/>
      <c r="DV61" s="189"/>
      <c r="DW61" s="189"/>
      <c r="DX61" s="195"/>
      <c r="DY61" s="194"/>
      <c r="DZ61" s="189"/>
      <c r="EA61" s="189"/>
      <c r="EB61" s="189"/>
      <c r="EC61" s="195"/>
      <c r="ED61" s="194"/>
      <c r="EE61" s="189"/>
      <c r="EF61" s="189"/>
      <c r="EG61" s="189"/>
      <c r="EH61" s="195"/>
      <c r="EI61" s="194"/>
      <c r="EJ61" s="189"/>
      <c r="EK61" s="189"/>
      <c r="EL61" s="189"/>
      <c r="EM61" s="195"/>
      <c r="EN61" s="194"/>
      <c r="EO61" s="189"/>
      <c r="EP61" s="189"/>
      <c r="EQ61" s="189"/>
      <c r="ER61" s="195"/>
      <c r="ES61" s="194"/>
      <c r="ET61" s="189"/>
      <c r="EU61" s="189"/>
      <c r="EV61" s="189"/>
      <c r="EW61" s="195"/>
    </row>
    <row r="62" spans="1:153" x14ac:dyDescent="0.25">
      <c r="A62" s="28" t="s">
        <v>177</v>
      </c>
      <c r="B62" s="24"/>
      <c r="C62" s="24"/>
      <c r="D62" s="194"/>
      <c r="E62" s="189"/>
      <c r="F62" s="189"/>
      <c r="G62" s="189"/>
      <c r="H62" s="195"/>
      <c r="I62" s="194"/>
      <c r="J62" s="189"/>
      <c r="K62" s="189"/>
      <c r="L62" s="189"/>
      <c r="M62" s="195"/>
      <c r="N62" s="194"/>
      <c r="O62" s="189"/>
      <c r="P62" s="189"/>
      <c r="Q62" s="189"/>
      <c r="R62" s="195"/>
      <c r="S62" s="194"/>
      <c r="T62" s="189"/>
      <c r="U62" s="189"/>
      <c r="V62" s="189"/>
      <c r="W62" s="195"/>
      <c r="X62" s="194"/>
      <c r="Y62" s="189"/>
      <c r="Z62" s="189"/>
      <c r="AA62" s="189"/>
      <c r="AB62" s="195"/>
      <c r="AC62" s="194"/>
      <c r="AD62" s="189"/>
      <c r="AE62" s="189"/>
      <c r="AF62" s="189"/>
      <c r="AG62" s="195"/>
      <c r="AH62" s="194"/>
      <c r="AI62" s="189"/>
      <c r="AJ62" s="189"/>
      <c r="AK62" s="189"/>
      <c r="AL62" s="195"/>
      <c r="AM62" s="194"/>
      <c r="AN62" s="189"/>
      <c r="AO62" s="189"/>
      <c r="AP62" s="189"/>
      <c r="AQ62" s="195"/>
      <c r="AR62" s="194"/>
      <c r="AS62" s="189"/>
      <c r="AT62" s="189"/>
      <c r="AU62" s="189"/>
      <c r="AV62" s="195"/>
      <c r="AW62" s="194"/>
      <c r="AX62" s="189"/>
      <c r="AY62" s="189"/>
      <c r="AZ62" s="189"/>
      <c r="BA62" s="195"/>
      <c r="BB62" s="194"/>
      <c r="BC62" s="189"/>
      <c r="BD62" s="189"/>
      <c r="BE62" s="189"/>
      <c r="BF62" s="195"/>
      <c r="BG62" s="194"/>
      <c r="BH62" s="189"/>
      <c r="BI62" s="189"/>
      <c r="BJ62" s="189"/>
      <c r="BK62" s="195"/>
      <c r="BL62" s="194"/>
      <c r="BM62" s="189"/>
      <c r="BN62" s="189"/>
      <c r="BO62" s="189"/>
      <c r="BP62" s="195"/>
      <c r="BQ62" s="194"/>
      <c r="BR62" s="189"/>
      <c r="BS62" s="189"/>
      <c r="BT62" s="189"/>
      <c r="BU62" s="195"/>
      <c r="BV62" s="194"/>
      <c r="BW62" s="189"/>
      <c r="BX62" s="189"/>
      <c r="BY62" s="189"/>
      <c r="BZ62" s="195"/>
      <c r="CA62" s="194"/>
      <c r="CB62" s="189"/>
      <c r="CC62" s="189"/>
      <c r="CD62" s="189"/>
      <c r="CE62" s="195"/>
      <c r="CF62" s="194"/>
      <c r="CG62" s="189"/>
      <c r="CH62" s="189"/>
      <c r="CI62" s="189"/>
      <c r="CJ62" s="195"/>
      <c r="CK62" s="194"/>
      <c r="CL62" s="189"/>
      <c r="CM62" s="189"/>
      <c r="CN62" s="189"/>
      <c r="CO62" s="195"/>
      <c r="CP62" s="194"/>
      <c r="CQ62" s="189"/>
      <c r="CR62" s="189"/>
      <c r="CS62" s="189"/>
      <c r="CT62" s="195"/>
      <c r="CU62" s="194"/>
      <c r="CV62" s="189"/>
      <c r="CW62" s="189"/>
      <c r="CX62" s="189"/>
      <c r="CY62" s="195"/>
      <c r="CZ62" s="194"/>
      <c r="DA62" s="189"/>
      <c r="DB62" s="189"/>
      <c r="DC62" s="189"/>
      <c r="DD62" s="195"/>
      <c r="DE62" s="194"/>
      <c r="DF62" s="189"/>
      <c r="DG62" s="189"/>
      <c r="DH62" s="189"/>
      <c r="DI62" s="195"/>
      <c r="DJ62" s="194"/>
      <c r="DK62" s="189"/>
      <c r="DL62" s="189"/>
      <c r="DM62" s="189"/>
      <c r="DN62" s="195"/>
      <c r="DO62" s="194"/>
      <c r="DP62" s="189"/>
      <c r="DQ62" s="189"/>
      <c r="DR62" s="189"/>
      <c r="DS62" s="195"/>
      <c r="DT62" s="194"/>
      <c r="DU62" s="189"/>
      <c r="DV62" s="189"/>
      <c r="DW62" s="189"/>
      <c r="DX62" s="195"/>
      <c r="DY62" s="194"/>
      <c r="DZ62" s="189"/>
      <c r="EA62" s="189"/>
      <c r="EB62" s="189"/>
      <c r="EC62" s="195"/>
      <c r="ED62" s="194"/>
      <c r="EE62" s="189"/>
      <c r="EF62" s="189"/>
      <c r="EG62" s="189"/>
      <c r="EH62" s="195"/>
      <c r="EI62" s="194"/>
      <c r="EJ62" s="189"/>
      <c r="EK62" s="189"/>
      <c r="EL62" s="189"/>
      <c r="EM62" s="195"/>
      <c r="EN62" s="194"/>
      <c r="EO62" s="189"/>
      <c r="EP62" s="189"/>
      <c r="EQ62" s="189"/>
      <c r="ER62" s="195"/>
      <c r="ES62" s="194"/>
      <c r="ET62" s="189"/>
      <c r="EU62" s="189"/>
      <c r="EV62" s="189"/>
      <c r="EW62" s="195"/>
    </row>
    <row r="63" spans="1:153" x14ac:dyDescent="0.25">
      <c r="A63" s="28" t="s">
        <v>170</v>
      </c>
      <c r="B63" s="24"/>
      <c r="C63" s="24"/>
      <c r="D63" s="194"/>
      <c r="E63" s="189"/>
      <c r="F63" s="189"/>
      <c r="G63" s="189"/>
      <c r="H63" s="195"/>
      <c r="I63" s="194"/>
      <c r="J63" s="189"/>
      <c r="K63" s="189"/>
      <c r="L63" s="189"/>
      <c r="M63" s="195"/>
      <c r="N63" s="194"/>
      <c r="O63" s="189"/>
      <c r="P63" s="189"/>
      <c r="Q63" s="189"/>
      <c r="R63" s="195"/>
      <c r="S63" s="194"/>
      <c r="T63" s="189"/>
      <c r="U63" s="189"/>
      <c r="V63" s="189"/>
      <c r="W63" s="195"/>
      <c r="X63" s="194"/>
      <c r="Y63" s="189"/>
      <c r="Z63" s="189"/>
      <c r="AA63" s="189"/>
      <c r="AB63" s="195"/>
      <c r="AC63" s="194"/>
      <c r="AD63" s="189"/>
      <c r="AE63" s="189"/>
      <c r="AF63" s="189"/>
      <c r="AG63" s="195"/>
      <c r="AH63" s="194"/>
      <c r="AI63" s="189"/>
      <c r="AJ63" s="189"/>
      <c r="AK63" s="189"/>
      <c r="AL63" s="195"/>
      <c r="AM63" s="194"/>
      <c r="AN63" s="189"/>
      <c r="AO63" s="189"/>
      <c r="AP63" s="189"/>
      <c r="AQ63" s="195"/>
      <c r="AR63" s="194"/>
      <c r="AS63" s="189"/>
      <c r="AT63" s="189"/>
      <c r="AU63" s="189"/>
      <c r="AV63" s="195"/>
      <c r="AW63" s="194"/>
      <c r="AX63" s="189"/>
      <c r="AY63" s="189"/>
      <c r="AZ63" s="189"/>
      <c r="BA63" s="195"/>
      <c r="BB63" s="194"/>
      <c r="BC63" s="189"/>
      <c r="BD63" s="189"/>
      <c r="BE63" s="189"/>
      <c r="BF63" s="195"/>
      <c r="BG63" s="194"/>
      <c r="BH63" s="189"/>
      <c r="BI63" s="189"/>
      <c r="BJ63" s="189"/>
      <c r="BK63" s="195"/>
      <c r="BL63" s="194"/>
      <c r="BM63" s="189"/>
      <c r="BN63" s="189"/>
      <c r="BO63" s="189"/>
      <c r="BP63" s="195"/>
      <c r="BQ63" s="194"/>
      <c r="BR63" s="189"/>
      <c r="BS63" s="189"/>
      <c r="BT63" s="189"/>
      <c r="BU63" s="195"/>
      <c r="BV63" s="194"/>
      <c r="BW63" s="189"/>
      <c r="BX63" s="189"/>
      <c r="BY63" s="189"/>
      <c r="BZ63" s="195"/>
      <c r="CA63" s="194"/>
      <c r="CB63" s="189"/>
      <c r="CC63" s="189"/>
      <c r="CD63" s="189"/>
      <c r="CE63" s="195"/>
      <c r="CF63" s="194"/>
      <c r="CG63" s="189"/>
      <c r="CH63" s="189"/>
      <c r="CI63" s="189"/>
      <c r="CJ63" s="195"/>
      <c r="CK63" s="194"/>
      <c r="CL63" s="189"/>
      <c r="CM63" s="189"/>
      <c r="CN63" s="189"/>
      <c r="CO63" s="195"/>
      <c r="CP63" s="194"/>
      <c r="CQ63" s="189"/>
      <c r="CR63" s="189"/>
      <c r="CS63" s="189"/>
      <c r="CT63" s="195"/>
      <c r="CU63" s="194"/>
      <c r="CV63" s="189"/>
      <c r="CW63" s="189"/>
      <c r="CX63" s="189"/>
      <c r="CY63" s="195"/>
      <c r="CZ63" s="194"/>
      <c r="DA63" s="189"/>
      <c r="DB63" s="189"/>
      <c r="DC63" s="189"/>
      <c r="DD63" s="195"/>
      <c r="DE63" s="194"/>
      <c r="DF63" s="189"/>
      <c r="DG63" s="189"/>
      <c r="DH63" s="189"/>
      <c r="DI63" s="195"/>
      <c r="DJ63" s="194"/>
      <c r="DK63" s="189"/>
      <c r="DL63" s="189"/>
      <c r="DM63" s="189"/>
      <c r="DN63" s="195"/>
      <c r="DO63" s="194"/>
      <c r="DP63" s="189"/>
      <c r="DQ63" s="189"/>
      <c r="DR63" s="189"/>
      <c r="DS63" s="195"/>
      <c r="DT63" s="194"/>
      <c r="DU63" s="189"/>
      <c r="DV63" s="189"/>
      <c r="DW63" s="189"/>
      <c r="DX63" s="195"/>
      <c r="DY63" s="194"/>
      <c r="DZ63" s="189"/>
      <c r="EA63" s="189"/>
      <c r="EB63" s="189"/>
      <c r="EC63" s="195"/>
      <c r="ED63" s="194"/>
      <c r="EE63" s="189"/>
      <c r="EF63" s="189"/>
      <c r="EG63" s="189"/>
      <c r="EH63" s="195"/>
      <c r="EI63" s="194"/>
      <c r="EJ63" s="189"/>
      <c r="EK63" s="189"/>
      <c r="EL63" s="189"/>
      <c r="EM63" s="195"/>
      <c r="EN63" s="194"/>
      <c r="EO63" s="189"/>
      <c r="EP63" s="189"/>
      <c r="EQ63" s="189"/>
      <c r="ER63" s="195"/>
      <c r="ES63" s="194"/>
      <c r="ET63" s="189"/>
      <c r="EU63" s="189"/>
      <c r="EV63" s="189"/>
      <c r="EW63" s="195"/>
    </row>
    <row r="64" spans="1:153" x14ac:dyDescent="0.25">
      <c r="A64" s="24" t="s">
        <v>176</v>
      </c>
      <c r="B64" s="24">
        <v>11.779187</v>
      </c>
      <c r="C64" s="24">
        <v>11.715401</v>
      </c>
      <c r="D64" s="27">
        <v>11.349537</v>
      </c>
      <c r="E64" s="27">
        <v>11.348746999999999</v>
      </c>
      <c r="F64" s="27">
        <v>11.343419000000001</v>
      </c>
      <c r="G64" s="27">
        <v>11.369877000000001</v>
      </c>
      <c r="H64" s="24">
        <v>11.329392</v>
      </c>
      <c r="I64" s="27">
        <v>11.120733</v>
      </c>
      <c r="J64" s="27">
        <v>11.112944000000001</v>
      </c>
      <c r="K64" s="27">
        <v>11.085086</v>
      </c>
      <c r="L64" s="27">
        <v>11.171215999999999</v>
      </c>
      <c r="M64" s="24">
        <v>11.046602</v>
      </c>
      <c r="N64" s="27">
        <v>11.296651000000001</v>
      </c>
      <c r="O64" s="27">
        <v>11.294537</v>
      </c>
      <c r="P64" s="27">
        <v>11.264483</v>
      </c>
      <c r="Q64" s="27">
        <v>11.426600000000001</v>
      </c>
      <c r="R64" s="24">
        <v>11.145626</v>
      </c>
      <c r="S64" s="27">
        <v>11.284223000000001</v>
      </c>
      <c r="T64" s="27">
        <v>11.351188</v>
      </c>
      <c r="U64" s="27">
        <v>11.286958</v>
      </c>
      <c r="V64" s="27">
        <v>11.4953</v>
      </c>
      <c r="W64" s="24">
        <v>11.060532</v>
      </c>
      <c r="X64" s="27">
        <v>11.412862000000001</v>
      </c>
      <c r="Y64" s="27">
        <v>11.582325000000001</v>
      </c>
      <c r="Z64" s="27">
        <v>11.458454</v>
      </c>
      <c r="AA64" s="27">
        <v>11.717197000000001</v>
      </c>
      <c r="AB64" s="24">
        <v>11.185530999999999</v>
      </c>
      <c r="AC64" s="27">
        <v>11.480727</v>
      </c>
      <c r="AD64" s="27">
        <v>11.707751</v>
      </c>
      <c r="AE64" s="27">
        <v>11.533154</v>
      </c>
      <c r="AF64" s="27">
        <v>11.852633000000001</v>
      </c>
      <c r="AG64" s="24">
        <v>11.181327</v>
      </c>
      <c r="AH64" s="27">
        <v>11.45834</v>
      </c>
      <c r="AI64" s="27">
        <v>11.734382999999999</v>
      </c>
      <c r="AJ64" s="27">
        <v>11.515665</v>
      </c>
      <c r="AK64" s="27">
        <v>11.873412999999999</v>
      </c>
      <c r="AL64" s="24">
        <v>11.101279</v>
      </c>
      <c r="AM64" s="27">
        <v>11.374644</v>
      </c>
      <c r="AN64" s="27">
        <v>11.719747</v>
      </c>
      <c r="AO64" s="27">
        <v>11.442798</v>
      </c>
      <c r="AP64" s="27">
        <v>11.843279000000001</v>
      </c>
      <c r="AQ64" s="24">
        <v>10.992634000000001</v>
      </c>
      <c r="AR64" s="27">
        <v>11.355324</v>
      </c>
      <c r="AS64" s="27">
        <v>11.706714</v>
      </c>
      <c r="AT64" s="27">
        <v>11.406940000000001</v>
      </c>
      <c r="AU64" s="27">
        <v>11.875738999999999</v>
      </c>
      <c r="AV64" s="24">
        <v>11.035501</v>
      </c>
      <c r="AW64" s="27">
        <v>11.339784999999999</v>
      </c>
      <c r="AX64" s="27">
        <v>11.752579000000001</v>
      </c>
      <c r="AY64" s="27">
        <v>11.407635000000001</v>
      </c>
      <c r="AZ64" s="27">
        <v>11.919956000000001</v>
      </c>
      <c r="BA64" s="24">
        <v>11.074135</v>
      </c>
      <c r="BB64" s="27">
        <v>11.342943</v>
      </c>
      <c r="BC64" s="27">
        <v>11.817781</v>
      </c>
      <c r="BD64" s="27">
        <v>11.428858999999999</v>
      </c>
      <c r="BE64" s="27">
        <v>11.949986000000001</v>
      </c>
      <c r="BF64" s="24">
        <v>10.953384</v>
      </c>
      <c r="BG64" s="27">
        <v>11.315429999999999</v>
      </c>
      <c r="BH64" s="27">
        <v>11.888968999999999</v>
      </c>
      <c r="BI64" s="27">
        <v>11.452749000000001</v>
      </c>
      <c r="BJ64" s="27">
        <v>12.012392999999999</v>
      </c>
      <c r="BK64" s="24">
        <v>10.841279999999999</v>
      </c>
      <c r="BL64" s="27">
        <v>11.313855999999999</v>
      </c>
      <c r="BM64" s="27">
        <v>11.956951</v>
      </c>
      <c r="BN64" s="27">
        <v>11.479445</v>
      </c>
      <c r="BO64" s="27">
        <v>12.036637000000001</v>
      </c>
      <c r="BP64" s="24">
        <v>10.858226999999999</v>
      </c>
      <c r="BQ64" s="27">
        <v>11.379224000000001</v>
      </c>
      <c r="BR64" s="27">
        <v>12.01549</v>
      </c>
      <c r="BS64" s="27">
        <v>11.555168999999999</v>
      </c>
      <c r="BT64" s="27">
        <v>12.090191000000001</v>
      </c>
      <c r="BU64" s="24">
        <v>10.920184000000001</v>
      </c>
      <c r="BV64" s="27">
        <v>11.428604999999999</v>
      </c>
      <c r="BW64" s="27">
        <v>12.111814000000001</v>
      </c>
      <c r="BX64" s="27">
        <v>11.597576</v>
      </c>
      <c r="BY64" s="27">
        <v>12.172713999999999</v>
      </c>
      <c r="BZ64" s="24">
        <v>10.960979999999999</v>
      </c>
      <c r="CA64" s="27">
        <v>11.407361</v>
      </c>
      <c r="CB64" s="27">
        <v>12.192556</v>
      </c>
      <c r="CC64" s="27">
        <v>11.613628</v>
      </c>
      <c r="CD64" s="27">
        <v>12.235034000000001</v>
      </c>
      <c r="CE64" s="24">
        <v>10.972706000000001</v>
      </c>
      <c r="CF64" s="27">
        <v>11.425499</v>
      </c>
      <c r="CG64" s="27">
        <v>12.228609000000001</v>
      </c>
      <c r="CH64" s="27">
        <v>11.631186</v>
      </c>
      <c r="CI64" s="27">
        <v>12.289241000000001</v>
      </c>
      <c r="CJ64" s="24">
        <v>10.966948</v>
      </c>
      <c r="CK64" s="27">
        <v>11.448238999999999</v>
      </c>
      <c r="CL64" s="27">
        <v>12.332877</v>
      </c>
      <c r="CM64" s="27">
        <v>11.672981</v>
      </c>
      <c r="CN64" s="27">
        <v>12.349944000000001</v>
      </c>
      <c r="CO64" s="24">
        <v>10.959507</v>
      </c>
      <c r="CP64" s="27">
        <v>11.466995000000001</v>
      </c>
      <c r="CQ64" s="27">
        <v>12.401484999999999</v>
      </c>
      <c r="CR64" s="27">
        <v>11.702256</v>
      </c>
      <c r="CS64" s="27">
        <v>12.391055</v>
      </c>
      <c r="CT64" s="24">
        <v>10.950535</v>
      </c>
      <c r="CU64" s="27">
        <v>11.519938</v>
      </c>
      <c r="CV64" s="27">
        <v>12.495593</v>
      </c>
      <c r="CW64" s="27">
        <v>11.729283000000001</v>
      </c>
      <c r="CX64" s="27">
        <v>12.45716</v>
      </c>
      <c r="CY64" s="24">
        <v>10.981515</v>
      </c>
      <c r="CZ64" s="27">
        <v>11.543262</v>
      </c>
      <c r="DA64" s="27">
        <v>12.551921999999999</v>
      </c>
      <c r="DB64" s="27">
        <v>11.746073000000001</v>
      </c>
      <c r="DC64" s="27">
        <v>12.551755999999999</v>
      </c>
      <c r="DD64" s="24">
        <v>11.001351</v>
      </c>
      <c r="DE64" s="27">
        <v>11.566210999999999</v>
      </c>
      <c r="DF64" s="27">
        <v>12.593318</v>
      </c>
      <c r="DG64" s="27">
        <v>11.79227</v>
      </c>
      <c r="DH64" s="27">
        <v>12.639654</v>
      </c>
      <c r="DI64" s="24">
        <v>11.015002000000001</v>
      </c>
      <c r="DJ64" s="27">
        <v>11.635972000000001</v>
      </c>
      <c r="DK64" s="27">
        <v>12.676712999999999</v>
      </c>
      <c r="DL64" s="27">
        <v>11.862572999999999</v>
      </c>
      <c r="DM64" s="27">
        <v>12.794726000000001</v>
      </c>
      <c r="DN64" s="24">
        <v>11.032031</v>
      </c>
      <c r="DO64" s="27">
        <v>11.745409</v>
      </c>
      <c r="DP64" s="27">
        <v>12.798639</v>
      </c>
      <c r="DQ64" s="27">
        <v>11.923453</v>
      </c>
      <c r="DR64" s="27">
        <v>12.962656000000001</v>
      </c>
      <c r="DS64" s="24">
        <v>11.069979999999999</v>
      </c>
      <c r="DT64" s="27">
        <v>11.861668</v>
      </c>
      <c r="DU64" s="27">
        <v>12.931442000000001</v>
      </c>
      <c r="DV64" s="27">
        <v>12.038543000000001</v>
      </c>
      <c r="DW64" s="27">
        <v>13.056568</v>
      </c>
      <c r="DX64" s="24">
        <v>11.104341</v>
      </c>
      <c r="DY64" s="27">
        <v>11.965401999999999</v>
      </c>
      <c r="DZ64" s="27">
        <v>13.069267</v>
      </c>
      <c r="EA64" s="27">
        <v>12.174932</v>
      </c>
      <c r="EB64" s="27">
        <v>13.138692000000001</v>
      </c>
      <c r="EC64" s="24">
        <v>11.125785</v>
      </c>
      <c r="ED64" s="27">
        <v>12.089686</v>
      </c>
      <c r="EE64" s="27">
        <v>13.204518</v>
      </c>
      <c r="EF64" s="27">
        <v>12.288475999999999</v>
      </c>
      <c r="EG64" s="27">
        <v>13.233691</v>
      </c>
      <c r="EH64" s="24">
        <v>11.169212999999999</v>
      </c>
      <c r="EI64" s="27">
        <v>12.154558</v>
      </c>
      <c r="EJ64" s="27">
        <v>13.373991</v>
      </c>
      <c r="EK64" s="27">
        <v>12.338374999999999</v>
      </c>
      <c r="EL64" s="27">
        <v>13.319184</v>
      </c>
      <c r="EM64" s="24">
        <v>11.21139</v>
      </c>
      <c r="EN64" s="27">
        <v>12.250313999999999</v>
      </c>
      <c r="EO64" s="27">
        <v>13.549262000000001</v>
      </c>
      <c r="EP64" s="27">
        <v>12.413171</v>
      </c>
      <c r="EQ64" s="27">
        <v>13.420724</v>
      </c>
      <c r="ER64" s="24">
        <v>11.219049999999999</v>
      </c>
      <c r="ES64" s="26">
        <v>2E-3</v>
      </c>
      <c r="ET64" s="26">
        <v>5.0000000000000001E-3</v>
      </c>
      <c r="EU64" s="26">
        <v>2E-3</v>
      </c>
      <c r="EV64" s="26">
        <v>5.0000000000000001E-3</v>
      </c>
      <c r="EW64" s="25">
        <v>-1E-3</v>
      </c>
    </row>
    <row r="65" spans="1:153" x14ac:dyDescent="0.25">
      <c r="A65" s="24" t="s">
        <v>175</v>
      </c>
      <c r="B65" s="24">
        <v>10.404068000000001</v>
      </c>
      <c r="C65" s="24">
        <v>10.229398</v>
      </c>
      <c r="D65" s="27">
        <v>9.7080099999999998</v>
      </c>
      <c r="E65" s="27">
        <v>9.7092229999999997</v>
      </c>
      <c r="F65" s="27">
        <v>9.7004610000000007</v>
      </c>
      <c r="G65" s="27">
        <v>9.7339649999999995</v>
      </c>
      <c r="H65" s="24">
        <v>9.6854639999999996</v>
      </c>
      <c r="I65" s="27">
        <v>9.4844749999999998</v>
      </c>
      <c r="J65" s="27">
        <v>9.4835619999999992</v>
      </c>
      <c r="K65" s="27">
        <v>9.4475599999999993</v>
      </c>
      <c r="L65" s="27">
        <v>9.5359870000000004</v>
      </c>
      <c r="M65" s="24">
        <v>9.4114489999999993</v>
      </c>
      <c r="N65" s="27">
        <v>9.5340950000000007</v>
      </c>
      <c r="O65" s="27">
        <v>9.5358730000000005</v>
      </c>
      <c r="P65" s="27">
        <v>9.5085859999999993</v>
      </c>
      <c r="Q65" s="27">
        <v>9.6871189999999991</v>
      </c>
      <c r="R65" s="24">
        <v>9.3690040000000003</v>
      </c>
      <c r="S65" s="27">
        <v>9.464594</v>
      </c>
      <c r="T65" s="27">
        <v>9.5358730000000005</v>
      </c>
      <c r="U65" s="27">
        <v>9.4760089999999995</v>
      </c>
      <c r="V65" s="27">
        <v>9.714753</v>
      </c>
      <c r="W65" s="24">
        <v>9.2105720000000009</v>
      </c>
      <c r="X65" s="27">
        <v>9.5823660000000004</v>
      </c>
      <c r="Y65" s="27">
        <v>9.7736070000000002</v>
      </c>
      <c r="Z65" s="27">
        <v>9.6355970000000006</v>
      </c>
      <c r="AA65" s="27">
        <v>9.9424050000000008</v>
      </c>
      <c r="AB65" s="24">
        <v>9.323556</v>
      </c>
      <c r="AC65" s="27">
        <v>9.6610390000000006</v>
      </c>
      <c r="AD65" s="27">
        <v>9.9219629999999999</v>
      </c>
      <c r="AE65" s="27">
        <v>9.7208059999999996</v>
      </c>
      <c r="AF65" s="27">
        <v>10.108207999999999</v>
      </c>
      <c r="AG65" s="24">
        <v>9.3198760000000007</v>
      </c>
      <c r="AH65" s="27">
        <v>9.6734729999999995</v>
      </c>
      <c r="AI65" s="27">
        <v>9.9968900000000005</v>
      </c>
      <c r="AJ65" s="27">
        <v>9.7396659999999997</v>
      </c>
      <c r="AK65" s="27">
        <v>10.180820000000001</v>
      </c>
      <c r="AL65" s="24">
        <v>9.2472259999999995</v>
      </c>
      <c r="AM65" s="27">
        <v>9.6241470000000007</v>
      </c>
      <c r="AN65" s="27">
        <v>10.038797000000001</v>
      </c>
      <c r="AO65" s="27">
        <v>9.7053039999999999</v>
      </c>
      <c r="AP65" s="27">
        <v>10.19182</v>
      </c>
      <c r="AQ65" s="24">
        <v>9.1581790000000005</v>
      </c>
      <c r="AR65" s="27">
        <v>9.6238600000000005</v>
      </c>
      <c r="AS65" s="27">
        <v>10.023906</v>
      </c>
      <c r="AT65" s="27">
        <v>9.6673559999999998</v>
      </c>
      <c r="AU65" s="27">
        <v>10.234287</v>
      </c>
      <c r="AV65" s="24">
        <v>9.2354269999999996</v>
      </c>
      <c r="AW65" s="27">
        <v>9.6280370000000008</v>
      </c>
      <c r="AX65" s="27">
        <v>10.073995999999999</v>
      </c>
      <c r="AY65" s="27">
        <v>9.6661040000000007</v>
      </c>
      <c r="AZ65" s="27">
        <v>10.303380000000001</v>
      </c>
      <c r="BA65" s="24">
        <v>9.3104410000000009</v>
      </c>
      <c r="BB65" s="27">
        <v>9.6198910000000009</v>
      </c>
      <c r="BC65" s="27">
        <v>10.136683</v>
      </c>
      <c r="BD65" s="27">
        <v>9.6932609999999997</v>
      </c>
      <c r="BE65" s="27">
        <v>10.309486</v>
      </c>
      <c r="BF65" s="24">
        <v>9.1607590000000005</v>
      </c>
      <c r="BG65" s="27">
        <v>9.5761439999999993</v>
      </c>
      <c r="BH65" s="27">
        <v>10.199709</v>
      </c>
      <c r="BI65" s="27">
        <v>9.7039749999999998</v>
      </c>
      <c r="BJ65" s="27">
        <v>10.384264999999999</v>
      </c>
      <c r="BK65" s="24">
        <v>8.9737430000000007</v>
      </c>
      <c r="BL65" s="27">
        <v>9.5141600000000004</v>
      </c>
      <c r="BM65" s="27">
        <v>10.173812</v>
      </c>
      <c r="BN65" s="27">
        <v>9.6475600000000004</v>
      </c>
      <c r="BO65" s="27">
        <v>10.366576999999999</v>
      </c>
      <c r="BP65" s="24">
        <v>8.9038799999999991</v>
      </c>
      <c r="BQ65" s="27">
        <v>9.488137</v>
      </c>
      <c r="BR65" s="27">
        <v>10.132961999999999</v>
      </c>
      <c r="BS65" s="27">
        <v>9.615081</v>
      </c>
      <c r="BT65" s="27">
        <v>10.303711</v>
      </c>
      <c r="BU65" s="24">
        <v>8.8519559999999995</v>
      </c>
      <c r="BV65" s="27">
        <v>9.4868430000000004</v>
      </c>
      <c r="BW65" s="27">
        <v>10.163106000000001</v>
      </c>
      <c r="BX65" s="27">
        <v>9.5905459999999998</v>
      </c>
      <c r="BY65" s="27">
        <v>10.301861000000001</v>
      </c>
      <c r="BZ65" s="24">
        <v>8.7937220000000007</v>
      </c>
      <c r="CA65" s="27">
        <v>9.4122330000000005</v>
      </c>
      <c r="CB65" s="27">
        <v>10.210729000000001</v>
      </c>
      <c r="CC65" s="27">
        <v>9.5661590000000007</v>
      </c>
      <c r="CD65" s="27">
        <v>10.335877999999999</v>
      </c>
      <c r="CE65" s="24">
        <v>8.7636459999999996</v>
      </c>
      <c r="CF65" s="27">
        <v>9.4135290000000005</v>
      </c>
      <c r="CG65" s="27">
        <v>10.222091000000001</v>
      </c>
      <c r="CH65" s="27">
        <v>9.5640520000000002</v>
      </c>
      <c r="CI65" s="27">
        <v>10.364140000000001</v>
      </c>
      <c r="CJ65" s="24">
        <v>8.739312</v>
      </c>
      <c r="CK65" s="27">
        <v>9.4280500000000007</v>
      </c>
      <c r="CL65" s="27">
        <v>10.315939</v>
      </c>
      <c r="CM65" s="27">
        <v>9.6061680000000003</v>
      </c>
      <c r="CN65" s="27">
        <v>10.423278</v>
      </c>
      <c r="CO65" s="24">
        <v>8.7283600000000003</v>
      </c>
      <c r="CP65" s="27">
        <v>9.4578600000000002</v>
      </c>
      <c r="CQ65" s="27">
        <v>10.381163000000001</v>
      </c>
      <c r="CR65" s="27">
        <v>9.6501169999999998</v>
      </c>
      <c r="CS65" s="27">
        <v>10.479476</v>
      </c>
      <c r="CT65" s="24">
        <v>8.7219280000000001</v>
      </c>
      <c r="CU65" s="27">
        <v>9.5029970000000006</v>
      </c>
      <c r="CV65" s="27">
        <v>10.487052</v>
      </c>
      <c r="CW65" s="27">
        <v>9.6791129999999992</v>
      </c>
      <c r="CX65" s="27">
        <v>10.562287</v>
      </c>
      <c r="CY65" s="24">
        <v>8.7616399999999999</v>
      </c>
      <c r="CZ65" s="27">
        <v>9.525461</v>
      </c>
      <c r="DA65" s="27">
        <v>10.560040000000001</v>
      </c>
      <c r="DB65" s="27">
        <v>9.6965559999999993</v>
      </c>
      <c r="DC65" s="27">
        <v>10.666485</v>
      </c>
      <c r="DD65" s="24">
        <v>8.7882510000000007</v>
      </c>
      <c r="DE65" s="27">
        <v>9.5538329999999991</v>
      </c>
      <c r="DF65" s="27">
        <v>10.634455000000001</v>
      </c>
      <c r="DG65" s="27">
        <v>9.7522140000000004</v>
      </c>
      <c r="DH65" s="27">
        <v>10.772498000000001</v>
      </c>
      <c r="DI65" s="24">
        <v>8.810549</v>
      </c>
      <c r="DJ65" s="27">
        <v>9.6259840000000008</v>
      </c>
      <c r="DK65" s="27">
        <v>10.723972</v>
      </c>
      <c r="DL65" s="27">
        <v>9.8355460000000008</v>
      </c>
      <c r="DM65" s="27">
        <v>10.944521</v>
      </c>
      <c r="DN65" s="24">
        <v>8.8411840000000002</v>
      </c>
      <c r="DO65" s="27">
        <v>9.764939</v>
      </c>
      <c r="DP65" s="27">
        <v>10.833361</v>
      </c>
      <c r="DQ65" s="27">
        <v>9.9028749999999999</v>
      </c>
      <c r="DR65" s="27">
        <v>11.130447999999999</v>
      </c>
      <c r="DS65" s="24">
        <v>8.8886210000000005</v>
      </c>
      <c r="DT65" s="27">
        <v>9.9219709999999992</v>
      </c>
      <c r="DU65" s="27">
        <v>10.994510999999999</v>
      </c>
      <c r="DV65" s="27">
        <v>10.044979</v>
      </c>
      <c r="DW65" s="27">
        <v>11.254811</v>
      </c>
      <c r="DX65" s="24">
        <v>8.9426679999999994</v>
      </c>
      <c r="DY65" s="27">
        <v>10.047594</v>
      </c>
      <c r="DZ65" s="27">
        <v>11.168601000000001</v>
      </c>
      <c r="EA65" s="27">
        <v>10.21439</v>
      </c>
      <c r="EB65" s="27">
        <v>11.369726999999999</v>
      </c>
      <c r="EC65" s="24">
        <v>8.9857589999999998</v>
      </c>
      <c r="ED65" s="27">
        <v>10.221736999999999</v>
      </c>
      <c r="EE65" s="27">
        <v>11.321379</v>
      </c>
      <c r="EF65" s="27">
        <v>10.353533000000001</v>
      </c>
      <c r="EG65" s="27">
        <v>11.481666000000001</v>
      </c>
      <c r="EH65" s="24">
        <v>9.0612569999999995</v>
      </c>
      <c r="EI65" s="27">
        <v>10.313406000000001</v>
      </c>
      <c r="EJ65" s="27">
        <v>11.522320000000001</v>
      </c>
      <c r="EK65" s="27">
        <v>10.433896000000001</v>
      </c>
      <c r="EL65" s="27">
        <v>11.59234</v>
      </c>
      <c r="EM65" s="24">
        <v>9.1401240000000001</v>
      </c>
      <c r="EN65" s="27">
        <v>10.44218</v>
      </c>
      <c r="EO65" s="27">
        <v>11.731646</v>
      </c>
      <c r="EP65" s="27">
        <v>10.530219000000001</v>
      </c>
      <c r="EQ65" s="27">
        <v>11.718699000000001</v>
      </c>
      <c r="ER65" s="24">
        <v>9.1649270000000005</v>
      </c>
      <c r="ES65" s="26">
        <v>1E-3</v>
      </c>
      <c r="ET65" s="26">
        <v>5.0000000000000001E-3</v>
      </c>
      <c r="EU65" s="26">
        <v>1E-3</v>
      </c>
      <c r="EV65" s="26">
        <v>5.0000000000000001E-3</v>
      </c>
      <c r="EW65" s="25">
        <v>-4.0000000000000001E-3</v>
      </c>
    </row>
    <row r="66" spans="1:153" x14ac:dyDescent="0.25">
      <c r="A66" s="24" t="s">
        <v>174</v>
      </c>
      <c r="B66" s="24">
        <v>6.9128629999999998</v>
      </c>
      <c r="C66" s="24">
        <v>6.8157220000000001</v>
      </c>
      <c r="D66" s="27">
        <v>6.2905990000000003</v>
      </c>
      <c r="E66" s="27">
        <v>6.2907520000000003</v>
      </c>
      <c r="F66" s="27">
        <v>6.2807300000000001</v>
      </c>
      <c r="G66" s="27">
        <v>6.3147489999999999</v>
      </c>
      <c r="H66" s="24">
        <v>6.2663039999999999</v>
      </c>
      <c r="I66" s="27">
        <v>6.2142720000000002</v>
      </c>
      <c r="J66" s="27">
        <v>6.1984630000000003</v>
      </c>
      <c r="K66" s="27">
        <v>6.1731020000000001</v>
      </c>
      <c r="L66" s="27">
        <v>6.2666139999999997</v>
      </c>
      <c r="M66" s="24">
        <v>6.1362610000000002</v>
      </c>
      <c r="N66" s="27">
        <v>6.1904880000000002</v>
      </c>
      <c r="O66" s="27">
        <v>6.2030469999999998</v>
      </c>
      <c r="P66" s="27">
        <v>6.1610899999999997</v>
      </c>
      <c r="Q66" s="27">
        <v>6.3117760000000001</v>
      </c>
      <c r="R66" s="24">
        <v>6.0491650000000003</v>
      </c>
      <c r="S66" s="27">
        <v>6.1030119999999997</v>
      </c>
      <c r="T66" s="27">
        <v>6.1845439999999998</v>
      </c>
      <c r="U66" s="27">
        <v>6.1020380000000003</v>
      </c>
      <c r="V66" s="27">
        <v>6.2969059999999999</v>
      </c>
      <c r="W66" s="24">
        <v>5.9112559999999998</v>
      </c>
      <c r="X66" s="27">
        <v>6.2247300000000001</v>
      </c>
      <c r="Y66" s="27">
        <v>6.4125490000000003</v>
      </c>
      <c r="Z66" s="27">
        <v>6.2611590000000001</v>
      </c>
      <c r="AA66" s="27">
        <v>6.5112379999999996</v>
      </c>
      <c r="AB66" s="24">
        <v>6.028632</v>
      </c>
      <c r="AC66" s="27">
        <v>6.3011670000000004</v>
      </c>
      <c r="AD66" s="27">
        <v>6.5576040000000004</v>
      </c>
      <c r="AE66" s="27">
        <v>6.3473649999999999</v>
      </c>
      <c r="AF66" s="27">
        <v>6.6463799999999997</v>
      </c>
      <c r="AG66" s="24">
        <v>6.048222</v>
      </c>
      <c r="AH66" s="27">
        <v>6.3131919999999999</v>
      </c>
      <c r="AI66" s="27">
        <v>6.6242089999999996</v>
      </c>
      <c r="AJ66" s="27">
        <v>6.3720730000000003</v>
      </c>
      <c r="AK66" s="27">
        <v>6.7043090000000003</v>
      </c>
      <c r="AL66" s="24">
        <v>6.0104199999999999</v>
      </c>
      <c r="AM66" s="27">
        <v>6.2772750000000004</v>
      </c>
      <c r="AN66" s="27">
        <v>6.660336</v>
      </c>
      <c r="AO66" s="27">
        <v>6.3534030000000001</v>
      </c>
      <c r="AP66" s="27">
        <v>6.7285700000000004</v>
      </c>
      <c r="AQ66" s="24">
        <v>5.9515200000000004</v>
      </c>
      <c r="AR66" s="27">
        <v>6.2509499999999996</v>
      </c>
      <c r="AS66" s="27">
        <v>6.6654179999999998</v>
      </c>
      <c r="AT66" s="27">
        <v>6.3341659999999997</v>
      </c>
      <c r="AU66" s="27">
        <v>6.7653720000000002</v>
      </c>
      <c r="AV66" s="24">
        <v>5.9902829999999998</v>
      </c>
      <c r="AW66" s="27">
        <v>6.2763850000000003</v>
      </c>
      <c r="AX66" s="27">
        <v>6.7416999999999998</v>
      </c>
      <c r="AY66" s="27">
        <v>6.3667170000000004</v>
      </c>
      <c r="AZ66" s="27">
        <v>6.847162</v>
      </c>
      <c r="BA66" s="24">
        <v>6.0662640000000003</v>
      </c>
      <c r="BB66" s="27">
        <v>6.3014929999999998</v>
      </c>
      <c r="BC66" s="27">
        <v>6.8252430000000004</v>
      </c>
      <c r="BD66" s="27">
        <v>6.410209</v>
      </c>
      <c r="BE66" s="27">
        <v>6.8987910000000001</v>
      </c>
      <c r="BF66" s="24">
        <v>5.9971550000000002</v>
      </c>
      <c r="BG66" s="27">
        <v>6.3175970000000001</v>
      </c>
      <c r="BH66" s="27">
        <v>6.9280290000000004</v>
      </c>
      <c r="BI66" s="27">
        <v>6.4652969999999996</v>
      </c>
      <c r="BJ66" s="27">
        <v>6.9729739999999998</v>
      </c>
      <c r="BK66" s="24">
        <v>5.9281040000000003</v>
      </c>
      <c r="BL66" s="27">
        <v>6.3003340000000003</v>
      </c>
      <c r="BM66" s="27">
        <v>6.9783239999999997</v>
      </c>
      <c r="BN66" s="27">
        <v>6.4800789999999999</v>
      </c>
      <c r="BO66" s="27">
        <v>6.9937019999999999</v>
      </c>
      <c r="BP66" s="24">
        <v>5.9268390000000002</v>
      </c>
      <c r="BQ66" s="27">
        <v>6.3255569999999999</v>
      </c>
      <c r="BR66" s="27">
        <v>7.0021899999999997</v>
      </c>
      <c r="BS66" s="27">
        <v>6.5120709999999997</v>
      </c>
      <c r="BT66" s="27">
        <v>7.0165949999999997</v>
      </c>
      <c r="BU66" s="24">
        <v>5.9346430000000003</v>
      </c>
      <c r="BV66" s="27">
        <v>6.3479559999999999</v>
      </c>
      <c r="BW66" s="27">
        <v>7.0631409999999999</v>
      </c>
      <c r="BX66" s="27">
        <v>6.523625</v>
      </c>
      <c r="BY66" s="27">
        <v>7.0626530000000001</v>
      </c>
      <c r="BZ66" s="24">
        <v>5.9319480000000002</v>
      </c>
      <c r="CA66" s="27">
        <v>6.3314729999999999</v>
      </c>
      <c r="CB66" s="27">
        <v>7.1229940000000003</v>
      </c>
      <c r="CC66" s="27">
        <v>6.5287069999999998</v>
      </c>
      <c r="CD66" s="27">
        <v>7.1068910000000001</v>
      </c>
      <c r="CE66" s="24">
        <v>5.9392569999999996</v>
      </c>
      <c r="CF66" s="27">
        <v>6.3447680000000002</v>
      </c>
      <c r="CG66" s="27">
        <v>7.1737479999999998</v>
      </c>
      <c r="CH66" s="27">
        <v>6.5516110000000003</v>
      </c>
      <c r="CI66" s="27">
        <v>7.1553649999999998</v>
      </c>
      <c r="CJ66" s="24">
        <v>5.9436799999999996</v>
      </c>
      <c r="CK66" s="27">
        <v>6.3717370000000004</v>
      </c>
      <c r="CL66" s="27">
        <v>7.2886790000000001</v>
      </c>
      <c r="CM66" s="27">
        <v>6.5979029999999996</v>
      </c>
      <c r="CN66" s="27">
        <v>7.2156190000000002</v>
      </c>
      <c r="CO66" s="24">
        <v>5.9455020000000003</v>
      </c>
      <c r="CP66" s="27">
        <v>6.4056850000000001</v>
      </c>
      <c r="CQ66" s="27">
        <v>7.3703770000000004</v>
      </c>
      <c r="CR66" s="27">
        <v>6.6406070000000001</v>
      </c>
      <c r="CS66" s="27">
        <v>7.2630710000000001</v>
      </c>
      <c r="CT66" s="24">
        <v>5.9585809999999997</v>
      </c>
      <c r="CU66" s="27">
        <v>6.4561299999999999</v>
      </c>
      <c r="CV66" s="27">
        <v>7.4712370000000004</v>
      </c>
      <c r="CW66" s="27">
        <v>6.6790859999999999</v>
      </c>
      <c r="CX66" s="27">
        <v>7.3320949999999998</v>
      </c>
      <c r="CY66" s="24">
        <v>5.9950450000000002</v>
      </c>
      <c r="CZ66" s="27">
        <v>6.4953940000000001</v>
      </c>
      <c r="DA66" s="27">
        <v>7.5320840000000002</v>
      </c>
      <c r="DB66" s="27">
        <v>6.7201890000000004</v>
      </c>
      <c r="DC66" s="27">
        <v>7.4289740000000002</v>
      </c>
      <c r="DD66" s="24">
        <v>6.0268889999999997</v>
      </c>
      <c r="DE66" s="27">
        <v>6.5372170000000001</v>
      </c>
      <c r="DF66" s="27">
        <v>7.6179889999999997</v>
      </c>
      <c r="DG66" s="27">
        <v>6.7819320000000003</v>
      </c>
      <c r="DH66" s="27">
        <v>7.5293219999999996</v>
      </c>
      <c r="DI66" s="24">
        <v>6.0599879999999997</v>
      </c>
      <c r="DJ66" s="27">
        <v>6.6256469999999998</v>
      </c>
      <c r="DK66" s="27">
        <v>7.7253080000000001</v>
      </c>
      <c r="DL66" s="27">
        <v>6.8769549999999997</v>
      </c>
      <c r="DM66" s="27">
        <v>7.6893739999999999</v>
      </c>
      <c r="DN66" s="24">
        <v>6.1039079999999997</v>
      </c>
      <c r="DO66" s="27">
        <v>6.7408640000000002</v>
      </c>
      <c r="DP66" s="27">
        <v>7.8640470000000002</v>
      </c>
      <c r="DQ66" s="27">
        <v>6.9590779999999999</v>
      </c>
      <c r="DR66" s="27">
        <v>7.8539649999999996</v>
      </c>
      <c r="DS66" s="24">
        <v>6.1620189999999999</v>
      </c>
      <c r="DT66" s="27">
        <v>6.8773080000000002</v>
      </c>
      <c r="DU66" s="27">
        <v>8.0179209999999994</v>
      </c>
      <c r="DV66" s="27">
        <v>7.0874470000000001</v>
      </c>
      <c r="DW66" s="27">
        <v>7.970135</v>
      </c>
      <c r="DX66" s="24">
        <v>6.218839</v>
      </c>
      <c r="DY66" s="27">
        <v>7.0103809999999998</v>
      </c>
      <c r="DZ66" s="27">
        <v>8.1821619999999999</v>
      </c>
      <c r="EA66" s="27">
        <v>7.2414160000000001</v>
      </c>
      <c r="EB66" s="27">
        <v>8.0922599999999996</v>
      </c>
      <c r="EC66" s="24">
        <v>6.2719969999999998</v>
      </c>
      <c r="ED66" s="27">
        <v>7.1522889999999997</v>
      </c>
      <c r="EE66" s="27">
        <v>8.3407809999999998</v>
      </c>
      <c r="EF66" s="27">
        <v>7.3776359999999999</v>
      </c>
      <c r="EG66" s="27">
        <v>8.2325590000000002</v>
      </c>
      <c r="EH66" s="24">
        <v>6.3351660000000001</v>
      </c>
      <c r="EI66" s="27">
        <v>7.2384490000000001</v>
      </c>
      <c r="EJ66" s="27">
        <v>8.5237730000000003</v>
      </c>
      <c r="EK66" s="27">
        <v>7.4464839999999999</v>
      </c>
      <c r="EL66" s="27">
        <v>8.3436039999999991</v>
      </c>
      <c r="EM66" s="24">
        <v>6.4013350000000004</v>
      </c>
      <c r="EN66" s="27">
        <v>7.3621499999999997</v>
      </c>
      <c r="EO66" s="27">
        <v>8.7128110000000003</v>
      </c>
      <c r="EP66" s="27">
        <v>7.5452950000000003</v>
      </c>
      <c r="EQ66" s="27">
        <v>8.4795660000000002</v>
      </c>
      <c r="ER66" s="24">
        <v>6.436178</v>
      </c>
      <c r="ES66" s="26">
        <v>3.0000000000000001E-3</v>
      </c>
      <c r="ET66" s="26">
        <v>8.9999999999999993E-3</v>
      </c>
      <c r="EU66" s="26">
        <v>4.0000000000000001E-3</v>
      </c>
      <c r="EV66" s="26">
        <v>8.0000000000000002E-3</v>
      </c>
      <c r="EW66" s="25">
        <v>-2E-3</v>
      </c>
    </row>
    <row r="67" spans="1:153" x14ac:dyDescent="0.25">
      <c r="A67" s="24" t="s">
        <v>173</v>
      </c>
      <c r="B67" s="24">
        <v>11.571486999999999</v>
      </c>
      <c r="C67" s="24">
        <v>11.174556000000001</v>
      </c>
      <c r="D67" s="27">
        <v>10.615735000000001</v>
      </c>
      <c r="E67" s="27">
        <v>10.611745000000001</v>
      </c>
      <c r="F67" s="27">
        <v>10.606730000000001</v>
      </c>
      <c r="G67" s="27">
        <v>10.640412</v>
      </c>
      <c r="H67" s="24">
        <v>10.590718000000001</v>
      </c>
      <c r="I67" s="27">
        <v>10.44468</v>
      </c>
      <c r="J67" s="27">
        <v>10.445281</v>
      </c>
      <c r="K67" s="27">
        <v>10.407196000000001</v>
      </c>
      <c r="L67" s="27">
        <v>10.482511000000001</v>
      </c>
      <c r="M67" s="24">
        <v>10.379652999999999</v>
      </c>
      <c r="N67" s="27">
        <v>10.336831</v>
      </c>
      <c r="O67" s="27">
        <v>10.300958</v>
      </c>
      <c r="P67" s="27">
        <v>10.292009999999999</v>
      </c>
      <c r="Q67" s="27">
        <v>10.497005</v>
      </c>
      <c r="R67" s="24">
        <v>10.145478000000001</v>
      </c>
      <c r="S67" s="27">
        <v>10.189373</v>
      </c>
      <c r="T67" s="27">
        <v>10.239283</v>
      </c>
      <c r="U67" s="27">
        <v>10.179577</v>
      </c>
      <c r="V67" s="27">
        <v>10.457625999999999</v>
      </c>
      <c r="W67" s="24">
        <v>9.9164379999999994</v>
      </c>
      <c r="X67" s="27">
        <v>10.205424000000001</v>
      </c>
      <c r="Y67" s="27">
        <v>10.374076000000001</v>
      </c>
      <c r="Z67" s="27">
        <v>10.232574</v>
      </c>
      <c r="AA67" s="27">
        <v>10.597303</v>
      </c>
      <c r="AB67" s="24">
        <v>9.9059399999999993</v>
      </c>
      <c r="AC67" s="27">
        <v>10.166285</v>
      </c>
      <c r="AD67" s="27">
        <v>10.400430999999999</v>
      </c>
      <c r="AE67" s="27">
        <v>10.201632999999999</v>
      </c>
      <c r="AF67" s="27">
        <v>10.656603</v>
      </c>
      <c r="AG67" s="24">
        <v>9.7918339999999997</v>
      </c>
      <c r="AH67" s="27">
        <v>10.164301</v>
      </c>
      <c r="AI67" s="27">
        <v>10.44464</v>
      </c>
      <c r="AJ67" s="27">
        <v>10.191694999999999</v>
      </c>
      <c r="AK67" s="27">
        <v>10.684863999999999</v>
      </c>
      <c r="AL67" s="24">
        <v>9.6815259999999999</v>
      </c>
      <c r="AM67" s="27">
        <v>10.042785</v>
      </c>
      <c r="AN67" s="27">
        <v>10.415096</v>
      </c>
      <c r="AO67" s="27">
        <v>10.101825</v>
      </c>
      <c r="AP67" s="27">
        <v>10.653034999999999</v>
      </c>
      <c r="AQ67" s="24">
        <v>9.5579820000000009</v>
      </c>
      <c r="AR67" s="27">
        <v>10.010044000000001</v>
      </c>
      <c r="AS67" s="27">
        <v>10.320606</v>
      </c>
      <c r="AT67" s="27">
        <v>9.9979379999999995</v>
      </c>
      <c r="AU67" s="27">
        <v>10.658204</v>
      </c>
      <c r="AV67" s="24">
        <v>9.7248389999999993</v>
      </c>
      <c r="AW67" s="27">
        <v>9.9591080000000005</v>
      </c>
      <c r="AX67" s="27">
        <v>10.308377</v>
      </c>
      <c r="AY67" s="27">
        <v>9.9392600000000009</v>
      </c>
      <c r="AZ67" s="27">
        <v>10.675200999999999</v>
      </c>
      <c r="BA67" s="24">
        <v>9.8351410000000001</v>
      </c>
      <c r="BB67" s="27">
        <v>9.9413309999999999</v>
      </c>
      <c r="BC67" s="27">
        <v>10.380549</v>
      </c>
      <c r="BD67" s="27">
        <v>9.9650379999999998</v>
      </c>
      <c r="BE67" s="27">
        <v>10.696341</v>
      </c>
      <c r="BF67" s="24">
        <v>9.5401480000000003</v>
      </c>
      <c r="BG67" s="27">
        <v>9.9627700000000008</v>
      </c>
      <c r="BH67" s="27">
        <v>10.490408</v>
      </c>
      <c r="BI67" s="27">
        <v>10.047537</v>
      </c>
      <c r="BJ67" s="27">
        <v>10.81865</v>
      </c>
      <c r="BK67" s="24">
        <v>9.3002719999999997</v>
      </c>
      <c r="BL67" s="27">
        <v>10.076767</v>
      </c>
      <c r="BM67" s="27">
        <v>10.575899</v>
      </c>
      <c r="BN67" s="27">
        <v>10.140876</v>
      </c>
      <c r="BO67" s="27">
        <v>10.928559999999999</v>
      </c>
      <c r="BP67" s="24">
        <v>9.3604920000000007</v>
      </c>
      <c r="BQ67" s="27">
        <v>10.218393000000001</v>
      </c>
      <c r="BR67" s="27">
        <v>10.68501</v>
      </c>
      <c r="BS67" s="27">
        <v>10.241078</v>
      </c>
      <c r="BT67" s="27">
        <v>11.020678</v>
      </c>
      <c r="BU67" s="24">
        <v>9.5067500000000003</v>
      </c>
      <c r="BV67" s="27">
        <v>10.387694</v>
      </c>
      <c r="BW67" s="27">
        <v>10.855649</v>
      </c>
      <c r="BX67" s="27">
        <v>10.378560999999999</v>
      </c>
      <c r="BY67" s="27">
        <v>11.162682999999999</v>
      </c>
      <c r="BZ67" s="24">
        <v>9.6388479999999994</v>
      </c>
      <c r="CA67" s="27">
        <v>10.396317</v>
      </c>
      <c r="CB67" s="27">
        <v>10.997408</v>
      </c>
      <c r="CC67" s="27">
        <v>10.486211000000001</v>
      </c>
      <c r="CD67" s="27">
        <v>11.287882</v>
      </c>
      <c r="CE67" s="24">
        <v>9.6835760000000004</v>
      </c>
      <c r="CF67" s="27">
        <v>10.449876</v>
      </c>
      <c r="CG67" s="27">
        <v>11.055878999999999</v>
      </c>
      <c r="CH67" s="27">
        <v>10.505115999999999</v>
      </c>
      <c r="CI67" s="27">
        <v>11.371264</v>
      </c>
      <c r="CJ67" s="24">
        <v>9.6953130000000005</v>
      </c>
      <c r="CK67" s="27">
        <v>10.482543</v>
      </c>
      <c r="CL67" s="27">
        <v>11.195665</v>
      </c>
      <c r="CM67" s="27">
        <v>10.577565999999999</v>
      </c>
      <c r="CN67" s="27">
        <v>11.483776000000001</v>
      </c>
      <c r="CO67" s="24">
        <v>9.7214679999999998</v>
      </c>
      <c r="CP67" s="27">
        <v>10.553031000000001</v>
      </c>
      <c r="CQ67" s="27">
        <v>11.296787</v>
      </c>
      <c r="CR67" s="27">
        <v>10.638070000000001</v>
      </c>
      <c r="CS67" s="27">
        <v>11.548272000000001</v>
      </c>
      <c r="CT67" s="24">
        <v>9.7575529999999997</v>
      </c>
      <c r="CU67" s="27">
        <v>10.593627</v>
      </c>
      <c r="CV67" s="27">
        <v>11.421495999999999</v>
      </c>
      <c r="CW67" s="27">
        <v>10.736487</v>
      </c>
      <c r="CX67" s="27">
        <v>11.644311999999999</v>
      </c>
      <c r="CY67" s="24">
        <v>9.8218619999999994</v>
      </c>
      <c r="CZ67" s="27">
        <v>10.626861999999999</v>
      </c>
      <c r="DA67" s="27">
        <v>11.535028000000001</v>
      </c>
      <c r="DB67" s="27">
        <v>10.764265999999999</v>
      </c>
      <c r="DC67" s="27">
        <v>11.764495</v>
      </c>
      <c r="DD67" s="24">
        <v>9.8832880000000003</v>
      </c>
      <c r="DE67" s="27">
        <v>10.682100999999999</v>
      </c>
      <c r="DF67" s="27">
        <v>11.607868</v>
      </c>
      <c r="DG67" s="27">
        <v>10.859533000000001</v>
      </c>
      <c r="DH67" s="27">
        <v>11.893922</v>
      </c>
      <c r="DI67" s="24">
        <v>9.9251459999999998</v>
      </c>
      <c r="DJ67" s="27">
        <v>10.789887999999999</v>
      </c>
      <c r="DK67" s="27">
        <v>11.702669999999999</v>
      </c>
      <c r="DL67" s="27">
        <v>10.956555</v>
      </c>
      <c r="DM67" s="27">
        <v>12.072592</v>
      </c>
      <c r="DN67" s="24">
        <v>9.9698080000000004</v>
      </c>
      <c r="DO67" s="27">
        <v>10.944883000000001</v>
      </c>
      <c r="DP67" s="27">
        <v>11.824365</v>
      </c>
      <c r="DQ67" s="27">
        <v>11.034386</v>
      </c>
      <c r="DR67" s="27">
        <v>12.267569999999999</v>
      </c>
      <c r="DS67" s="24">
        <v>10.034802000000001</v>
      </c>
      <c r="DT67" s="27">
        <v>11.109259</v>
      </c>
      <c r="DU67" s="27">
        <v>11.991154999999999</v>
      </c>
      <c r="DV67" s="27">
        <v>11.194623</v>
      </c>
      <c r="DW67" s="27">
        <v>12.391035</v>
      </c>
      <c r="DX67" s="24">
        <v>10.094913</v>
      </c>
      <c r="DY67" s="27">
        <v>11.259929</v>
      </c>
      <c r="DZ67" s="27">
        <v>12.172351000000001</v>
      </c>
      <c r="EA67" s="27">
        <v>11.37429</v>
      </c>
      <c r="EB67" s="27">
        <v>12.502394000000001</v>
      </c>
      <c r="EC67" s="24">
        <v>10.146148999999999</v>
      </c>
      <c r="ED67" s="27">
        <v>11.428741</v>
      </c>
      <c r="EE67" s="27">
        <v>12.352129</v>
      </c>
      <c r="EF67" s="27">
        <v>11.530597</v>
      </c>
      <c r="EG67" s="27">
        <v>12.606645</v>
      </c>
      <c r="EH67" s="24">
        <v>10.224154</v>
      </c>
      <c r="EI67" s="27">
        <v>11.521651</v>
      </c>
      <c r="EJ67" s="27">
        <v>12.545152</v>
      </c>
      <c r="EK67" s="27">
        <v>11.603111999999999</v>
      </c>
      <c r="EL67" s="27">
        <v>12.747252</v>
      </c>
      <c r="EM67" s="24">
        <v>10.304080000000001</v>
      </c>
      <c r="EN67" s="27">
        <v>11.645868</v>
      </c>
      <c r="EO67" s="27">
        <v>12.749696</v>
      </c>
      <c r="EP67" s="27">
        <v>11.697196999999999</v>
      </c>
      <c r="EQ67" s="27">
        <v>12.863512999999999</v>
      </c>
      <c r="ER67" s="24">
        <v>10.322120999999999</v>
      </c>
      <c r="ES67" s="26">
        <v>1E-3</v>
      </c>
      <c r="ET67" s="26">
        <v>5.0000000000000001E-3</v>
      </c>
      <c r="EU67" s="26">
        <v>2E-3</v>
      </c>
      <c r="EV67" s="26">
        <v>5.0000000000000001E-3</v>
      </c>
      <c r="EW67" s="25">
        <v>-3.0000000000000001E-3</v>
      </c>
    </row>
    <row r="68" spans="1:153" x14ac:dyDescent="0.25">
      <c r="A68" s="28" t="s">
        <v>172</v>
      </c>
      <c r="B68" s="28">
        <v>10.032653</v>
      </c>
      <c r="C68" s="28">
        <v>9.9049759999999996</v>
      </c>
      <c r="D68" s="31">
        <v>9.4083710000000007</v>
      </c>
      <c r="E68" s="31">
        <v>9.4085289999999997</v>
      </c>
      <c r="F68" s="31">
        <v>9.4007330000000007</v>
      </c>
      <c r="G68" s="31">
        <v>9.4317379999999993</v>
      </c>
      <c r="H68" s="28">
        <v>9.3862380000000005</v>
      </c>
      <c r="I68" s="31">
        <v>9.2104379999999999</v>
      </c>
      <c r="J68" s="31">
        <v>9.2023209999999995</v>
      </c>
      <c r="K68" s="31">
        <v>9.1717309999999994</v>
      </c>
      <c r="L68" s="31">
        <v>9.2615110000000005</v>
      </c>
      <c r="M68" s="28">
        <v>9.1342390000000009</v>
      </c>
      <c r="N68" s="31">
        <v>9.2720540000000007</v>
      </c>
      <c r="O68" s="31">
        <v>9.2762700000000002</v>
      </c>
      <c r="P68" s="31">
        <v>9.2424230000000005</v>
      </c>
      <c r="Q68" s="31">
        <v>9.4088919999999998</v>
      </c>
      <c r="R68" s="28">
        <v>9.1159370000000006</v>
      </c>
      <c r="S68" s="31">
        <v>9.1808969999999999</v>
      </c>
      <c r="T68" s="31">
        <v>9.2570099999999993</v>
      </c>
      <c r="U68" s="31">
        <v>9.1862200000000005</v>
      </c>
      <c r="V68" s="31">
        <v>9.4032400000000003</v>
      </c>
      <c r="W68" s="28">
        <v>8.9520160000000004</v>
      </c>
      <c r="X68" s="31">
        <v>9.2856419999999993</v>
      </c>
      <c r="Y68" s="31">
        <v>9.4739830000000005</v>
      </c>
      <c r="Z68" s="31">
        <v>9.3327030000000004</v>
      </c>
      <c r="AA68" s="31">
        <v>9.6085200000000004</v>
      </c>
      <c r="AB68" s="28">
        <v>9.0531050000000004</v>
      </c>
      <c r="AC68" s="31">
        <v>9.3433759999999992</v>
      </c>
      <c r="AD68" s="31">
        <v>9.5987080000000002</v>
      </c>
      <c r="AE68" s="31">
        <v>9.3987549999999995</v>
      </c>
      <c r="AF68" s="31">
        <v>9.7393140000000002</v>
      </c>
      <c r="AG68" s="28">
        <v>9.0402050000000003</v>
      </c>
      <c r="AH68" s="31">
        <v>9.3369700000000009</v>
      </c>
      <c r="AI68" s="31">
        <v>9.6497960000000003</v>
      </c>
      <c r="AJ68" s="31">
        <v>9.4012039999999999</v>
      </c>
      <c r="AK68" s="31">
        <v>9.7835509999999992</v>
      </c>
      <c r="AL68" s="28">
        <v>8.9679529999999996</v>
      </c>
      <c r="AM68" s="31">
        <v>9.2749579999999998</v>
      </c>
      <c r="AN68" s="31">
        <v>9.6676470000000005</v>
      </c>
      <c r="AO68" s="31">
        <v>9.3542699999999996</v>
      </c>
      <c r="AP68" s="31">
        <v>9.7813569999999999</v>
      </c>
      <c r="AQ68" s="28">
        <v>8.8762679999999996</v>
      </c>
      <c r="AR68" s="31">
        <v>9.2541069999999994</v>
      </c>
      <c r="AS68" s="31">
        <v>9.6548300000000005</v>
      </c>
      <c r="AT68" s="31">
        <v>9.3175740000000005</v>
      </c>
      <c r="AU68" s="31">
        <v>9.8149470000000001</v>
      </c>
      <c r="AV68" s="28">
        <v>8.9250959999999999</v>
      </c>
      <c r="AW68" s="31">
        <v>9.2563440000000003</v>
      </c>
      <c r="AX68" s="31">
        <v>9.7112879999999997</v>
      </c>
      <c r="AY68" s="31">
        <v>9.3263300000000005</v>
      </c>
      <c r="AZ68" s="31">
        <v>9.8791980000000006</v>
      </c>
      <c r="BA68" s="28">
        <v>8.9867899999999992</v>
      </c>
      <c r="BB68" s="31">
        <v>9.2601689999999994</v>
      </c>
      <c r="BC68" s="31">
        <v>9.7806650000000008</v>
      </c>
      <c r="BD68" s="31">
        <v>9.3547499999999992</v>
      </c>
      <c r="BE68" s="31">
        <v>9.9060050000000004</v>
      </c>
      <c r="BF68" s="28">
        <v>8.8678089999999994</v>
      </c>
      <c r="BG68" s="31">
        <v>9.2451089999999994</v>
      </c>
      <c r="BH68" s="31">
        <v>9.8649260000000005</v>
      </c>
      <c r="BI68" s="31">
        <v>9.38917</v>
      </c>
      <c r="BJ68" s="31">
        <v>9.9822710000000008</v>
      </c>
      <c r="BK68" s="28">
        <v>8.7455099999999995</v>
      </c>
      <c r="BL68" s="31">
        <v>9.2250119999999995</v>
      </c>
      <c r="BM68" s="31">
        <v>9.9028430000000007</v>
      </c>
      <c r="BN68" s="31">
        <v>9.3911339999999992</v>
      </c>
      <c r="BO68" s="31">
        <v>9.9984479999999998</v>
      </c>
      <c r="BP68" s="28">
        <v>8.7337070000000008</v>
      </c>
      <c r="BQ68" s="31">
        <v>9.2568750000000009</v>
      </c>
      <c r="BR68" s="31">
        <v>9.927581</v>
      </c>
      <c r="BS68" s="31">
        <v>9.4266989999999993</v>
      </c>
      <c r="BT68" s="31">
        <v>10.012606</v>
      </c>
      <c r="BU68" s="28">
        <v>8.7505830000000007</v>
      </c>
      <c r="BV68" s="31">
        <v>9.2896099999999997</v>
      </c>
      <c r="BW68" s="31">
        <v>10.003798</v>
      </c>
      <c r="BX68" s="31">
        <v>9.4487179999999995</v>
      </c>
      <c r="BY68" s="31">
        <v>10.067125000000001</v>
      </c>
      <c r="BZ68" s="28">
        <v>8.7563060000000004</v>
      </c>
      <c r="CA68" s="31">
        <v>9.2671010000000003</v>
      </c>
      <c r="CB68" s="31">
        <v>10.081839</v>
      </c>
      <c r="CC68" s="31">
        <v>9.4610489999999992</v>
      </c>
      <c r="CD68" s="31">
        <v>10.128052</v>
      </c>
      <c r="CE68" s="28">
        <v>8.7666430000000002</v>
      </c>
      <c r="CF68" s="31">
        <v>9.2899609999999999</v>
      </c>
      <c r="CG68" s="31">
        <v>10.127502</v>
      </c>
      <c r="CH68" s="31">
        <v>9.4862710000000003</v>
      </c>
      <c r="CI68" s="31">
        <v>10.184604</v>
      </c>
      <c r="CJ68" s="28">
        <v>8.7713929999999998</v>
      </c>
      <c r="CK68" s="31">
        <v>9.3228170000000006</v>
      </c>
      <c r="CL68" s="31">
        <v>10.245555</v>
      </c>
      <c r="CM68" s="31">
        <v>9.5424589999999991</v>
      </c>
      <c r="CN68" s="31">
        <v>10.256529</v>
      </c>
      <c r="CO68" s="28">
        <v>8.7786039999999996</v>
      </c>
      <c r="CP68" s="31">
        <v>9.3612769999999994</v>
      </c>
      <c r="CQ68" s="31">
        <v>10.329772</v>
      </c>
      <c r="CR68" s="31">
        <v>9.5928620000000002</v>
      </c>
      <c r="CS68" s="31">
        <v>10.315206999999999</v>
      </c>
      <c r="CT68" s="28">
        <v>8.7897569999999998</v>
      </c>
      <c r="CU68" s="31">
        <v>9.4222300000000008</v>
      </c>
      <c r="CV68" s="31">
        <v>10.442969</v>
      </c>
      <c r="CW68" s="31">
        <v>9.6355140000000006</v>
      </c>
      <c r="CX68" s="31">
        <v>10.398961</v>
      </c>
      <c r="CY68" s="28">
        <v>8.8388069999999992</v>
      </c>
      <c r="CZ68" s="31">
        <v>9.4604540000000004</v>
      </c>
      <c r="DA68" s="31">
        <v>10.519011000000001</v>
      </c>
      <c r="DB68" s="31">
        <v>9.6705469999999991</v>
      </c>
      <c r="DC68" s="31">
        <v>10.508357999999999</v>
      </c>
      <c r="DD68" s="28">
        <v>8.8776419999999998</v>
      </c>
      <c r="DE68" s="31">
        <v>9.5014280000000007</v>
      </c>
      <c r="DF68" s="31">
        <v>10.596906000000001</v>
      </c>
      <c r="DG68" s="31">
        <v>9.7363119999999999</v>
      </c>
      <c r="DH68" s="31">
        <v>10.617374999999999</v>
      </c>
      <c r="DI68" s="28">
        <v>8.9118919999999999</v>
      </c>
      <c r="DJ68" s="31">
        <v>9.5876049999999999</v>
      </c>
      <c r="DK68" s="31">
        <v>10.700312</v>
      </c>
      <c r="DL68" s="31">
        <v>9.829561</v>
      </c>
      <c r="DM68" s="31">
        <v>10.791017999999999</v>
      </c>
      <c r="DN68" s="28">
        <v>8.9529390000000006</v>
      </c>
      <c r="DO68" s="31">
        <v>9.7199749999999998</v>
      </c>
      <c r="DP68" s="31">
        <v>10.834303</v>
      </c>
      <c r="DQ68" s="31">
        <v>9.9091930000000001</v>
      </c>
      <c r="DR68" s="31">
        <v>10.974701</v>
      </c>
      <c r="DS68" s="28">
        <v>9.0122959999999992</v>
      </c>
      <c r="DT68" s="31">
        <v>9.8670960000000001</v>
      </c>
      <c r="DU68" s="31">
        <v>10.994505999999999</v>
      </c>
      <c r="DV68" s="31">
        <v>10.048565</v>
      </c>
      <c r="DW68" s="31">
        <v>11.093565999999999</v>
      </c>
      <c r="DX68" s="28">
        <v>9.0715719999999997</v>
      </c>
      <c r="DY68" s="31">
        <v>9.9960199999999997</v>
      </c>
      <c r="DZ68" s="31">
        <v>11.161982999999999</v>
      </c>
      <c r="EA68" s="31">
        <v>10.211884</v>
      </c>
      <c r="EB68" s="31">
        <v>11.205641</v>
      </c>
      <c r="EC68" s="28">
        <v>9.1189009999999993</v>
      </c>
      <c r="ED68" s="31">
        <v>10.152656</v>
      </c>
      <c r="EE68" s="31">
        <v>11.317558999999999</v>
      </c>
      <c r="EF68" s="31">
        <v>10.350569999999999</v>
      </c>
      <c r="EG68" s="31">
        <v>11.328289</v>
      </c>
      <c r="EH68" s="28">
        <v>9.188542</v>
      </c>
      <c r="EI68" s="31">
        <v>10.241064</v>
      </c>
      <c r="EJ68" s="31">
        <v>11.509667</v>
      </c>
      <c r="EK68" s="31">
        <v>10.424263</v>
      </c>
      <c r="EL68" s="31">
        <v>11.435268000000001</v>
      </c>
      <c r="EM68" s="28">
        <v>9.2600099999999994</v>
      </c>
      <c r="EN68" s="31">
        <v>10.364255</v>
      </c>
      <c r="EO68" s="31">
        <v>11.708708</v>
      </c>
      <c r="EP68" s="31">
        <v>10.521357</v>
      </c>
      <c r="EQ68" s="31">
        <v>11.562393</v>
      </c>
      <c r="ER68" s="28">
        <v>9.2886480000000002</v>
      </c>
      <c r="ES68" s="30">
        <v>2E-3</v>
      </c>
      <c r="ET68" s="30">
        <v>6.0000000000000001E-3</v>
      </c>
      <c r="EU68" s="30">
        <v>2E-3</v>
      </c>
      <c r="EV68" s="30">
        <v>5.0000000000000001E-3</v>
      </c>
      <c r="EW68" s="29">
        <v>-2E-3</v>
      </c>
    </row>
    <row r="69" spans="1:153" x14ac:dyDescent="0.25">
      <c r="A69" s="28" t="s">
        <v>169</v>
      </c>
      <c r="B69" s="24"/>
      <c r="C69" s="24"/>
      <c r="D69" s="194"/>
      <c r="E69" s="189"/>
      <c r="F69" s="189"/>
      <c r="G69" s="189"/>
      <c r="H69" s="195"/>
      <c r="I69" s="194"/>
      <c r="J69" s="189"/>
      <c r="K69" s="189"/>
      <c r="L69" s="189"/>
      <c r="M69" s="195"/>
      <c r="N69" s="194"/>
      <c r="O69" s="189"/>
      <c r="P69" s="189"/>
      <c r="Q69" s="189"/>
      <c r="R69" s="195"/>
      <c r="S69" s="194"/>
      <c r="T69" s="189"/>
      <c r="U69" s="189"/>
      <c r="V69" s="189"/>
      <c r="W69" s="195"/>
      <c r="X69" s="194"/>
      <c r="Y69" s="189"/>
      <c r="Z69" s="189"/>
      <c r="AA69" s="189"/>
      <c r="AB69" s="195"/>
      <c r="AC69" s="194"/>
      <c r="AD69" s="189"/>
      <c r="AE69" s="189"/>
      <c r="AF69" s="189"/>
      <c r="AG69" s="195"/>
      <c r="AH69" s="194"/>
      <c r="AI69" s="189"/>
      <c r="AJ69" s="189"/>
      <c r="AK69" s="189"/>
      <c r="AL69" s="195"/>
      <c r="AM69" s="194"/>
      <c r="AN69" s="189"/>
      <c r="AO69" s="189"/>
      <c r="AP69" s="189"/>
      <c r="AQ69" s="195"/>
      <c r="AR69" s="194"/>
      <c r="AS69" s="189"/>
      <c r="AT69" s="189"/>
      <c r="AU69" s="189"/>
      <c r="AV69" s="195"/>
      <c r="AW69" s="194"/>
      <c r="AX69" s="189"/>
      <c r="AY69" s="189"/>
      <c r="AZ69" s="189"/>
      <c r="BA69" s="195"/>
      <c r="BB69" s="194"/>
      <c r="BC69" s="189"/>
      <c r="BD69" s="189"/>
      <c r="BE69" s="189"/>
      <c r="BF69" s="195"/>
      <c r="BG69" s="194"/>
      <c r="BH69" s="189"/>
      <c r="BI69" s="189"/>
      <c r="BJ69" s="189"/>
      <c r="BK69" s="195"/>
      <c r="BL69" s="194"/>
      <c r="BM69" s="189"/>
      <c r="BN69" s="189"/>
      <c r="BO69" s="189"/>
      <c r="BP69" s="195"/>
      <c r="BQ69" s="194"/>
      <c r="BR69" s="189"/>
      <c r="BS69" s="189"/>
      <c r="BT69" s="189"/>
      <c r="BU69" s="195"/>
      <c r="BV69" s="194"/>
      <c r="BW69" s="189"/>
      <c r="BX69" s="189"/>
      <c r="BY69" s="189"/>
      <c r="BZ69" s="195"/>
      <c r="CA69" s="194"/>
      <c r="CB69" s="189"/>
      <c r="CC69" s="189"/>
      <c r="CD69" s="189"/>
      <c r="CE69" s="195"/>
      <c r="CF69" s="194"/>
      <c r="CG69" s="189"/>
      <c r="CH69" s="189"/>
      <c r="CI69" s="189"/>
      <c r="CJ69" s="195"/>
      <c r="CK69" s="194"/>
      <c r="CL69" s="189"/>
      <c r="CM69" s="189"/>
      <c r="CN69" s="189"/>
      <c r="CO69" s="195"/>
      <c r="CP69" s="194"/>
      <c r="CQ69" s="189"/>
      <c r="CR69" s="189"/>
      <c r="CS69" s="189"/>
      <c r="CT69" s="195"/>
      <c r="CU69" s="194"/>
      <c r="CV69" s="189"/>
      <c r="CW69" s="189"/>
      <c r="CX69" s="189"/>
      <c r="CY69" s="195"/>
      <c r="CZ69" s="194"/>
      <c r="DA69" s="189"/>
      <c r="DB69" s="189"/>
      <c r="DC69" s="189"/>
      <c r="DD69" s="195"/>
      <c r="DE69" s="194"/>
      <c r="DF69" s="189"/>
      <c r="DG69" s="189"/>
      <c r="DH69" s="189"/>
      <c r="DI69" s="195"/>
      <c r="DJ69" s="194"/>
      <c r="DK69" s="189"/>
      <c r="DL69" s="189"/>
      <c r="DM69" s="189"/>
      <c r="DN69" s="195"/>
      <c r="DO69" s="194"/>
      <c r="DP69" s="189"/>
      <c r="DQ69" s="189"/>
      <c r="DR69" s="189"/>
      <c r="DS69" s="195"/>
      <c r="DT69" s="194"/>
      <c r="DU69" s="189"/>
      <c r="DV69" s="189"/>
      <c r="DW69" s="189"/>
      <c r="DX69" s="195"/>
      <c r="DY69" s="194"/>
      <c r="DZ69" s="189"/>
      <c r="EA69" s="189"/>
      <c r="EB69" s="189"/>
      <c r="EC69" s="195"/>
      <c r="ED69" s="194"/>
      <c r="EE69" s="189"/>
      <c r="EF69" s="189"/>
      <c r="EG69" s="189"/>
      <c r="EH69" s="195"/>
      <c r="EI69" s="194"/>
      <c r="EJ69" s="189"/>
      <c r="EK69" s="189"/>
      <c r="EL69" s="189"/>
      <c r="EM69" s="195"/>
      <c r="EN69" s="194"/>
      <c r="EO69" s="189"/>
      <c r="EP69" s="189"/>
      <c r="EQ69" s="189"/>
      <c r="ER69" s="195"/>
      <c r="ES69" s="194"/>
      <c r="ET69" s="189"/>
      <c r="EU69" s="189"/>
      <c r="EV69" s="189"/>
      <c r="EW69" s="195"/>
    </row>
    <row r="70" spans="1:153" x14ac:dyDescent="0.25">
      <c r="A70" s="24" t="s">
        <v>176</v>
      </c>
      <c r="B70" s="24">
        <v>11.533201</v>
      </c>
      <c r="C70" s="24">
        <v>11.715401</v>
      </c>
      <c r="D70" s="27">
        <v>11.551029</v>
      </c>
      <c r="E70" s="27">
        <v>11.550224999999999</v>
      </c>
      <c r="F70" s="27">
        <v>11.544802000000001</v>
      </c>
      <c r="G70" s="27">
        <v>11.571730000000001</v>
      </c>
      <c r="H70" s="24">
        <v>11.530526</v>
      </c>
      <c r="I70" s="27">
        <v>11.511675</v>
      </c>
      <c r="J70" s="27">
        <v>11.5029</v>
      </c>
      <c r="K70" s="27">
        <v>11.473416</v>
      </c>
      <c r="L70" s="27">
        <v>11.565804</v>
      </c>
      <c r="M70" s="24">
        <v>11.431628999999999</v>
      </c>
      <c r="N70" s="27">
        <v>11.858917999999999</v>
      </c>
      <c r="O70" s="27">
        <v>11.857158999999999</v>
      </c>
      <c r="P70" s="27">
        <v>11.823741</v>
      </c>
      <c r="Q70" s="27">
        <v>12.003423</v>
      </c>
      <c r="R70" s="24">
        <v>11.688354</v>
      </c>
      <c r="S70" s="27">
        <v>12.026013000000001</v>
      </c>
      <c r="T70" s="27">
        <v>12.100550999999999</v>
      </c>
      <c r="U70" s="27">
        <v>12.028686</v>
      </c>
      <c r="V70" s="27">
        <v>12.267871</v>
      </c>
      <c r="W70" s="24">
        <v>11.762796</v>
      </c>
      <c r="X70" s="27">
        <v>12.350439</v>
      </c>
      <c r="Y70" s="27">
        <v>12.543450999999999</v>
      </c>
      <c r="Z70" s="27">
        <v>12.402222</v>
      </c>
      <c r="AA70" s="27">
        <v>12.707761</v>
      </c>
      <c r="AB70" s="24">
        <v>12.069881000000001</v>
      </c>
      <c r="AC70" s="27">
        <v>12.609605999999999</v>
      </c>
      <c r="AD70" s="27">
        <v>12.874271999999999</v>
      </c>
      <c r="AE70" s="27">
        <v>12.671267</v>
      </c>
      <c r="AF70" s="27">
        <v>13.058460999999999</v>
      </c>
      <c r="AG70" s="24">
        <v>12.237061000000001</v>
      </c>
      <c r="AH70" s="27">
        <v>12.785124</v>
      </c>
      <c r="AI70" s="27">
        <v>13.11504</v>
      </c>
      <c r="AJ70" s="27">
        <v>12.855898</v>
      </c>
      <c r="AK70" s="27">
        <v>13.299626</v>
      </c>
      <c r="AL70" s="24">
        <v>12.335660000000001</v>
      </c>
      <c r="AM70" s="27">
        <v>12.889666</v>
      </c>
      <c r="AN70" s="27">
        <v>13.308527</v>
      </c>
      <c r="AO70" s="27">
        <v>12.975987</v>
      </c>
      <c r="AP70" s="27">
        <v>13.483301000000001</v>
      </c>
      <c r="AQ70" s="24">
        <v>12.400313000000001</v>
      </c>
      <c r="AR70" s="27">
        <v>13.079618</v>
      </c>
      <c r="AS70" s="27">
        <v>13.517421000000001</v>
      </c>
      <c r="AT70" s="27">
        <v>13.152289</v>
      </c>
      <c r="AU70" s="27">
        <v>13.752535</v>
      </c>
      <c r="AV70" s="24">
        <v>12.654787000000001</v>
      </c>
      <c r="AW70" s="27">
        <v>13.285944000000001</v>
      </c>
      <c r="AX70" s="27">
        <v>13.808614</v>
      </c>
      <c r="AY70" s="27">
        <v>13.380556</v>
      </c>
      <c r="AZ70" s="27">
        <v>14.049935</v>
      </c>
      <c r="BA70" s="24">
        <v>12.923444999999999</v>
      </c>
      <c r="BB70" s="27">
        <v>13.529776999999999</v>
      </c>
      <c r="BC70" s="27">
        <v>14.139220999999999</v>
      </c>
      <c r="BD70" s="27">
        <v>13.648531999999999</v>
      </c>
      <c r="BE70" s="27">
        <v>14.3453</v>
      </c>
      <c r="BF70" s="24">
        <v>13.017825999999999</v>
      </c>
      <c r="BG70" s="27">
        <v>13.740753</v>
      </c>
      <c r="BH70" s="27">
        <v>14.485011999999999</v>
      </c>
      <c r="BI70" s="27">
        <v>13.926473</v>
      </c>
      <c r="BJ70" s="27">
        <v>14.68364</v>
      </c>
      <c r="BK70" s="24">
        <v>13.120698000000001</v>
      </c>
      <c r="BL70" s="27">
        <v>13.985137999999999</v>
      </c>
      <c r="BM70" s="27">
        <v>14.830657</v>
      </c>
      <c r="BN70" s="27">
        <v>14.211163000000001</v>
      </c>
      <c r="BO70" s="27">
        <v>14.977446</v>
      </c>
      <c r="BP70" s="24">
        <v>13.385077000000001</v>
      </c>
      <c r="BQ70" s="27">
        <v>14.319136</v>
      </c>
      <c r="BR70" s="27">
        <v>15.172813</v>
      </c>
      <c r="BS70" s="27">
        <v>14.564444999999999</v>
      </c>
      <c r="BT70" s="27">
        <v>15.315433000000001</v>
      </c>
      <c r="BU70" s="24">
        <v>13.715622</v>
      </c>
      <c r="BV70" s="27">
        <v>14.643089</v>
      </c>
      <c r="BW70" s="27">
        <v>15.573897000000001</v>
      </c>
      <c r="BX70" s="27">
        <v>14.886448</v>
      </c>
      <c r="BY70" s="27">
        <v>15.698812</v>
      </c>
      <c r="BZ70" s="24">
        <v>14.031295999999999</v>
      </c>
      <c r="CA70" s="27">
        <v>14.879276000000001</v>
      </c>
      <c r="CB70" s="27">
        <v>15.961814</v>
      </c>
      <c r="CC70" s="27">
        <v>15.178302</v>
      </c>
      <c r="CD70" s="27">
        <v>16.062860000000001</v>
      </c>
      <c r="CE70" s="24">
        <v>14.316644999999999</v>
      </c>
      <c r="CF70" s="27">
        <v>15.172172</v>
      </c>
      <c r="CG70" s="27">
        <v>16.300135000000001</v>
      </c>
      <c r="CH70" s="27">
        <v>15.478604000000001</v>
      </c>
      <c r="CI70" s="27">
        <v>16.425809999999998</v>
      </c>
      <c r="CJ70" s="24">
        <v>14.585179999999999</v>
      </c>
      <c r="CK70" s="27">
        <v>15.483789</v>
      </c>
      <c r="CL70" s="27">
        <v>16.745301999999999</v>
      </c>
      <c r="CM70" s="27">
        <v>15.824703</v>
      </c>
      <c r="CN70" s="27">
        <v>16.811291000000001</v>
      </c>
      <c r="CO70" s="24">
        <v>14.859852999999999</v>
      </c>
      <c r="CP70" s="27">
        <v>15.794696</v>
      </c>
      <c r="CQ70" s="27">
        <v>17.150241999999999</v>
      </c>
      <c r="CR70" s="27">
        <v>16.159727</v>
      </c>
      <c r="CS70" s="27">
        <v>17.174374</v>
      </c>
      <c r="CT70" s="24">
        <v>15.137369</v>
      </c>
      <c r="CU70" s="27">
        <v>16.162374</v>
      </c>
      <c r="CV70" s="27">
        <v>17.602974</v>
      </c>
      <c r="CW70" s="27">
        <v>16.501621</v>
      </c>
      <c r="CX70" s="27">
        <v>17.585712000000001</v>
      </c>
      <c r="CY70" s="24">
        <v>15.478992</v>
      </c>
      <c r="CZ70" s="27">
        <v>16.493130000000001</v>
      </c>
      <c r="DA70" s="27">
        <v>18.008853999999999</v>
      </c>
      <c r="DB70" s="27">
        <v>16.830807</v>
      </c>
      <c r="DC70" s="27">
        <v>18.047042999999999</v>
      </c>
      <c r="DD70" s="24">
        <v>15.807126</v>
      </c>
      <c r="DE70" s="27">
        <v>16.826305000000001</v>
      </c>
      <c r="DF70" s="27">
        <v>18.397703</v>
      </c>
      <c r="DG70" s="27">
        <v>17.209002000000002</v>
      </c>
      <c r="DH70" s="27">
        <v>18.509226000000002</v>
      </c>
      <c r="DI70" s="24">
        <v>16.126604</v>
      </c>
      <c r="DJ70" s="27">
        <v>17.234445999999998</v>
      </c>
      <c r="DK70" s="27">
        <v>18.857218</v>
      </c>
      <c r="DL70" s="27">
        <v>17.630392000000001</v>
      </c>
      <c r="DM70" s="27">
        <v>19.086283000000002</v>
      </c>
      <c r="DN70" s="24">
        <v>16.455159999999999</v>
      </c>
      <c r="DO70" s="27">
        <v>17.708055000000002</v>
      </c>
      <c r="DP70" s="27">
        <v>19.383248999999999</v>
      </c>
      <c r="DQ70" s="27">
        <v>18.044181999999999</v>
      </c>
      <c r="DR70" s="27">
        <v>19.691319</v>
      </c>
      <c r="DS70" s="24">
        <v>16.815287000000001</v>
      </c>
      <c r="DT70" s="27">
        <v>18.202193999999999</v>
      </c>
      <c r="DU70" s="27">
        <v>19.936989000000001</v>
      </c>
      <c r="DV70" s="27">
        <v>18.548490999999999</v>
      </c>
      <c r="DW70" s="27">
        <v>20.192551000000002</v>
      </c>
      <c r="DX70" s="24">
        <v>17.170849</v>
      </c>
      <c r="DY70" s="27">
        <v>18.687194999999999</v>
      </c>
      <c r="DZ70" s="27">
        <v>20.513321000000001</v>
      </c>
      <c r="EA70" s="27">
        <v>19.101794999999999</v>
      </c>
      <c r="EB70" s="27">
        <v>20.687239000000002</v>
      </c>
      <c r="EC70" s="24">
        <v>17.508205</v>
      </c>
      <c r="ED70" s="27">
        <v>19.216360000000002</v>
      </c>
      <c r="EE70" s="27">
        <v>21.098739999999999</v>
      </c>
      <c r="EF70" s="27">
        <v>19.632581999999999</v>
      </c>
      <c r="EG70" s="27">
        <v>21.216940000000001</v>
      </c>
      <c r="EH70" s="24">
        <v>17.886331999999999</v>
      </c>
      <c r="EI70" s="27">
        <v>19.657727999999999</v>
      </c>
      <c r="EJ70" s="27">
        <v>21.753039999999999</v>
      </c>
      <c r="EK70" s="27">
        <v>20.068284999999999</v>
      </c>
      <c r="EL70" s="27">
        <v>21.741045</v>
      </c>
      <c r="EM70" s="24">
        <v>18.272777999999999</v>
      </c>
      <c r="EN70" s="27">
        <v>20.157183</v>
      </c>
      <c r="EO70" s="27">
        <v>22.434989999999999</v>
      </c>
      <c r="EP70" s="27">
        <v>20.553536999999999</v>
      </c>
      <c r="EQ70" s="27">
        <v>22.306414</v>
      </c>
      <c r="ER70" s="24">
        <v>18.599506000000002</v>
      </c>
      <c r="ES70" s="26">
        <v>1.9E-2</v>
      </c>
      <c r="ET70" s="26">
        <v>2.3E-2</v>
      </c>
      <c r="EU70" s="26">
        <v>0.02</v>
      </c>
      <c r="EV70" s="26">
        <v>2.1999999999999999E-2</v>
      </c>
      <c r="EW70" s="25">
        <v>1.6E-2</v>
      </c>
    </row>
    <row r="71" spans="1:153" x14ac:dyDescent="0.25">
      <c r="A71" s="24" t="s">
        <v>175</v>
      </c>
      <c r="B71" s="24">
        <v>10.186799000000001</v>
      </c>
      <c r="C71" s="24">
        <v>10.229398</v>
      </c>
      <c r="D71" s="27">
        <v>9.8803590000000003</v>
      </c>
      <c r="E71" s="27">
        <v>9.8815930000000005</v>
      </c>
      <c r="F71" s="27">
        <v>9.8726760000000002</v>
      </c>
      <c r="G71" s="27">
        <v>9.9067749999999997</v>
      </c>
      <c r="H71" s="24">
        <v>9.8574120000000001</v>
      </c>
      <c r="I71" s="27">
        <v>9.817895</v>
      </c>
      <c r="J71" s="27">
        <v>9.8163440000000008</v>
      </c>
      <c r="K71" s="27">
        <v>9.7785250000000001</v>
      </c>
      <c r="L71" s="27">
        <v>9.8728160000000003</v>
      </c>
      <c r="M71" s="24">
        <v>9.7394839999999991</v>
      </c>
      <c r="N71" s="27">
        <v>10.008634000000001</v>
      </c>
      <c r="O71" s="27">
        <v>10.01089</v>
      </c>
      <c r="P71" s="27">
        <v>9.9806659999999994</v>
      </c>
      <c r="Q71" s="27">
        <v>10.176132000000001</v>
      </c>
      <c r="R71" s="24">
        <v>9.8252210000000009</v>
      </c>
      <c r="S71" s="27">
        <v>10.086767</v>
      </c>
      <c r="T71" s="27">
        <v>10.165397</v>
      </c>
      <c r="U71" s="27">
        <v>10.09873</v>
      </c>
      <c r="V71" s="27">
        <v>10.367658</v>
      </c>
      <c r="W71" s="24">
        <v>9.7953779999999995</v>
      </c>
      <c r="X71" s="27">
        <v>10.369567</v>
      </c>
      <c r="Y71" s="27">
        <v>10.584642000000001</v>
      </c>
      <c r="Z71" s="27">
        <v>10.429226</v>
      </c>
      <c r="AA71" s="27">
        <v>10.782928</v>
      </c>
      <c r="AB71" s="24">
        <v>10.060695000000001</v>
      </c>
      <c r="AC71" s="27">
        <v>10.610991</v>
      </c>
      <c r="AD71" s="27">
        <v>10.910553999999999</v>
      </c>
      <c r="AE71" s="27">
        <v>10.680071999999999</v>
      </c>
      <c r="AF71" s="27">
        <v>11.136566999999999</v>
      </c>
      <c r="AG71" s="24">
        <v>10.199852999999999</v>
      </c>
      <c r="AH71" s="27">
        <v>10.793583999999999</v>
      </c>
      <c r="AI71" s="27">
        <v>11.173117</v>
      </c>
      <c r="AJ71" s="27">
        <v>10.873201999999999</v>
      </c>
      <c r="AK71" s="27">
        <v>11.403721000000001</v>
      </c>
      <c r="AL71" s="24">
        <v>10.275449999999999</v>
      </c>
      <c r="AM71" s="27">
        <v>10.906015</v>
      </c>
      <c r="AN71" s="27">
        <v>11.399701</v>
      </c>
      <c r="AO71" s="27">
        <v>11.005692</v>
      </c>
      <c r="AP71" s="27">
        <v>11.603152</v>
      </c>
      <c r="AQ71" s="24">
        <v>10.330945</v>
      </c>
      <c r="AR71" s="27">
        <v>11.085235000000001</v>
      </c>
      <c r="AS71" s="27">
        <v>11.574328</v>
      </c>
      <c r="AT71" s="27">
        <v>11.146537</v>
      </c>
      <c r="AU71" s="27">
        <v>11.851675</v>
      </c>
      <c r="AV71" s="24">
        <v>10.590581</v>
      </c>
      <c r="AW71" s="27">
        <v>11.280423000000001</v>
      </c>
      <c r="AX71" s="27">
        <v>11.836373999999999</v>
      </c>
      <c r="AY71" s="27">
        <v>11.337832000000001</v>
      </c>
      <c r="AZ71" s="27">
        <v>12.144493000000001</v>
      </c>
      <c r="BA71" s="24">
        <v>10.865225000000001</v>
      </c>
      <c r="BB71" s="27">
        <v>11.474534</v>
      </c>
      <c r="BC71" s="27">
        <v>12.127893</v>
      </c>
      <c r="BD71" s="27">
        <v>11.575851999999999</v>
      </c>
      <c r="BE71" s="27">
        <v>12.375970000000001</v>
      </c>
      <c r="BF71" s="24">
        <v>10.887335999999999</v>
      </c>
      <c r="BG71" s="27">
        <v>11.628672999999999</v>
      </c>
      <c r="BH71" s="27">
        <v>12.426888999999999</v>
      </c>
      <c r="BI71" s="27">
        <v>11.799973</v>
      </c>
      <c r="BJ71" s="27">
        <v>12.693457</v>
      </c>
      <c r="BK71" s="24">
        <v>10.860506000000001</v>
      </c>
      <c r="BL71" s="27">
        <v>11.760521000000001</v>
      </c>
      <c r="BM71" s="27">
        <v>12.618962</v>
      </c>
      <c r="BN71" s="27">
        <v>11.943352000000001</v>
      </c>
      <c r="BO71" s="27">
        <v>12.899354000000001</v>
      </c>
      <c r="BP71" s="24">
        <v>10.975928</v>
      </c>
      <c r="BQ71" s="27">
        <v>11.939470999999999</v>
      </c>
      <c r="BR71" s="27">
        <v>12.795612</v>
      </c>
      <c r="BS71" s="27">
        <v>12.119106</v>
      </c>
      <c r="BT71" s="27">
        <v>13.052382</v>
      </c>
      <c r="BU71" s="24">
        <v>11.117952000000001</v>
      </c>
      <c r="BV71" s="27">
        <v>12.155174000000001</v>
      </c>
      <c r="BW71" s="27">
        <v>13.068163999999999</v>
      </c>
      <c r="BX71" s="27">
        <v>12.310257999999999</v>
      </c>
      <c r="BY71" s="27">
        <v>13.286023999999999</v>
      </c>
      <c r="BZ71" s="24">
        <v>11.256961</v>
      </c>
      <c r="CA71" s="27">
        <v>12.276916999999999</v>
      </c>
      <c r="CB71" s="27">
        <v>13.367316000000001</v>
      </c>
      <c r="CC71" s="27">
        <v>12.502383999999999</v>
      </c>
      <c r="CD71" s="27">
        <v>13.569539000000001</v>
      </c>
      <c r="CE71" s="24">
        <v>11.434373000000001</v>
      </c>
      <c r="CF71" s="27">
        <v>12.500432999999999</v>
      </c>
      <c r="CG71" s="27">
        <v>13.625545000000001</v>
      </c>
      <c r="CH71" s="27">
        <v>12.727691999999999</v>
      </c>
      <c r="CI71" s="27">
        <v>13.852717999999999</v>
      </c>
      <c r="CJ71" s="24">
        <v>11.622601</v>
      </c>
      <c r="CK71" s="27">
        <v>12.751476</v>
      </c>
      <c r="CL71" s="27">
        <v>14.006748999999999</v>
      </c>
      <c r="CM71" s="27">
        <v>13.022788</v>
      </c>
      <c r="CN71" s="27">
        <v>14.188628</v>
      </c>
      <c r="CO71" s="24">
        <v>11.834669999999999</v>
      </c>
      <c r="CP71" s="27">
        <v>13.027304000000001</v>
      </c>
      <c r="CQ71" s="27">
        <v>14.356301</v>
      </c>
      <c r="CR71" s="27">
        <v>13.325913</v>
      </c>
      <c r="CS71" s="27">
        <v>14.524868</v>
      </c>
      <c r="CT71" s="24">
        <v>12.056675</v>
      </c>
      <c r="CU71" s="27">
        <v>13.332623</v>
      </c>
      <c r="CV71" s="27">
        <v>14.773474</v>
      </c>
      <c r="CW71" s="27">
        <v>13.617291</v>
      </c>
      <c r="CX71" s="27">
        <v>14.910729999999999</v>
      </c>
      <c r="CY71" s="24">
        <v>12.349966999999999</v>
      </c>
      <c r="CZ71" s="27">
        <v>13.610075</v>
      </c>
      <c r="DA71" s="27">
        <v>15.151002</v>
      </c>
      <c r="DB71" s="27">
        <v>13.894079</v>
      </c>
      <c r="DC71" s="27">
        <v>15.33638</v>
      </c>
      <c r="DD71" s="24">
        <v>12.627266000000001</v>
      </c>
      <c r="DE71" s="27">
        <v>13.898736</v>
      </c>
      <c r="DF71" s="27">
        <v>15.53598</v>
      </c>
      <c r="DG71" s="27">
        <v>14.231856000000001</v>
      </c>
      <c r="DH71" s="27">
        <v>15.775003</v>
      </c>
      <c r="DI71" s="24">
        <v>12.899156</v>
      </c>
      <c r="DJ71" s="27">
        <v>14.257382</v>
      </c>
      <c r="DK71" s="27">
        <v>15.952422</v>
      </c>
      <c r="DL71" s="27">
        <v>14.617785</v>
      </c>
      <c r="DM71" s="27">
        <v>16.326277000000001</v>
      </c>
      <c r="DN71" s="24">
        <v>13.187336999999999</v>
      </c>
      <c r="DO71" s="27">
        <v>14.722186000000001</v>
      </c>
      <c r="DP71" s="27">
        <v>16.406879</v>
      </c>
      <c r="DQ71" s="27">
        <v>14.986370000000001</v>
      </c>
      <c r="DR71" s="27">
        <v>16.908048999999998</v>
      </c>
      <c r="DS71" s="24">
        <v>13.501804999999999</v>
      </c>
      <c r="DT71" s="27">
        <v>15.225655</v>
      </c>
      <c r="DU71" s="27">
        <v>16.950733</v>
      </c>
      <c r="DV71" s="27">
        <v>15.476889999999999</v>
      </c>
      <c r="DW71" s="27">
        <v>17.406054999999999</v>
      </c>
      <c r="DX71" s="24">
        <v>13.828215</v>
      </c>
      <c r="DY71" s="27">
        <v>15.692019999999999</v>
      </c>
      <c r="DZ71" s="27">
        <v>17.530063999999999</v>
      </c>
      <c r="EA71" s="27">
        <v>16.025811999999998</v>
      </c>
      <c r="EB71" s="27">
        <v>17.901955000000001</v>
      </c>
      <c r="EC71" s="24">
        <v>14.140532</v>
      </c>
      <c r="ED71" s="27">
        <v>16.247284000000001</v>
      </c>
      <c r="EE71" s="27">
        <v>18.089779</v>
      </c>
      <c r="EF71" s="27">
        <v>16.541235</v>
      </c>
      <c r="EG71" s="27">
        <v>18.408000999999999</v>
      </c>
      <c r="EH71" s="24">
        <v>14.51066</v>
      </c>
      <c r="EI71" s="27">
        <v>16.680008000000001</v>
      </c>
      <c r="EJ71" s="27">
        <v>18.741264000000001</v>
      </c>
      <c r="EK71" s="27">
        <v>16.970662999999998</v>
      </c>
      <c r="EL71" s="27">
        <v>18.922298000000001</v>
      </c>
      <c r="EM71" s="24">
        <v>14.896945000000001</v>
      </c>
      <c r="EN71" s="27">
        <v>17.182003000000002</v>
      </c>
      <c r="EO71" s="27">
        <v>19.425363999999998</v>
      </c>
      <c r="EP71" s="27">
        <v>17.435776000000001</v>
      </c>
      <c r="EQ71" s="27">
        <v>19.477501</v>
      </c>
      <c r="ER71" s="24">
        <v>15.194077</v>
      </c>
      <c r="ES71" s="26">
        <v>1.7999999999999999E-2</v>
      </c>
      <c r="ET71" s="26">
        <v>2.1999999999999999E-2</v>
      </c>
      <c r="EU71" s="26">
        <v>1.9E-2</v>
      </c>
      <c r="EV71" s="26">
        <v>2.1999999999999999E-2</v>
      </c>
      <c r="EW71" s="25">
        <v>1.4E-2</v>
      </c>
    </row>
    <row r="72" spans="1:153" x14ac:dyDescent="0.25">
      <c r="A72" s="24" t="s">
        <v>174</v>
      </c>
      <c r="B72" s="24">
        <v>6.7685009999999997</v>
      </c>
      <c r="C72" s="24">
        <v>6.8157220000000001</v>
      </c>
      <c r="D72" s="27">
        <v>6.4022769999999998</v>
      </c>
      <c r="E72" s="27">
        <v>6.4024340000000004</v>
      </c>
      <c r="F72" s="27">
        <v>6.3922340000000002</v>
      </c>
      <c r="G72" s="27">
        <v>6.426857</v>
      </c>
      <c r="H72" s="24">
        <v>6.3775519999999997</v>
      </c>
      <c r="I72" s="27">
        <v>6.4327310000000004</v>
      </c>
      <c r="J72" s="27">
        <v>6.4159689999999996</v>
      </c>
      <c r="K72" s="27">
        <v>6.3893570000000004</v>
      </c>
      <c r="L72" s="27">
        <v>6.4879619999999996</v>
      </c>
      <c r="M72" s="24">
        <v>6.3501390000000004</v>
      </c>
      <c r="N72" s="27">
        <v>6.4986059999999997</v>
      </c>
      <c r="O72" s="27">
        <v>6.5120440000000004</v>
      </c>
      <c r="P72" s="27">
        <v>6.4669749999999997</v>
      </c>
      <c r="Q72" s="27">
        <v>6.6303989999999997</v>
      </c>
      <c r="R72" s="24">
        <v>6.3437250000000001</v>
      </c>
      <c r="S72" s="27">
        <v>6.5042049999999998</v>
      </c>
      <c r="T72" s="27">
        <v>6.5928240000000002</v>
      </c>
      <c r="U72" s="27">
        <v>6.5030359999999998</v>
      </c>
      <c r="V72" s="27">
        <v>6.7201060000000004</v>
      </c>
      <c r="W72" s="24">
        <v>6.2865789999999997</v>
      </c>
      <c r="X72" s="27">
        <v>6.736097</v>
      </c>
      <c r="Y72" s="27">
        <v>6.9446770000000004</v>
      </c>
      <c r="Z72" s="27">
        <v>6.7768550000000003</v>
      </c>
      <c r="AA72" s="27">
        <v>7.0616940000000001</v>
      </c>
      <c r="AB72" s="24">
        <v>6.5052680000000001</v>
      </c>
      <c r="AC72" s="27">
        <v>6.9207489999999998</v>
      </c>
      <c r="AD72" s="27">
        <v>7.2109810000000003</v>
      </c>
      <c r="AE72" s="27">
        <v>6.9737349999999996</v>
      </c>
      <c r="AF72" s="27">
        <v>7.3225499999999997</v>
      </c>
      <c r="AG72" s="24">
        <v>6.6192909999999996</v>
      </c>
      <c r="AH72" s="27">
        <v>7.0442090000000004</v>
      </c>
      <c r="AI72" s="27">
        <v>7.4036080000000002</v>
      </c>
      <c r="AJ72" s="27">
        <v>7.1136780000000002</v>
      </c>
      <c r="AK72" s="27">
        <v>7.5096179999999997</v>
      </c>
      <c r="AL72" s="24">
        <v>6.6787340000000004</v>
      </c>
      <c r="AM72" s="27">
        <v>7.1133629999999997</v>
      </c>
      <c r="AN72" s="27">
        <v>7.5632400000000004</v>
      </c>
      <c r="AO72" s="27">
        <v>7.2046789999999996</v>
      </c>
      <c r="AP72" s="27">
        <v>7.660323</v>
      </c>
      <c r="AQ72" s="24">
        <v>6.7136519999999997</v>
      </c>
      <c r="AR72" s="27">
        <v>7.2001499999999998</v>
      </c>
      <c r="AS72" s="27">
        <v>7.6963749999999997</v>
      </c>
      <c r="AT72" s="27">
        <v>7.3033429999999999</v>
      </c>
      <c r="AU72" s="27">
        <v>7.8345459999999996</v>
      </c>
      <c r="AV72" s="24">
        <v>6.869262</v>
      </c>
      <c r="AW72" s="27">
        <v>7.3535529999999998</v>
      </c>
      <c r="AX72" s="27">
        <v>7.9211159999999996</v>
      </c>
      <c r="AY72" s="27">
        <v>7.4678240000000002</v>
      </c>
      <c r="AZ72" s="27">
        <v>8.0706830000000007</v>
      </c>
      <c r="BA72" s="24">
        <v>7.0792909999999996</v>
      </c>
      <c r="BB72" s="27">
        <v>7.5163729999999997</v>
      </c>
      <c r="BC72" s="27">
        <v>8.1659679999999994</v>
      </c>
      <c r="BD72" s="27">
        <v>7.6551770000000001</v>
      </c>
      <c r="BE72" s="27">
        <v>8.2816179999999999</v>
      </c>
      <c r="BF72" s="24">
        <v>7.1274709999999999</v>
      </c>
      <c r="BG72" s="27">
        <v>7.6716959999999998</v>
      </c>
      <c r="BH72" s="27">
        <v>8.4408150000000006</v>
      </c>
      <c r="BI72" s="27">
        <v>7.8617610000000004</v>
      </c>
      <c r="BJ72" s="27">
        <v>8.5235830000000004</v>
      </c>
      <c r="BK72" s="24">
        <v>7.1745099999999997</v>
      </c>
      <c r="BL72" s="27">
        <v>7.7878879999999997</v>
      </c>
      <c r="BM72" s="27">
        <v>8.6554780000000004</v>
      </c>
      <c r="BN72" s="27">
        <v>8.022119</v>
      </c>
      <c r="BO72" s="27">
        <v>8.7024139999999992</v>
      </c>
      <c r="BP72" s="24">
        <v>7.3060910000000003</v>
      </c>
      <c r="BQ72" s="27">
        <v>7.9598139999999997</v>
      </c>
      <c r="BR72" s="27">
        <v>8.8421640000000004</v>
      </c>
      <c r="BS72" s="27">
        <v>8.2079889999999995</v>
      </c>
      <c r="BT72" s="27">
        <v>8.8883790000000005</v>
      </c>
      <c r="BU72" s="24">
        <v>7.4538409999999997</v>
      </c>
      <c r="BV72" s="27">
        <v>8.1334239999999998</v>
      </c>
      <c r="BW72" s="27">
        <v>9.0820950000000007</v>
      </c>
      <c r="BX72" s="27">
        <v>8.3736119999999996</v>
      </c>
      <c r="BY72" s="27">
        <v>9.1085069999999995</v>
      </c>
      <c r="BZ72" s="24">
        <v>7.5935649999999999</v>
      </c>
      <c r="CA72" s="27">
        <v>8.2585040000000003</v>
      </c>
      <c r="CB72" s="27">
        <v>9.3250270000000004</v>
      </c>
      <c r="CC72" s="27">
        <v>8.5326199999999996</v>
      </c>
      <c r="CD72" s="27">
        <v>9.3303370000000001</v>
      </c>
      <c r="CE72" s="24">
        <v>7.7492489999999998</v>
      </c>
      <c r="CF72" s="27">
        <v>8.425357</v>
      </c>
      <c r="CG72" s="27">
        <v>9.5622530000000001</v>
      </c>
      <c r="CH72" s="27">
        <v>8.7187830000000002</v>
      </c>
      <c r="CI72" s="27">
        <v>9.5638670000000001</v>
      </c>
      <c r="CJ72" s="24">
        <v>7.9046279999999998</v>
      </c>
      <c r="CK72" s="27">
        <v>8.6178000000000008</v>
      </c>
      <c r="CL72" s="27">
        <v>9.8964040000000004</v>
      </c>
      <c r="CM72" s="27">
        <v>8.9445750000000004</v>
      </c>
      <c r="CN72" s="27">
        <v>9.8222210000000008</v>
      </c>
      <c r="CO72" s="24">
        <v>8.0614290000000004</v>
      </c>
      <c r="CP72" s="27">
        <v>8.8232230000000005</v>
      </c>
      <c r="CQ72" s="27">
        <v>10.192631</v>
      </c>
      <c r="CR72" s="27">
        <v>9.1700599999999994</v>
      </c>
      <c r="CS72" s="27">
        <v>10.066833000000001</v>
      </c>
      <c r="CT72" s="24">
        <v>8.2367889999999999</v>
      </c>
      <c r="CU72" s="27">
        <v>9.0578950000000003</v>
      </c>
      <c r="CV72" s="27">
        <v>10.524990000000001</v>
      </c>
      <c r="CW72" s="27">
        <v>9.39663</v>
      </c>
      <c r="CX72" s="27">
        <v>10.350683999999999</v>
      </c>
      <c r="CY72" s="24">
        <v>8.4503149999999998</v>
      </c>
      <c r="CZ72" s="27">
        <v>9.2806840000000008</v>
      </c>
      <c r="DA72" s="27">
        <v>10.806647999999999</v>
      </c>
      <c r="DB72" s="27">
        <v>9.6292779999999993</v>
      </c>
      <c r="DC72" s="27">
        <v>10.681454</v>
      </c>
      <c r="DD72" s="24">
        <v>8.6596449999999994</v>
      </c>
      <c r="DE72" s="27">
        <v>9.5102200000000003</v>
      </c>
      <c r="DF72" s="27">
        <v>11.129194999999999</v>
      </c>
      <c r="DG72" s="27">
        <v>9.8971859999999996</v>
      </c>
      <c r="DH72" s="27">
        <v>11.025769</v>
      </c>
      <c r="DI72" s="24">
        <v>8.8721750000000004</v>
      </c>
      <c r="DJ72" s="27">
        <v>9.8134779999999999</v>
      </c>
      <c r="DK72" s="27">
        <v>11.491766</v>
      </c>
      <c r="DL72" s="27">
        <v>10.220668</v>
      </c>
      <c r="DM72" s="27">
        <v>11.470475</v>
      </c>
      <c r="DN72" s="24">
        <v>9.1044689999999999</v>
      </c>
      <c r="DO72" s="27">
        <v>10.162915</v>
      </c>
      <c r="DP72" s="27">
        <v>11.909921000000001</v>
      </c>
      <c r="DQ72" s="27">
        <v>10.531418</v>
      </c>
      <c r="DR72" s="27">
        <v>11.930807</v>
      </c>
      <c r="DS72" s="24">
        <v>9.3600999999999992</v>
      </c>
      <c r="DT72" s="27">
        <v>10.553499</v>
      </c>
      <c r="DU72" s="27">
        <v>12.361591000000001</v>
      </c>
      <c r="DV72" s="27">
        <v>10.920047</v>
      </c>
      <c r="DW72" s="27">
        <v>12.32616</v>
      </c>
      <c r="DX72" s="24">
        <v>9.6163059999999998</v>
      </c>
      <c r="DY72" s="27">
        <v>10.948596</v>
      </c>
      <c r="DZ72" s="27">
        <v>12.842596</v>
      </c>
      <c r="EA72" s="27">
        <v>11.36138</v>
      </c>
      <c r="EB72" s="27">
        <v>12.741491</v>
      </c>
      <c r="EC72" s="24">
        <v>9.8699929999999991</v>
      </c>
      <c r="ED72" s="27">
        <v>11.368447</v>
      </c>
      <c r="EE72" s="27">
        <v>13.327253000000001</v>
      </c>
      <c r="EF72" s="27">
        <v>11.786818999999999</v>
      </c>
      <c r="EG72" s="27">
        <v>13.198866000000001</v>
      </c>
      <c r="EH72" s="24">
        <v>10.145108</v>
      </c>
      <c r="EI72" s="27">
        <v>11.70684</v>
      </c>
      <c r="EJ72" s="27">
        <v>13.864072999999999</v>
      </c>
      <c r="EK72" s="27">
        <v>12.111656</v>
      </c>
      <c r="EL72" s="27">
        <v>13.619351999999999</v>
      </c>
      <c r="EM72" s="24">
        <v>10.433154</v>
      </c>
      <c r="EN72" s="27">
        <v>12.113991</v>
      </c>
      <c r="EO72" s="27">
        <v>14.426750999999999</v>
      </c>
      <c r="EP72" s="27">
        <v>12.493383</v>
      </c>
      <c r="EQ72" s="27">
        <v>14.093778</v>
      </c>
      <c r="ER72" s="24">
        <v>10.670218999999999</v>
      </c>
      <c r="ES72" s="26">
        <v>0.02</v>
      </c>
      <c r="ET72" s="26">
        <v>2.5999999999999999E-2</v>
      </c>
      <c r="EU72" s="26">
        <v>2.1000000000000001E-2</v>
      </c>
      <c r="EV72" s="26">
        <v>2.5000000000000001E-2</v>
      </c>
      <c r="EW72" s="25">
        <v>1.6E-2</v>
      </c>
    </row>
    <row r="73" spans="1:153" x14ac:dyDescent="0.25">
      <c r="A73" s="24" t="s">
        <v>173</v>
      </c>
      <c r="B73" s="24">
        <v>11.329839</v>
      </c>
      <c r="C73" s="24">
        <v>11.174556000000001</v>
      </c>
      <c r="D73" s="27">
        <v>10.804199000000001</v>
      </c>
      <c r="E73" s="27">
        <v>10.800138</v>
      </c>
      <c r="F73" s="27">
        <v>10.795033</v>
      </c>
      <c r="G73" s="27">
        <v>10.829314999999999</v>
      </c>
      <c r="H73" s="24">
        <v>10.778738000000001</v>
      </c>
      <c r="I73" s="27">
        <v>10.811855</v>
      </c>
      <c r="J73" s="27">
        <v>10.811809999999999</v>
      </c>
      <c r="K73" s="27">
        <v>10.771779</v>
      </c>
      <c r="L73" s="27">
        <v>10.852772</v>
      </c>
      <c r="M73" s="24">
        <v>10.741433000000001</v>
      </c>
      <c r="N73" s="27">
        <v>10.851324</v>
      </c>
      <c r="O73" s="27">
        <v>10.814086</v>
      </c>
      <c r="P73" s="27">
        <v>10.802986000000001</v>
      </c>
      <c r="Q73" s="27">
        <v>11.026901000000001</v>
      </c>
      <c r="R73" s="24">
        <v>10.639505</v>
      </c>
      <c r="S73" s="27">
        <v>10.859192</v>
      </c>
      <c r="T73" s="27">
        <v>10.915241999999999</v>
      </c>
      <c r="U73" s="27">
        <v>10.848534000000001</v>
      </c>
      <c r="V73" s="27">
        <v>11.160458</v>
      </c>
      <c r="W73" s="24">
        <v>10.546061999999999</v>
      </c>
      <c r="X73" s="27">
        <v>11.043810000000001</v>
      </c>
      <c r="Y73" s="27">
        <v>11.23494</v>
      </c>
      <c r="Z73" s="27">
        <v>11.075373000000001</v>
      </c>
      <c r="AA73" s="27">
        <v>11.493192000000001</v>
      </c>
      <c r="AB73" s="24">
        <v>10.689124</v>
      </c>
      <c r="AC73" s="27">
        <v>11.165915999999999</v>
      </c>
      <c r="AD73" s="27">
        <v>11.436693999999999</v>
      </c>
      <c r="AE73" s="27">
        <v>11.208349</v>
      </c>
      <c r="AF73" s="27">
        <v>11.740753</v>
      </c>
      <c r="AG73" s="24">
        <v>10.716372</v>
      </c>
      <c r="AH73" s="27">
        <v>11.341246</v>
      </c>
      <c r="AI73" s="27">
        <v>11.673548</v>
      </c>
      <c r="AJ73" s="27">
        <v>11.377841</v>
      </c>
      <c r="AK73" s="27">
        <v>11.968310000000001</v>
      </c>
      <c r="AL73" s="24">
        <v>10.758041</v>
      </c>
      <c r="AM73" s="27">
        <v>11.380412</v>
      </c>
      <c r="AN73" s="27">
        <v>11.827013000000001</v>
      </c>
      <c r="AO73" s="27">
        <v>11.455341000000001</v>
      </c>
      <c r="AP73" s="27">
        <v>12.128235999999999</v>
      </c>
      <c r="AQ73" s="24">
        <v>10.781945</v>
      </c>
      <c r="AR73" s="27">
        <v>11.530059</v>
      </c>
      <c r="AS73" s="27">
        <v>11.916921</v>
      </c>
      <c r="AT73" s="27">
        <v>11.527699999999999</v>
      </c>
      <c r="AU73" s="27">
        <v>12.342586000000001</v>
      </c>
      <c r="AV73" s="24">
        <v>11.151806000000001</v>
      </c>
      <c r="AW73" s="27">
        <v>11.668314000000001</v>
      </c>
      <c r="AX73" s="27">
        <v>12.111758999999999</v>
      </c>
      <c r="AY73" s="27">
        <v>11.658231000000001</v>
      </c>
      <c r="AZ73" s="27">
        <v>12.582754</v>
      </c>
      <c r="BA73" s="24">
        <v>11.477546999999999</v>
      </c>
      <c r="BB73" s="27">
        <v>11.857944</v>
      </c>
      <c r="BC73" s="27">
        <v>12.419663999999999</v>
      </c>
      <c r="BD73" s="27">
        <v>11.900414</v>
      </c>
      <c r="BE73" s="27">
        <v>12.840367000000001</v>
      </c>
      <c r="BF73" s="24">
        <v>11.338229</v>
      </c>
      <c r="BG73" s="27">
        <v>12.098167</v>
      </c>
      <c r="BH73" s="27">
        <v>12.781065</v>
      </c>
      <c r="BI73" s="27">
        <v>12.217743</v>
      </c>
      <c r="BJ73" s="27">
        <v>13.224439</v>
      </c>
      <c r="BK73" s="24">
        <v>11.255689</v>
      </c>
      <c r="BL73" s="27">
        <v>12.455963000000001</v>
      </c>
      <c r="BM73" s="27">
        <v>13.117685</v>
      </c>
      <c r="BN73" s="27">
        <v>12.554061000000001</v>
      </c>
      <c r="BO73" s="27">
        <v>13.598642</v>
      </c>
      <c r="BP73" s="24">
        <v>11.538798</v>
      </c>
      <c r="BQ73" s="27">
        <v>12.858396000000001</v>
      </c>
      <c r="BR73" s="27">
        <v>13.492723</v>
      </c>
      <c r="BS73" s="27">
        <v>12.90813</v>
      </c>
      <c r="BT73" s="27">
        <v>13.960610000000001</v>
      </c>
      <c r="BU73" s="24">
        <v>11.940365999999999</v>
      </c>
      <c r="BV73" s="27">
        <v>13.309405</v>
      </c>
      <c r="BW73" s="27">
        <v>13.958667</v>
      </c>
      <c r="BX73" s="27">
        <v>13.321740999999999</v>
      </c>
      <c r="BY73" s="27">
        <v>14.396203</v>
      </c>
      <c r="BZ73" s="24">
        <v>12.338817000000001</v>
      </c>
      <c r="CA73" s="27">
        <v>13.560513</v>
      </c>
      <c r="CB73" s="27">
        <v>14.397192</v>
      </c>
      <c r="CC73" s="27">
        <v>13.704836</v>
      </c>
      <c r="CD73" s="27">
        <v>14.819383999999999</v>
      </c>
      <c r="CE73" s="24">
        <v>12.634652000000001</v>
      </c>
      <c r="CF73" s="27">
        <v>13.876620000000001</v>
      </c>
      <c r="CG73" s="27">
        <v>14.736942000000001</v>
      </c>
      <c r="CH73" s="27">
        <v>13.980046</v>
      </c>
      <c r="CI73" s="27">
        <v>15.198841</v>
      </c>
      <c r="CJ73" s="24">
        <v>12.894007</v>
      </c>
      <c r="CK73" s="27">
        <v>14.177681</v>
      </c>
      <c r="CL73" s="27">
        <v>15.201221</v>
      </c>
      <c r="CM73" s="27">
        <v>14.339683000000001</v>
      </c>
      <c r="CN73" s="27">
        <v>15.632225</v>
      </c>
      <c r="CO73" s="24">
        <v>13.181212</v>
      </c>
      <c r="CP73" s="27">
        <v>14.535797000000001</v>
      </c>
      <c r="CQ73" s="27">
        <v>15.622534999999999</v>
      </c>
      <c r="CR73" s="27">
        <v>14.690185</v>
      </c>
      <c r="CS73" s="27">
        <v>16.006252</v>
      </c>
      <c r="CT73" s="24">
        <v>13.488262000000001</v>
      </c>
      <c r="CU73" s="27">
        <v>14.862766000000001</v>
      </c>
      <c r="CV73" s="27">
        <v>16.089859000000001</v>
      </c>
      <c r="CW73" s="27">
        <v>15.104882</v>
      </c>
      <c r="CX73" s="27">
        <v>16.438219</v>
      </c>
      <c r="CY73" s="24">
        <v>13.844404000000001</v>
      </c>
      <c r="CZ73" s="27">
        <v>15.183767</v>
      </c>
      <c r="DA73" s="27">
        <v>16.549866000000002</v>
      </c>
      <c r="DB73" s="27">
        <v>15.423987</v>
      </c>
      <c r="DC73" s="27">
        <v>16.915109999999999</v>
      </c>
      <c r="DD73" s="24">
        <v>14.200654</v>
      </c>
      <c r="DE73" s="27">
        <v>15.540119000000001</v>
      </c>
      <c r="DF73" s="27">
        <v>16.95805</v>
      </c>
      <c r="DG73" s="27">
        <v>15.847816999999999</v>
      </c>
      <c r="DH73" s="27">
        <v>17.417190999999999</v>
      </c>
      <c r="DI73" s="24">
        <v>14.530991</v>
      </c>
      <c r="DJ73" s="27">
        <v>15.981280999999999</v>
      </c>
      <c r="DK73" s="27">
        <v>17.408283000000001</v>
      </c>
      <c r="DL73" s="27">
        <v>16.283852</v>
      </c>
      <c r="DM73" s="27">
        <v>18.009052000000001</v>
      </c>
      <c r="DN73" s="24">
        <v>14.87077</v>
      </c>
      <c r="DO73" s="27">
        <v>16.501138999999998</v>
      </c>
      <c r="DP73" s="27">
        <v>17.907731999999999</v>
      </c>
      <c r="DQ73" s="27">
        <v>16.698725</v>
      </c>
      <c r="DR73" s="27">
        <v>18.635428999999998</v>
      </c>
      <c r="DS73" s="24">
        <v>15.242853999999999</v>
      </c>
      <c r="DT73" s="27">
        <v>17.047592000000002</v>
      </c>
      <c r="DU73" s="27">
        <v>18.487304999999999</v>
      </c>
      <c r="DV73" s="27">
        <v>17.248214999999998</v>
      </c>
      <c r="DW73" s="27">
        <v>19.163274999999999</v>
      </c>
      <c r="DX73" s="24">
        <v>15.609952</v>
      </c>
      <c r="DY73" s="27">
        <v>17.585407</v>
      </c>
      <c r="DZ73" s="27">
        <v>19.105533999999999</v>
      </c>
      <c r="EA73" s="27">
        <v>17.845628999999999</v>
      </c>
      <c r="EB73" s="27">
        <v>19.685369000000001</v>
      </c>
      <c r="EC73" s="24">
        <v>15.966592</v>
      </c>
      <c r="ED73" s="27">
        <v>18.165796</v>
      </c>
      <c r="EE73" s="27">
        <v>19.736757000000001</v>
      </c>
      <c r="EF73" s="27">
        <v>18.421761</v>
      </c>
      <c r="EG73" s="27">
        <v>20.211625999999999</v>
      </c>
      <c r="EH73" s="24">
        <v>16.372917000000001</v>
      </c>
      <c r="EI73" s="27">
        <v>18.634118999999998</v>
      </c>
      <c r="EJ73" s="27">
        <v>20.404919</v>
      </c>
      <c r="EK73" s="27">
        <v>18.872385000000001</v>
      </c>
      <c r="EL73" s="27">
        <v>20.807473999999999</v>
      </c>
      <c r="EM73" s="24">
        <v>16.794006</v>
      </c>
      <c r="EN73" s="27">
        <v>19.162603000000001</v>
      </c>
      <c r="EO73" s="27">
        <v>21.111059000000001</v>
      </c>
      <c r="EP73" s="27">
        <v>19.368040000000001</v>
      </c>
      <c r="EQ73" s="27">
        <v>21.380281</v>
      </c>
      <c r="ER73" s="24">
        <v>17.11253</v>
      </c>
      <c r="ES73" s="26">
        <v>1.9E-2</v>
      </c>
      <c r="ET73" s="26">
        <v>2.1999999999999999E-2</v>
      </c>
      <c r="EU73" s="26">
        <v>1.9E-2</v>
      </c>
      <c r="EV73" s="26">
        <v>2.3E-2</v>
      </c>
      <c r="EW73" s="25">
        <v>1.4999999999999999E-2</v>
      </c>
    </row>
    <row r="74" spans="1:153" x14ac:dyDescent="0.25">
      <c r="A74" s="28" t="s">
        <v>172</v>
      </c>
      <c r="B74" s="28">
        <v>9.8231400000000004</v>
      </c>
      <c r="C74" s="28">
        <v>9.9049759999999996</v>
      </c>
      <c r="D74" s="31">
        <v>9.5754000000000001</v>
      </c>
      <c r="E74" s="31">
        <v>9.5755619999999997</v>
      </c>
      <c r="F74" s="31">
        <v>9.5676269999999999</v>
      </c>
      <c r="G74" s="31">
        <v>9.5991820000000008</v>
      </c>
      <c r="H74" s="28">
        <v>9.5528750000000002</v>
      </c>
      <c r="I74" s="31">
        <v>9.5342249999999993</v>
      </c>
      <c r="J74" s="31">
        <v>9.5252339999999993</v>
      </c>
      <c r="K74" s="31">
        <v>9.4930330000000005</v>
      </c>
      <c r="L74" s="31">
        <v>9.5886449999999996</v>
      </c>
      <c r="M74" s="28">
        <v>9.4526109999999992</v>
      </c>
      <c r="N74" s="31">
        <v>9.7335499999999993</v>
      </c>
      <c r="O74" s="31">
        <v>9.7383550000000003</v>
      </c>
      <c r="P74" s="31">
        <v>9.7012889999999992</v>
      </c>
      <c r="Q74" s="31">
        <v>9.8838600000000003</v>
      </c>
      <c r="R74" s="28">
        <v>9.5598320000000001</v>
      </c>
      <c r="S74" s="31">
        <v>9.7844200000000008</v>
      </c>
      <c r="T74" s="31">
        <v>9.8681239999999999</v>
      </c>
      <c r="U74" s="31">
        <v>9.7898980000000009</v>
      </c>
      <c r="V74" s="31">
        <v>10.035209</v>
      </c>
      <c r="W74" s="28">
        <v>9.5204050000000002</v>
      </c>
      <c r="X74" s="31">
        <v>10.048465999999999</v>
      </c>
      <c r="Y74" s="31">
        <v>10.260154999999999</v>
      </c>
      <c r="Z74" s="31">
        <v>10.101385000000001</v>
      </c>
      <c r="AA74" s="31">
        <v>10.420816</v>
      </c>
      <c r="AB74" s="28">
        <v>9.7688620000000004</v>
      </c>
      <c r="AC74" s="31">
        <v>10.262093999999999</v>
      </c>
      <c r="AD74" s="31">
        <v>10.555090999999999</v>
      </c>
      <c r="AE74" s="31">
        <v>10.326241</v>
      </c>
      <c r="AF74" s="31">
        <v>10.730145</v>
      </c>
      <c r="AG74" s="28">
        <v>9.8937760000000008</v>
      </c>
      <c r="AH74" s="31">
        <v>10.418117000000001</v>
      </c>
      <c r="AI74" s="31">
        <v>10.785183999999999</v>
      </c>
      <c r="AJ74" s="31">
        <v>10.495348999999999</v>
      </c>
      <c r="AK74" s="31">
        <v>10.958734</v>
      </c>
      <c r="AL74" s="28">
        <v>9.9651230000000002</v>
      </c>
      <c r="AM74" s="31">
        <v>10.510316</v>
      </c>
      <c r="AN74" s="31">
        <v>10.978236000000001</v>
      </c>
      <c r="AO74" s="31">
        <v>10.607623999999999</v>
      </c>
      <c r="AP74" s="31">
        <v>11.135849</v>
      </c>
      <c r="AQ74" s="28">
        <v>10.012933</v>
      </c>
      <c r="AR74" s="31">
        <v>10.659333</v>
      </c>
      <c r="AS74" s="31">
        <v>11.148167000000001</v>
      </c>
      <c r="AT74" s="31">
        <v>10.743235</v>
      </c>
      <c r="AU74" s="31">
        <v>11.366064</v>
      </c>
      <c r="AV74" s="28">
        <v>10.234712999999999</v>
      </c>
      <c r="AW74" s="31">
        <v>10.844938000000001</v>
      </c>
      <c r="AX74" s="31">
        <v>11.410213000000001</v>
      </c>
      <c r="AY74" s="31">
        <v>10.939296000000001</v>
      </c>
      <c r="AZ74" s="31">
        <v>11.644513</v>
      </c>
      <c r="BA74" s="28">
        <v>10.487527</v>
      </c>
      <c r="BB74" s="31">
        <v>11.04546</v>
      </c>
      <c r="BC74" s="31">
        <v>11.701941</v>
      </c>
      <c r="BD74" s="31">
        <v>11.171597</v>
      </c>
      <c r="BE74" s="31">
        <v>11.891613</v>
      </c>
      <c r="BF74" s="28">
        <v>10.539171</v>
      </c>
      <c r="BG74" s="31">
        <v>11.226685</v>
      </c>
      <c r="BH74" s="31">
        <v>12.019005</v>
      </c>
      <c r="BI74" s="31">
        <v>11.417173</v>
      </c>
      <c r="BJ74" s="31">
        <v>12.202070000000001</v>
      </c>
      <c r="BK74" s="28">
        <v>10.584286000000001</v>
      </c>
      <c r="BL74" s="31">
        <v>11.403102000000001</v>
      </c>
      <c r="BM74" s="31">
        <v>12.282868000000001</v>
      </c>
      <c r="BN74" s="31">
        <v>11.625904999999999</v>
      </c>
      <c r="BO74" s="31">
        <v>12.441284</v>
      </c>
      <c r="BP74" s="28">
        <v>10.766154</v>
      </c>
      <c r="BQ74" s="31">
        <v>11.648460999999999</v>
      </c>
      <c r="BR74" s="31">
        <v>12.536263</v>
      </c>
      <c r="BS74" s="31">
        <v>11.881664000000001</v>
      </c>
      <c r="BT74" s="31">
        <v>12.683619999999999</v>
      </c>
      <c r="BU74" s="28">
        <v>10.990627999999999</v>
      </c>
      <c r="BV74" s="31">
        <v>11.902466</v>
      </c>
      <c r="BW74" s="31">
        <v>12.86332</v>
      </c>
      <c r="BX74" s="31">
        <v>12.128211</v>
      </c>
      <c r="BY74" s="31">
        <v>12.983293</v>
      </c>
      <c r="BZ74" s="28">
        <v>11.209063</v>
      </c>
      <c r="CA74" s="31">
        <v>12.087612999999999</v>
      </c>
      <c r="CB74" s="31">
        <v>13.198581000000001</v>
      </c>
      <c r="CC74" s="31">
        <v>12.365012999999999</v>
      </c>
      <c r="CD74" s="31">
        <v>13.296692</v>
      </c>
      <c r="CE74" s="28">
        <v>11.438283</v>
      </c>
      <c r="CF74" s="31">
        <v>12.336344</v>
      </c>
      <c r="CG74" s="31">
        <v>13.499461999999999</v>
      </c>
      <c r="CH74" s="31">
        <v>12.624184</v>
      </c>
      <c r="CI74" s="31">
        <v>13.612750999999999</v>
      </c>
      <c r="CJ74" s="28">
        <v>11.665265</v>
      </c>
      <c r="CK74" s="31">
        <v>12.609147999999999</v>
      </c>
      <c r="CL74" s="31">
        <v>13.911182999999999</v>
      </c>
      <c r="CM74" s="31">
        <v>12.93642</v>
      </c>
      <c r="CN74" s="31">
        <v>13.961641999999999</v>
      </c>
      <c r="CO74" s="28">
        <v>11.902794</v>
      </c>
      <c r="CP74" s="31">
        <v>12.894270000000001</v>
      </c>
      <c r="CQ74" s="31">
        <v>14.285232000000001</v>
      </c>
      <c r="CR74" s="31">
        <v>13.24685</v>
      </c>
      <c r="CS74" s="31">
        <v>14.297186999999999</v>
      </c>
      <c r="CT74" s="28">
        <v>12.150437999999999</v>
      </c>
      <c r="CU74" s="31">
        <v>13.219307000000001</v>
      </c>
      <c r="CV74" s="31">
        <v>14.711373</v>
      </c>
      <c r="CW74" s="31">
        <v>13.555953000000001</v>
      </c>
      <c r="CX74" s="31">
        <v>14.680163</v>
      </c>
      <c r="CY74" s="28">
        <v>12.458739</v>
      </c>
      <c r="CZ74" s="31">
        <v>13.517192</v>
      </c>
      <c r="DA74" s="31">
        <v>15.092136999999999</v>
      </c>
      <c r="DB74" s="31">
        <v>13.856809999999999</v>
      </c>
      <c r="DC74" s="31">
        <v>15.109024</v>
      </c>
      <c r="DD74" s="28">
        <v>12.755706999999999</v>
      </c>
      <c r="DE74" s="31">
        <v>13.822497</v>
      </c>
      <c r="DF74" s="31">
        <v>15.481123999999999</v>
      </c>
      <c r="DG74" s="31">
        <v>14.208648999999999</v>
      </c>
      <c r="DH74" s="31">
        <v>15.547846</v>
      </c>
      <c r="DI74" s="28">
        <v>13.047528</v>
      </c>
      <c r="DJ74" s="31">
        <v>14.200538</v>
      </c>
      <c r="DK74" s="31">
        <v>15.917225</v>
      </c>
      <c r="DL74" s="31">
        <v>14.608891</v>
      </c>
      <c r="DM74" s="31">
        <v>16.097290000000001</v>
      </c>
      <c r="DN74" s="28">
        <v>13.354028</v>
      </c>
      <c r="DO74" s="31">
        <v>14.654394</v>
      </c>
      <c r="DP74" s="31">
        <v>16.408306</v>
      </c>
      <c r="DQ74" s="31">
        <v>14.995931000000001</v>
      </c>
      <c r="DR74" s="31">
        <v>16.671455000000002</v>
      </c>
      <c r="DS74" s="28">
        <v>13.689667</v>
      </c>
      <c r="DT74" s="31">
        <v>15.141444</v>
      </c>
      <c r="DU74" s="31">
        <v>16.950726</v>
      </c>
      <c r="DV74" s="31">
        <v>15.482415</v>
      </c>
      <c r="DW74" s="31">
        <v>17.156683000000001</v>
      </c>
      <c r="DX74" s="28">
        <v>14.027540999999999</v>
      </c>
      <c r="DY74" s="31">
        <v>15.611475</v>
      </c>
      <c r="DZ74" s="31">
        <v>17.519676</v>
      </c>
      <c r="EA74" s="31">
        <v>16.021878999999998</v>
      </c>
      <c r="EB74" s="31">
        <v>17.643595000000001</v>
      </c>
      <c r="EC74" s="28">
        <v>14.350053000000001</v>
      </c>
      <c r="ED74" s="31">
        <v>16.137481999999999</v>
      </c>
      <c r="EE74" s="31">
        <v>18.083674999999999</v>
      </c>
      <c r="EF74" s="31">
        <v>16.536501000000001</v>
      </c>
      <c r="EG74" s="31">
        <v>18.162099999999999</v>
      </c>
      <c r="EH74" s="28">
        <v>14.714494</v>
      </c>
      <c r="EI74" s="31">
        <v>16.563009000000001</v>
      </c>
      <c r="EJ74" s="31">
        <v>18.720683999999999</v>
      </c>
      <c r="EK74" s="31">
        <v>16.954993999999999</v>
      </c>
      <c r="EL74" s="31">
        <v>18.665908999999999</v>
      </c>
      <c r="EM74" s="28">
        <v>15.092338</v>
      </c>
      <c r="EN74" s="31">
        <v>17.053782000000002</v>
      </c>
      <c r="EO74" s="31">
        <v>19.387384000000001</v>
      </c>
      <c r="EP74" s="31">
        <v>17.421101</v>
      </c>
      <c r="EQ74" s="31">
        <v>19.217707000000001</v>
      </c>
      <c r="ER74" s="28">
        <v>15.399188000000001</v>
      </c>
      <c r="ES74" s="30">
        <v>1.9E-2</v>
      </c>
      <c r="ET74" s="30">
        <v>2.3E-2</v>
      </c>
      <c r="EU74" s="30">
        <v>0.02</v>
      </c>
      <c r="EV74" s="30">
        <v>2.3E-2</v>
      </c>
      <c r="EW74" s="29">
        <v>1.4999999999999999E-2</v>
      </c>
    </row>
    <row r="75" spans="1:153" x14ac:dyDescent="0.25">
      <c r="A75" s="24"/>
      <c r="B75" s="24"/>
      <c r="C75" s="24"/>
      <c r="D75" s="194"/>
      <c r="E75" s="189"/>
      <c r="F75" s="189"/>
      <c r="G75" s="189"/>
      <c r="H75" s="195"/>
      <c r="I75" s="194"/>
      <c r="J75" s="189"/>
      <c r="K75" s="189"/>
      <c r="L75" s="189"/>
      <c r="M75" s="195"/>
      <c r="N75" s="194"/>
      <c r="O75" s="189"/>
      <c r="P75" s="189"/>
      <c r="Q75" s="189"/>
      <c r="R75" s="195"/>
      <c r="S75" s="194"/>
      <c r="T75" s="189"/>
      <c r="U75" s="189"/>
      <c r="V75" s="189"/>
      <c r="W75" s="195"/>
      <c r="X75" s="194"/>
      <c r="Y75" s="189"/>
      <c r="Z75" s="189"/>
      <c r="AA75" s="189"/>
      <c r="AB75" s="195"/>
      <c r="AC75" s="194"/>
      <c r="AD75" s="189"/>
      <c r="AE75" s="189"/>
      <c r="AF75" s="189"/>
      <c r="AG75" s="195"/>
      <c r="AH75" s="194"/>
      <c r="AI75" s="189"/>
      <c r="AJ75" s="189"/>
      <c r="AK75" s="189"/>
      <c r="AL75" s="195"/>
      <c r="AM75" s="194"/>
      <c r="AN75" s="189"/>
      <c r="AO75" s="189"/>
      <c r="AP75" s="189"/>
      <c r="AQ75" s="195"/>
      <c r="AR75" s="194"/>
      <c r="AS75" s="189"/>
      <c r="AT75" s="189"/>
      <c r="AU75" s="189"/>
      <c r="AV75" s="195"/>
      <c r="AW75" s="194"/>
      <c r="AX75" s="189"/>
      <c r="AY75" s="189"/>
      <c r="AZ75" s="189"/>
      <c r="BA75" s="195"/>
      <c r="BB75" s="194"/>
      <c r="BC75" s="189"/>
      <c r="BD75" s="189"/>
      <c r="BE75" s="189"/>
      <c r="BF75" s="195"/>
      <c r="BG75" s="194"/>
      <c r="BH75" s="189"/>
      <c r="BI75" s="189"/>
      <c r="BJ75" s="189"/>
      <c r="BK75" s="195"/>
      <c r="BL75" s="194"/>
      <c r="BM75" s="189"/>
      <c r="BN75" s="189"/>
      <c r="BO75" s="189"/>
      <c r="BP75" s="195"/>
      <c r="BQ75" s="194"/>
      <c r="BR75" s="189"/>
      <c r="BS75" s="189"/>
      <c r="BT75" s="189"/>
      <c r="BU75" s="195"/>
      <c r="BV75" s="194"/>
      <c r="BW75" s="189"/>
      <c r="BX75" s="189"/>
      <c r="BY75" s="189"/>
      <c r="BZ75" s="195"/>
      <c r="CA75" s="194"/>
      <c r="CB75" s="189"/>
      <c r="CC75" s="189"/>
      <c r="CD75" s="189"/>
      <c r="CE75" s="195"/>
      <c r="CF75" s="194"/>
      <c r="CG75" s="189"/>
      <c r="CH75" s="189"/>
      <c r="CI75" s="189"/>
      <c r="CJ75" s="195"/>
      <c r="CK75" s="194"/>
      <c r="CL75" s="189"/>
      <c r="CM75" s="189"/>
      <c r="CN75" s="189"/>
      <c r="CO75" s="195"/>
      <c r="CP75" s="194"/>
      <c r="CQ75" s="189"/>
      <c r="CR75" s="189"/>
      <c r="CS75" s="189"/>
      <c r="CT75" s="195"/>
      <c r="CU75" s="194"/>
      <c r="CV75" s="189"/>
      <c r="CW75" s="189"/>
      <c r="CX75" s="189"/>
      <c r="CY75" s="195"/>
      <c r="CZ75" s="194"/>
      <c r="DA75" s="189"/>
      <c r="DB75" s="189"/>
      <c r="DC75" s="189"/>
      <c r="DD75" s="195"/>
      <c r="DE75" s="194"/>
      <c r="DF75" s="189"/>
      <c r="DG75" s="189"/>
      <c r="DH75" s="189"/>
      <c r="DI75" s="195"/>
      <c r="DJ75" s="194"/>
      <c r="DK75" s="189"/>
      <c r="DL75" s="189"/>
      <c r="DM75" s="189"/>
      <c r="DN75" s="195"/>
      <c r="DO75" s="194"/>
      <c r="DP75" s="189"/>
      <c r="DQ75" s="189"/>
      <c r="DR75" s="189"/>
      <c r="DS75" s="195"/>
      <c r="DT75" s="194"/>
      <c r="DU75" s="189"/>
      <c r="DV75" s="189"/>
      <c r="DW75" s="189"/>
      <c r="DX75" s="195"/>
      <c r="DY75" s="194"/>
      <c r="DZ75" s="189"/>
      <c r="EA75" s="189"/>
      <c r="EB75" s="189"/>
      <c r="EC75" s="195"/>
      <c r="ED75" s="194"/>
      <c r="EE75" s="189"/>
      <c r="EF75" s="189"/>
      <c r="EG75" s="189"/>
      <c r="EH75" s="195"/>
      <c r="EI75" s="194"/>
      <c r="EJ75" s="189"/>
      <c r="EK75" s="189"/>
      <c r="EL75" s="189"/>
      <c r="EM75" s="195"/>
      <c r="EN75" s="194"/>
      <c r="EO75" s="189"/>
      <c r="EP75" s="189"/>
      <c r="EQ75" s="189"/>
      <c r="ER75" s="195"/>
      <c r="ES75" s="194"/>
      <c r="ET75" s="189"/>
      <c r="EU75" s="189"/>
      <c r="EV75" s="189"/>
      <c r="EW75" s="195"/>
    </row>
    <row r="76" spans="1:153" x14ac:dyDescent="0.25">
      <c r="A76" s="28" t="s">
        <v>171</v>
      </c>
      <c r="B76" s="24"/>
      <c r="C76" s="24"/>
      <c r="D76" s="194"/>
      <c r="E76" s="189"/>
      <c r="F76" s="189"/>
      <c r="G76" s="189"/>
      <c r="H76" s="195"/>
      <c r="I76" s="194"/>
      <c r="J76" s="189"/>
      <c r="K76" s="189"/>
      <c r="L76" s="189"/>
      <c r="M76" s="195"/>
      <c r="N76" s="194"/>
      <c r="O76" s="189"/>
      <c r="P76" s="189"/>
      <c r="Q76" s="189"/>
      <c r="R76" s="195"/>
      <c r="S76" s="194"/>
      <c r="T76" s="189"/>
      <c r="U76" s="189"/>
      <c r="V76" s="189"/>
      <c r="W76" s="195"/>
      <c r="X76" s="194"/>
      <c r="Y76" s="189"/>
      <c r="Z76" s="189"/>
      <c r="AA76" s="189"/>
      <c r="AB76" s="195"/>
      <c r="AC76" s="194"/>
      <c r="AD76" s="189"/>
      <c r="AE76" s="189"/>
      <c r="AF76" s="189"/>
      <c r="AG76" s="195"/>
      <c r="AH76" s="194"/>
      <c r="AI76" s="189"/>
      <c r="AJ76" s="189"/>
      <c r="AK76" s="189"/>
      <c r="AL76" s="195"/>
      <c r="AM76" s="194"/>
      <c r="AN76" s="189"/>
      <c r="AO76" s="189"/>
      <c r="AP76" s="189"/>
      <c r="AQ76" s="195"/>
      <c r="AR76" s="194"/>
      <c r="AS76" s="189"/>
      <c r="AT76" s="189"/>
      <c r="AU76" s="189"/>
      <c r="AV76" s="195"/>
      <c r="AW76" s="194"/>
      <c r="AX76" s="189"/>
      <c r="AY76" s="189"/>
      <c r="AZ76" s="189"/>
      <c r="BA76" s="195"/>
      <c r="BB76" s="194"/>
      <c r="BC76" s="189"/>
      <c r="BD76" s="189"/>
      <c r="BE76" s="189"/>
      <c r="BF76" s="195"/>
      <c r="BG76" s="194"/>
      <c r="BH76" s="189"/>
      <c r="BI76" s="189"/>
      <c r="BJ76" s="189"/>
      <c r="BK76" s="195"/>
      <c r="BL76" s="194"/>
      <c r="BM76" s="189"/>
      <c r="BN76" s="189"/>
      <c r="BO76" s="189"/>
      <c r="BP76" s="195"/>
      <c r="BQ76" s="194"/>
      <c r="BR76" s="189"/>
      <c r="BS76" s="189"/>
      <c r="BT76" s="189"/>
      <c r="BU76" s="195"/>
      <c r="BV76" s="194"/>
      <c r="BW76" s="189"/>
      <c r="BX76" s="189"/>
      <c r="BY76" s="189"/>
      <c r="BZ76" s="195"/>
      <c r="CA76" s="194"/>
      <c r="CB76" s="189"/>
      <c r="CC76" s="189"/>
      <c r="CD76" s="189"/>
      <c r="CE76" s="195"/>
      <c r="CF76" s="194"/>
      <c r="CG76" s="189"/>
      <c r="CH76" s="189"/>
      <c r="CI76" s="189"/>
      <c r="CJ76" s="195"/>
      <c r="CK76" s="194"/>
      <c r="CL76" s="189"/>
      <c r="CM76" s="189"/>
      <c r="CN76" s="189"/>
      <c r="CO76" s="195"/>
      <c r="CP76" s="194"/>
      <c r="CQ76" s="189"/>
      <c r="CR76" s="189"/>
      <c r="CS76" s="189"/>
      <c r="CT76" s="195"/>
      <c r="CU76" s="194"/>
      <c r="CV76" s="189"/>
      <c r="CW76" s="189"/>
      <c r="CX76" s="189"/>
      <c r="CY76" s="195"/>
      <c r="CZ76" s="194"/>
      <c r="DA76" s="189"/>
      <c r="DB76" s="189"/>
      <c r="DC76" s="189"/>
      <c r="DD76" s="195"/>
      <c r="DE76" s="194"/>
      <c r="DF76" s="189"/>
      <c r="DG76" s="189"/>
      <c r="DH76" s="189"/>
      <c r="DI76" s="195"/>
      <c r="DJ76" s="194"/>
      <c r="DK76" s="189"/>
      <c r="DL76" s="189"/>
      <c r="DM76" s="189"/>
      <c r="DN76" s="195"/>
      <c r="DO76" s="194"/>
      <c r="DP76" s="189"/>
      <c r="DQ76" s="189"/>
      <c r="DR76" s="189"/>
      <c r="DS76" s="195"/>
      <c r="DT76" s="194"/>
      <c r="DU76" s="189"/>
      <c r="DV76" s="189"/>
      <c r="DW76" s="189"/>
      <c r="DX76" s="195"/>
      <c r="DY76" s="194"/>
      <c r="DZ76" s="189"/>
      <c r="EA76" s="189"/>
      <c r="EB76" s="189"/>
      <c r="EC76" s="195"/>
      <c r="ED76" s="194"/>
      <c r="EE76" s="189"/>
      <c r="EF76" s="189"/>
      <c r="EG76" s="189"/>
      <c r="EH76" s="195"/>
      <c r="EI76" s="194"/>
      <c r="EJ76" s="189"/>
      <c r="EK76" s="189"/>
      <c r="EL76" s="189"/>
      <c r="EM76" s="195"/>
      <c r="EN76" s="194"/>
      <c r="EO76" s="189"/>
      <c r="EP76" s="189"/>
      <c r="EQ76" s="189"/>
      <c r="ER76" s="195"/>
      <c r="ES76" s="194"/>
      <c r="ET76" s="189"/>
      <c r="EU76" s="189"/>
      <c r="EV76" s="189"/>
      <c r="EW76" s="195"/>
    </row>
    <row r="77" spans="1:153" x14ac:dyDescent="0.25">
      <c r="A77" s="28" t="s">
        <v>170</v>
      </c>
      <c r="B77" s="24"/>
      <c r="C77" s="24"/>
      <c r="D77" s="194"/>
      <c r="E77" s="189"/>
      <c r="F77" s="189"/>
      <c r="G77" s="189"/>
      <c r="H77" s="195"/>
      <c r="I77" s="194"/>
      <c r="J77" s="189"/>
      <c r="K77" s="189"/>
      <c r="L77" s="189"/>
      <c r="M77" s="195"/>
      <c r="N77" s="194"/>
      <c r="O77" s="189"/>
      <c r="P77" s="189"/>
      <c r="Q77" s="189"/>
      <c r="R77" s="195"/>
      <c r="S77" s="194"/>
      <c r="T77" s="189"/>
      <c r="U77" s="189"/>
      <c r="V77" s="189"/>
      <c r="W77" s="195"/>
      <c r="X77" s="194"/>
      <c r="Y77" s="189"/>
      <c r="Z77" s="189"/>
      <c r="AA77" s="189"/>
      <c r="AB77" s="195"/>
      <c r="AC77" s="194"/>
      <c r="AD77" s="189"/>
      <c r="AE77" s="189"/>
      <c r="AF77" s="189"/>
      <c r="AG77" s="195"/>
      <c r="AH77" s="194"/>
      <c r="AI77" s="189"/>
      <c r="AJ77" s="189"/>
      <c r="AK77" s="189"/>
      <c r="AL77" s="195"/>
      <c r="AM77" s="194"/>
      <c r="AN77" s="189"/>
      <c r="AO77" s="189"/>
      <c r="AP77" s="189"/>
      <c r="AQ77" s="195"/>
      <c r="AR77" s="194"/>
      <c r="AS77" s="189"/>
      <c r="AT77" s="189"/>
      <c r="AU77" s="189"/>
      <c r="AV77" s="195"/>
      <c r="AW77" s="194"/>
      <c r="AX77" s="189"/>
      <c r="AY77" s="189"/>
      <c r="AZ77" s="189"/>
      <c r="BA77" s="195"/>
      <c r="BB77" s="194"/>
      <c r="BC77" s="189"/>
      <c r="BD77" s="189"/>
      <c r="BE77" s="189"/>
      <c r="BF77" s="195"/>
      <c r="BG77" s="194"/>
      <c r="BH77" s="189"/>
      <c r="BI77" s="189"/>
      <c r="BJ77" s="189"/>
      <c r="BK77" s="195"/>
      <c r="BL77" s="194"/>
      <c r="BM77" s="189"/>
      <c r="BN77" s="189"/>
      <c r="BO77" s="189"/>
      <c r="BP77" s="195"/>
      <c r="BQ77" s="194"/>
      <c r="BR77" s="189"/>
      <c r="BS77" s="189"/>
      <c r="BT77" s="189"/>
      <c r="BU77" s="195"/>
      <c r="BV77" s="194"/>
      <c r="BW77" s="189"/>
      <c r="BX77" s="189"/>
      <c r="BY77" s="189"/>
      <c r="BZ77" s="195"/>
      <c r="CA77" s="194"/>
      <c r="CB77" s="189"/>
      <c r="CC77" s="189"/>
      <c r="CD77" s="189"/>
      <c r="CE77" s="195"/>
      <c r="CF77" s="194"/>
      <c r="CG77" s="189"/>
      <c r="CH77" s="189"/>
      <c r="CI77" s="189"/>
      <c r="CJ77" s="195"/>
      <c r="CK77" s="194"/>
      <c r="CL77" s="189"/>
      <c r="CM77" s="189"/>
      <c r="CN77" s="189"/>
      <c r="CO77" s="195"/>
      <c r="CP77" s="194"/>
      <c r="CQ77" s="189"/>
      <c r="CR77" s="189"/>
      <c r="CS77" s="189"/>
      <c r="CT77" s="195"/>
      <c r="CU77" s="194"/>
      <c r="CV77" s="189"/>
      <c r="CW77" s="189"/>
      <c r="CX77" s="189"/>
      <c r="CY77" s="195"/>
      <c r="CZ77" s="194"/>
      <c r="DA77" s="189"/>
      <c r="DB77" s="189"/>
      <c r="DC77" s="189"/>
      <c r="DD77" s="195"/>
      <c r="DE77" s="194"/>
      <c r="DF77" s="189"/>
      <c r="DG77" s="189"/>
      <c r="DH77" s="189"/>
      <c r="DI77" s="195"/>
      <c r="DJ77" s="194"/>
      <c r="DK77" s="189"/>
      <c r="DL77" s="189"/>
      <c r="DM77" s="189"/>
      <c r="DN77" s="195"/>
      <c r="DO77" s="194"/>
      <c r="DP77" s="189"/>
      <c r="DQ77" s="189"/>
      <c r="DR77" s="189"/>
      <c r="DS77" s="195"/>
      <c r="DT77" s="194"/>
      <c r="DU77" s="189"/>
      <c r="DV77" s="189"/>
      <c r="DW77" s="189"/>
      <c r="DX77" s="195"/>
      <c r="DY77" s="194"/>
      <c r="DZ77" s="189"/>
      <c r="EA77" s="189"/>
      <c r="EB77" s="189"/>
      <c r="EC77" s="195"/>
      <c r="ED77" s="194"/>
      <c r="EE77" s="189"/>
      <c r="EF77" s="189"/>
      <c r="EG77" s="189"/>
      <c r="EH77" s="195"/>
      <c r="EI77" s="194"/>
      <c r="EJ77" s="189"/>
      <c r="EK77" s="189"/>
      <c r="EL77" s="189"/>
      <c r="EM77" s="195"/>
      <c r="EN77" s="194"/>
      <c r="EO77" s="189"/>
      <c r="EP77" s="189"/>
      <c r="EQ77" s="189"/>
      <c r="ER77" s="195"/>
      <c r="ES77" s="194"/>
      <c r="ET77" s="189"/>
      <c r="EU77" s="189"/>
      <c r="EV77" s="189"/>
      <c r="EW77" s="195"/>
    </row>
    <row r="78" spans="1:153" x14ac:dyDescent="0.25">
      <c r="A78" s="24" t="s">
        <v>168</v>
      </c>
      <c r="B78" s="24">
        <v>6.026573</v>
      </c>
      <c r="C78" s="24">
        <v>5.7652599999999996</v>
      </c>
      <c r="D78" s="27">
        <v>5.380992</v>
      </c>
      <c r="E78" s="27">
        <v>5.3812920000000002</v>
      </c>
      <c r="F78" s="27">
        <v>5.3734640000000002</v>
      </c>
      <c r="G78" s="27">
        <v>5.4039789999999996</v>
      </c>
      <c r="H78" s="24">
        <v>5.3578910000000004</v>
      </c>
      <c r="I78" s="27">
        <v>5.2653239999999997</v>
      </c>
      <c r="J78" s="27">
        <v>5.2590560000000002</v>
      </c>
      <c r="K78" s="27">
        <v>5.228078</v>
      </c>
      <c r="L78" s="27">
        <v>5.3162099999999999</v>
      </c>
      <c r="M78" s="24">
        <v>5.1909910000000004</v>
      </c>
      <c r="N78" s="27">
        <v>5.3193339999999996</v>
      </c>
      <c r="O78" s="27">
        <v>5.3233170000000003</v>
      </c>
      <c r="P78" s="27">
        <v>5.2896020000000004</v>
      </c>
      <c r="Q78" s="27">
        <v>5.4514769999999997</v>
      </c>
      <c r="R78" s="24">
        <v>5.1707929999999998</v>
      </c>
      <c r="S78" s="27">
        <v>5.2341490000000004</v>
      </c>
      <c r="T78" s="27">
        <v>5.306273</v>
      </c>
      <c r="U78" s="27">
        <v>5.2361370000000003</v>
      </c>
      <c r="V78" s="27">
        <v>5.4446709999999996</v>
      </c>
      <c r="W78" s="24">
        <v>5.0158269999999998</v>
      </c>
      <c r="X78" s="27">
        <v>5.3489089999999999</v>
      </c>
      <c r="Y78" s="27">
        <v>5.5278689999999999</v>
      </c>
      <c r="Z78" s="27">
        <v>5.3898630000000001</v>
      </c>
      <c r="AA78" s="27">
        <v>5.661975</v>
      </c>
      <c r="AB78" s="24">
        <v>5.1276539999999997</v>
      </c>
      <c r="AC78" s="27">
        <v>5.4504020000000004</v>
      </c>
      <c r="AD78" s="27">
        <v>5.6915560000000003</v>
      </c>
      <c r="AE78" s="27">
        <v>5.4959939999999996</v>
      </c>
      <c r="AF78" s="27">
        <v>5.8313920000000001</v>
      </c>
      <c r="AG78" s="24">
        <v>5.1617280000000001</v>
      </c>
      <c r="AH78" s="27">
        <v>5.4826810000000004</v>
      </c>
      <c r="AI78" s="27">
        <v>5.7776860000000001</v>
      </c>
      <c r="AJ78" s="27">
        <v>5.5372180000000002</v>
      </c>
      <c r="AK78" s="27">
        <v>5.912636</v>
      </c>
      <c r="AL78" s="24">
        <v>5.129988</v>
      </c>
      <c r="AM78" s="27">
        <v>5.4593629999999997</v>
      </c>
      <c r="AN78" s="27">
        <v>5.8309069999999998</v>
      </c>
      <c r="AO78" s="27">
        <v>5.527984</v>
      </c>
      <c r="AP78" s="27">
        <v>5.9471439999999998</v>
      </c>
      <c r="AQ78" s="24">
        <v>5.0794230000000002</v>
      </c>
      <c r="AR78" s="27">
        <v>5.4710549999999998</v>
      </c>
      <c r="AS78" s="27">
        <v>5.8468030000000004</v>
      </c>
      <c r="AT78" s="27">
        <v>5.5213770000000002</v>
      </c>
      <c r="AU78" s="27">
        <v>6.0077389999999999</v>
      </c>
      <c r="AV78" s="24">
        <v>5.1615529999999996</v>
      </c>
      <c r="AW78" s="27">
        <v>5.5040069999999996</v>
      </c>
      <c r="AX78" s="27">
        <v>5.9307790000000002</v>
      </c>
      <c r="AY78" s="27">
        <v>5.5602809999999998</v>
      </c>
      <c r="AZ78" s="27">
        <v>6.1007300000000004</v>
      </c>
      <c r="BA78" s="24">
        <v>5.2545599999999997</v>
      </c>
      <c r="BB78" s="27">
        <v>5.5348769999999998</v>
      </c>
      <c r="BC78" s="27">
        <v>6.0249040000000003</v>
      </c>
      <c r="BD78" s="27">
        <v>5.6163720000000001</v>
      </c>
      <c r="BE78" s="27">
        <v>6.1519779999999997</v>
      </c>
      <c r="BF78" s="24">
        <v>5.1656190000000004</v>
      </c>
      <c r="BG78" s="27">
        <v>5.5612620000000001</v>
      </c>
      <c r="BH78" s="27">
        <v>6.148015</v>
      </c>
      <c r="BI78" s="27">
        <v>5.6912779999999996</v>
      </c>
      <c r="BJ78" s="27">
        <v>6.2686039999999998</v>
      </c>
      <c r="BK78" s="24">
        <v>5.0918739999999998</v>
      </c>
      <c r="BL78" s="27">
        <v>5.560092</v>
      </c>
      <c r="BM78" s="27">
        <v>6.2010649999999998</v>
      </c>
      <c r="BN78" s="27">
        <v>5.7103700000000002</v>
      </c>
      <c r="BO78" s="27">
        <v>6.3016990000000002</v>
      </c>
      <c r="BP78" s="24">
        <v>5.1012510000000004</v>
      </c>
      <c r="BQ78" s="27">
        <v>5.6057139999999999</v>
      </c>
      <c r="BR78" s="27">
        <v>6.2371850000000002</v>
      </c>
      <c r="BS78" s="27">
        <v>5.7582440000000004</v>
      </c>
      <c r="BT78" s="27">
        <v>6.3286819999999997</v>
      </c>
      <c r="BU78" s="24">
        <v>5.1335449999999998</v>
      </c>
      <c r="BV78" s="27">
        <v>5.6574530000000003</v>
      </c>
      <c r="BW78" s="27">
        <v>6.3280269999999996</v>
      </c>
      <c r="BX78" s="27">
        <v>5.7954689999999998</v>
      </c>
      <c r="BY78" s="27">
        <v>6.3970919999999998</v>
      </c>
      <c r="BZ78" s="24">
        <v>5.1558739999999998</v>
      </c>
      <c r="CA78" s="27">
        <v>5.6450120000000004</v>
      </c>
      <c r="CB78" s="27">
        <v>6.4137190000000004</v>
      </c>
      <c r="CC78" s="27">
        <v>5.8192209999999998</v>
      </c>
      <c r="CD78" s="27">
        <v>6.4667750000000002</v>
      </c>
      <c r="CE78" s="24">
        <v>5.1772780000000003</v>
      </c>
      <c r="CF78" s="27">
        <v>5.665044</v>
      </c>
      <c r="CG78" s="27">
        <v>6.4549479999999999</v>
      </c>
      <c r="CH78" s="27">
        <v>5.8378990000000002</v>
      </c>
      <c r="CI78" s="27">
        <v>6.5163970000000004</v>
      </c>
      <c r="CJ78" s="24">
        <v>5.1804389999999998</v>
      </c>
      <c r="CK78" s="27">
        <v>5.6896620000000002</v>
      </c>
      <c r="CL78" s="27">
        <v>6.5597130000000003</v>
      </c>
      <c r="CM78" s="27">
        <v>5.8839449999999998</v>
      </c>
      <c r="CN78" s="27">
        <v>6.5788650000000004</v>
      </c>
      <c r="CO78" s="24">
        <v>5.181686</v>
      </c>
      <c r="CP78" s="27">
        <v>5.7189889999999997</v>
      </c>
      <c r="CQ78" s="27">
        <v>6.6331519999999999</v>
      </c>
      <c r="CR78" s="27">
        <v>5.9273920000000002</v>
      </c>
      <c r="CS78" s="27">
        <v>6.6284689999999999</v>
      </c>
      <c r="CT78" s="24">
        <v>5.1849610000000004</v>
      </c>
      <c r="CU78" s="27">
        <v>5.7588499999999998</v>
      </c>
      <c r="CV78" s="27">
        <v>6.7253489999999996</v>
      </c>
      <c r="CW78" s="27">
        <v>5.9500510000000002</v>
      </c>
      <c r="CX78" s="27">
        <v>6.6918829999999998</v>
      </c>
      <c r="CY78" s="24">
        <v>5.216113</v>
      </c>
      <c r="CZ78" s="27">
        <v>5.7870220000000003</v>
      </c>
      <c r="DA78" s="27">
        <v>6.7907039999999999</v>
      </c>
      <c r="DB78" s="27">
        <v>5.9734369999999997</v>
      </c>
      <c r="DC78" s="27">
        <v>6.7879699999999996</v>
      </c>
      <c r="DD78" s="24">
        <v>5.2435340000000004</v>
      </c>
      <c r="DE78" s="27">
        <v>5.8314110000000001</v>
      </c>
      <c r="DF78" s="27">
        <v>6.8711260000000003</v>
      </c>
      <c r="DG78" s="27">
        <v>6.042478</v>
      </c>
      <c r="DH78" s="27">
        <v>6.8985649999999996</v>
      </c>
      <c r="DI78" s="24">
        <v>5.2818360000000002</v>
      </c>
      <c r="DJ78" s="27">
        <v>5.9120699999999999</v>
      </c>
      <c r="DK78" s="27">
        <v>6.9734020000000001</v>
      </c>
      <c r="DL78" s="27">
        <v>6.1334980000000003</v>
      </c>
      <c r="DM78" s="27">
        <v>7.0694540000000003</v>
      </c>
      <c r="DN78" s="24">
        <v>5.3224010000000002</v>
      </c>
      <c r="DO78" s="27">
        <v>6.0395240000000001</v>
      </c>
      <c r="DP78" s="27">
        <v>7.101826</v>
      </c>
      <c r="DQ78" s="27">
        <v>6.207109</v>
      </c>
      <c r="DR78" s="27">
        <v>7.2417910000000001</v>
      </c>
      <c r="DS78" s="24">
        <v>5.3783390000000004</v>
      </c>
      <c r="DT78" s="27">
        <v>6.1848239999999999</v>
      </c>
      <c r="DU78" s="27">
        <v>7.2603429999999998</v>
      </c>
      <c r="DV78" s="27">
        <v>6.3441510000000001</v>
      </c>
      <c r="DW78" s="27">
        <v>7.3651280000000003</v>
      </c>
      <c r="DX78" s="24">
        <v>5.437119</v>
      </c>
      <c r="DY78" s="27">
        <v>6.3234890000000004</v>
      </c>
      <c r="DZ78" s="27">
        <v>7.4272689999999999</v>
      </c>
      <c r="EA78" s="27">
        <v>6.5059769999999997</v>
      </c>
      <c r="EB78" s="27">
        <v>7.4720610000000001</v>
      </c>
      <c r="EC78" s="24">
        <v>5.4862590000000004</v>
      </c>
      <c r="ED78" s="27">
        <v>6.4630289999999997</v>
      </c>
      <c r="EE78" s="27">
        <v>7.5815219999999997</v>
      </c>
      <c r="EF78" s="27">
        <v>6.6402749999999999</v>
      </c>
      <c r="EG78" s="27">
        <v>7.5990599999999997</v>
      </c>
      <c r="EH78" s="24">
        <v>5.5548520000000003</v>
      </c>
      <c r="EI78" s="27">
        <v>6.5460010000000004</v>
      </c>
      <c r="EJ78" s="27">
        <v>7.7688040000000003</v>
      </c>
      <c r="EK78" s="27">
        <v>6.7095919999999998</v>
      </c>
      <c r="EL78" s="27">
        <v>7.702026</v>
      </c>
      <c r="EM78" s="24">
        <v>5.6207599999999998</v>
      </c>
      <c r="EN78" s="27">
        <v>6.6628059999999998</v>
      </c>
      <c r="EO78" s="27">
        <v>7.9591609999999999</v>
      </c>
      <c r="EP78" s="27">
        <v>6.7919150000000004</v>
      </c>
      <c r="EQ78" s="27">
        <v>7.8220409999999996</v>
      </c>
      <c r="ER78" s="24">
        <v>5.647729</v>
      </c>
      <c r="ES78" s="26">
        <v>5.0000000000000001E-3</v>
      </c>
      <c r="ET78" s="26">
        <v>1.0999999999999999E-2</v>
      </c>
      <c r="EU78" s="26">
        <v>6.0000000000000001E-3</v>
      </c>
      <c r="EV78" s="26">
        <v>1.0999999999999999E-2</v>
      </c>
      <c r="EW78" s="25">
        <v>-1E-3</v>
      </c>
    </row>
    <row r="79" spans="1:153" x14ac:dyDescent="0.25">
      <c r="A79" s="24" t="s">
        <v>167</v>
      </c>
      <c r="B79" s="24">
        <v>1.0367329999999999</v>
      </c>
      <c r="C79" s="24">
        <v>1.0605100000000001</v>
      </c>
      <c r="D79" s="27">
        <v>1.04972</v>
      </c>
      <c r="E79" s="27">
        <v>1.0496840000000001</v>
      </c>
      <c r="F79" s="27">
        <v>1.049706</v>
      </c>
      <c r="G79" s="27">
        <v>1.0496620000000001</v>
      </c>
      <c r="H79" s="24">
        <v>1.049685</v>
      </c>
      <c r="I79" s="27">
        <v>1.0453680000000001</v>
      </c>
      <c r="J79" s="27">
        <v>1.0451509999999999</v>
      </c>
      <c r="K79" s="27">
        <v>1.0453330000000001</v>
      </c>
      <c r="L79" s="27">
        <v>1.045506</v>
      </c>
      <c r="M79" s="24">
        <v>1.0449580000000001</v>
      </c>
      <c r="N79" s="27">
        <v>1.062362</v>
      </c>
      <c r="O79" s="27">
        <v>1.0625279999999999</v>
      </c>
      <c r="P79" s="27">
        <v>1.0633539999999999</v>
      </c>
      <c r="Q79" s="27">
        <v>1.0635559999999999</v>
      </c>
      <c r="R79" s="24">
        <v>1.0599609999999999</v>
      </c>
      <c r="S79" s="27">
        <v>1.076965</v>
      </c>
      <c r="T79" s="27">
        <v>1.078425</v>
      </c>
      <c r="U79" s="27">
        <v>1.0805290000000001</v>
      </c>
      <c r="V79" s="27">
        <v>1.078954</v>
      </c>
      <c r="W79" s="24">
        <v>1.0730059999999999</v>
      </c>
      <c r="X79" s="27">
        <v>1.084055</v>
      </c>
      <c r="Y79" s="27">
        <v>1.087199</v>
      </c>
      <c r="Z79" s="27">
        <v>1.0889629999999999</v>
      </c>
      <c r="AA79" s="27">
        <v>1.0876749999999999</v>
      </c>
      <c r="AB79" s="24">
        <v>1.0785560000000001</v>
      </c>
      <c r="AC79" s="27">
        <v>1.0783130000000001</v>
      </c>
      <c r="AD79" s="27">
        <v>1.08277</v>
      </c>
      <c r="AE79" s="27">
        <v>1.083461</v>
      </c>
      <c r="AF79" s="27">
        <v>1.0833820000000001</v>
      </c>
      <c r="AG79" s="24">
        <v>1.0712349999999999</v>
      </c>
      <c r="AH79" s="27">
        <v>1.0754410000000001</v>
      </c>
      <c r="AI79" s="27">
        <v>1.0811770000000001</v>
      </c>
      <c r="AJ79" s="27">
        <v>1.080894</v>
      </c>
      <c r="AK79" s="27">
        <v>1.081556</v>
      </c>
      <c r="AL79" s="24">
        <v>1.0667610000000001</v>
      </c>
      <c r="AM79" s="27">
        <v>1.0769519999999999</v>
      </c>
      <c r="AN79" s="27">
        <v>1.083674</v>
      </c>
      <c r="AO79" s="27">
        <v>1.0825750000000001</v>
      </c>
      <c r="AP79" s="27">
        <v>1.084101</v>
      </c>
      <c r="AQ79" s="24">
        <v>1.066654</v>
      </c>
      <c r="AR79" s="27">
        <v>1.0798989999999999</v>
      </c>
      <c r="AS79" s="27">
        <v>1.0876440000000001</v>
      </c>
      <c r="AT79" s="27">
        <v>1.0860339999999999</v>
      </c>
      <c r="AU79" s="27">
        <v>1.0885180000000001</v>
      </c>
      <c r="AV79" s="24">
        <v>1.0680229999999999</v>
      </c>
      <c r="AW79" s="27">
        <v>1.082784</v>
      </c>
      <c r="AX79" s="27">
        <v>1.091431</v>
      </c>
      <c r="AY79" s="27">
        <v>1.0888720000000001</v>
      </c>
      <c r="AZ79" s="27">
        <v>1.0926439999999999</v>
      </c>
      <c r="BA79" s="24">
        <v>1.0690440000000001</v>
      </c>
      <c r="BB79" s="27">
        <v>1.083866</v>
      </c>
      <c r="BC79" s="27">
        <v>1.0934630000000001</v>
      </c>
      <c r="BD79" s="27">
        <v>1.0900730000000001</v>
      </c>
      <c r="BE79" s="27">
        <v>1.0951470000000001</v>
      </c>
      <c r="BF79" s="24">
        <v>1.067329</v>
      </c>
      <c r="BG79" s="27">
        <v>1.0839749999999999</v>
      </c>
      <c r="BH79" s="27">
        <v>1.094724</v>
      </c>
      <c r="BI79" s="27">
        <v>1.0907009999999999</v>
      </c>
      <c r="BJ79" s="27">
        <v>1.0962719999999999</v>
      </c>
      <c r="BK79" s="24">
        <v>1.063817</v>
      </c>
      <c r="BL79" s="27">
        <v>1.0850820000000001</v>
      </c>
      <c r="BM79" s="27">
        <v>1.096865</v>
      </c>
      <c r="BN79" s="27">
        <v>1.092457</v>
      </c>
      <c r="BO79" s="27">
        <v>1.098244</v>
      </c>
      <c r="BP79" s="24">
        <v>1.062133</v>
      </c>
      <c r="BQ79" s="27">
        <v>1.0862579999999999</v>
      </c>
      <c r="BR79" s="27">
        <v>1.0991489999999999</v>
      </c>
      <c r="BS79" s="27">
        <v>1.093901</v>
      </c>
      <c r="BT79" s="27">
        <v>1.100368</v>
      </c>
      <c r="BU79" s="24">
        <v>1.061491</v>
      </c>
      <c r="BV79" s="27">
        <v>1.0871649999999999</v>
      </c>
      <c r="BW79" s="27">
        <v>1.1015280000000001</v>
      </c>
      <c r="BX79" s="27">
        <v>1.0956300000000001</v>
      </c>
      <c r="BY79" s="27">
        <v>1.1034029999999999</v>
      </c>
      <c r="BZ79" s="24">
        <v>1.0620430000000001</v>
      </c>
      <c r="CA79" s="27">
        <v>1.088465</v>
      </c>
      <c r="CB79" s="27">
        <v>1.103694</v>
      </c>
      <c r="CC79" s="27">
        <v>1.097162</v>
      </c>
      <c r="CD79" s="27">
        <v>1.10666</v>
      </c>
      <c r="CE79" s="24">
        <v>1.062459</v>
      </c>
      <c r="CF79" s="27">
        <v>1.0908279999999999</v>
      </c>
      <c r="CG79" s="27">
        <v>1.106959</v>
      </c>
      <c r="CH79" s="27">
        <v>1.0998159999999999</v>
      </c>
      <c r="CI79" s="27">
        <v>1.1110070000000001</v>
      </c>
      <c r="CJ79" s="24">
        <v>1.0633809999999999</v>
      </c>
      <c r="CK79" s="27">
        <v>1.0930820000000001</v>
      </c>
      <c r="CL79" s="27">
        <v>1.1097399999999999</v>
      </c>
      <c r="CM79" s="27">
        <v>1.1026670000000001</v>
      </c>
      <c r="CN79" s="27">
        <v>1.1147309999999999</v>
      </c>
      <c r="CO79" s="24">
        <v>1.0638650000000001</v>
      </c>
      <c r="CP79" s="27">
        <v>1.09545</v>
      </c>
      <c r="CQ79" s="27">
        <v>1.1126529999999999</v>
      </c>
      <c r="CR79" s="27">
        <v>1.105631</v>
      </c>
      <c r="CS79" s="27">
        <v>1.117821</v>
      </c>
      <c r="CT79" s="24">
        <v>1.0648960000000001</v>
      </c>
      <c r="CU79" s="27">
        <v>1.097601</v>
      </c>
      <c r="CV79" s="27">
        <v>1.114557</v>
      </c>
      <c r="CW79" s="27">
        <v>1.108106</v>
      </c>
      <c r="CX79" s="27">
        <v>1.1209100000000001</v>
      </c>
      <c r="CY79" s="24">
        <v>1.065526</v>
      </c>
      <c r="CZ79" s="27">
        <v>1.1003780000000001</v>
      </c>
      <c r="DA79" s="27">
        <v>1.1169690000000001</v>
      </c>
      <c r="DB79" s="27">
        <v>1.111354</v>
      </c>
      <c r="DC79" s="27">
        <v>1.124746</v>
      </c>
      <c r="DD79" s="24">
        <v>1.067026</v>
      </c>
      <c r="DE79" s="27">
        <v>1.1034759999999999</v>
      </c>
      <c r="DF79" s="27">
        <v>1.119631</v>
      </c>
      <c r="DG79" s="27">
        <v>1.114967</v>
      </c>
      <c r="DH79" s="27">
        <v>1.1289290000000001</v>
      </c>
      <c r="DI79" s="24">
        <v>1.0686089999999999</v>
      </c>
      <c r="DJ79" s="27">
        <v>1.1074109999999999</v>
      </c>
      <c r="DK79" s="27">
        <v>1.1232120000000001</v>
      </c>
      <c r="DL79" s="27">
        <v>1.119353</v>
      </c>
      <c r="DM79" s="27">
        <v>1.1344810000000001</v>
      </c>
      <c r="DN79" s="24">
        <v>1.0710649999999999</v>
      </c>
      <c r="DO79" s="27">
        <v>1.1102879999999999</v>
      </c>
      <c r="DP79" s="27">
        <v>1.1264890000000001</v>
      </c>
      <c r="DQ79" s="27">
        <v>1.12337</v>
      </c>
      <c r="DR79" s="27">
        <v>1.139551</v>
      </c>
      <c r="DS79" s="24">
        <v>1.072873</v>
      </c>
      <c r="DT79" s="27">
        <v>1.11294</v>
      </c>
      <c r="DU79" s="27">
        <v>1.129289</v>
      </c>
      <c r="DV79" s="27">
        <v>1.1270439999999999</v>
      </c>
      <c r="DW79" s="27">
        <v>1.143578</v>
      </c>
      <c r="DX79" s="24">
        <v>1.074289</v>
      </c>
      <c r="DY79" s="27">
        <v>1.1163380000000001</v>
      </c>
      <c r="DZ79" s="27">
        <v>1.132404</v>
      </c>
      <c r="EA79" s="27">
        <v>1.1309929999999999</v>
      </c>
      <c r="EB79" s="27">
        <v>1.1477219999999999</v>
      </c>
      <c r="EC79" s="24">
        <v>1.075458</v>
      </c>
      <c r="ED79" s="27">
        <v>1.1218509999999999</v>
      </c>
      <c r="EE79" s="27">
        <v>1.1372199999999999</v>
      </c>
      <c r="EF79" s="27">
        <v>1.137408</v>
      </c>
      <c r="EG79" s="27">
        <v>1.153815</v>
      </c>
      <c r="EH79" s="24">
        <v>1.0784689999999999</v>
      </c>
      <c r="EI79" s="27">
        <v>1.128997</v>
      </c>
      <c r="EJ79" s="27">
        <v>1.144638</v>
      </c>
      <c r="EK79" s="27">
        <v>1.145187</v>
      </c>
      <c r="EL79" s="27">
        <v>1.161915</v>
      </c>
      <c r="EM79" s="24">
        <v>1.084112</v>
      </c>
      <c r="EN79" s="27">
        <v>1.1354169999999999</v>
      </c>
      <c r="EO79" s="27">
        <v>1.151079</v>
      </c>
      <c r="EP79" s="27">
        <v>1.152836</v>
      </c>
      <c r="EQ79" s="27">
        <v>1.1685730000000001</v>
      </c>
      <c r="ER79" s="24">
        <v>1.087537</v>
      </c>
      <c r="ES79" s="26">
        <v>2E-3</v>
      </c>
      <c r="ET79" s="26">
        <v>3.0000000000000001E-3</v>
      </c>
      <c r="EU79" s="26">
        <v>3.0000000000000001E-3</v>
      </c>
      <c r="EV79" s="26">
        <v>3.0000000000000001E-3</v>
      </c>
      <c r="EW79" s="25">
        <v>1E-3</v>
      </c>
    </row>
    <row r="80" spans="1:153" x14ac:dyDescent="0.25">
      <c r="A80" s="24" t="s">
        <v>166</v>
      </c>
      <c r="B80" s="24">
        <v>2.9674700000000001</v>
      </c>
      <c r="C80" s="24">
        <v>3.0638320000000001</v>
      </c>
      <c r="D80" s="27">
        <v>3.019377</v>
      </c>
      <c r="E80" s="27">
        <v>3.019269</v>
      </c>
      <c r="F80" s="27">
        <v>3.0193639999999999</v>
      </c>
      <c r="G80" s="27">
        <v>3.019164</v>
      </c>
      <c r="H80" s="24">
        <v>3.0192770000000002</v>
      </c>
      <c r="I80" s="27">
        <v>2.9817610000000001</v>
      </c>
      <c r="J80" s="27">
        <v>2.9809540000000001</v>
      </c>
      <c r="K80" s="27">
        <v>2.9808319999999999</v>
      </c>
      <c r="L80" s="27">
        <v>2.9822700000000002</v>
      </c>
      <c r="M80" s="24">
        <v>2.9804210000000002</v>
      </c>
      <c r="N80" s="27">
        <v>2.9735659999999999</v>
      </c>
      <c r="O80" s="27">
        <v>2.9733130000000001</v>
      </c>
      <c r="P80" s="27">
        <v>2.9720949999999999</v>
      </c>
      <c r="Q80" s="27">
        <v>2.9769139999999998</v>
      </c>
      <c r="R80" s="24">
        <v>2.9681500000000001</v>
      </c>
      <c r="S80" s="27">
        <v>2.9511530000000001</v>
      </c>
      <c r="T80" s="27">
        <v>2.9537979999999999</v>
      </c>
      <c r="U80" s="27">
        <v>2.9507979999999998</v>
      </c>
      <c r="V80" s="27">
        <v>2.9560080000000002</v>
      </c>
      <c r="W80" s="24">
        <v>2.943924</v>
      </c>
      <c r="X80" s="27">
        <v>2.9310489999999998</v>
      </c>
      <c r="Y80" s="27">
        <v>2.9376980000000001</v>
      </c>
      <c r="Z80" s="27">
        <v>2.932525</v>
      </c>
      <c r="AA80" s="27">
        <v>2.938968</v>
      </c>
      <c r="AB80" s="24">
        <v>2.9239869999999999</v>
      </c>
      <c r="AC80" s="27">
        <v>2.891947</v>
      </c>
      <c r="AD80" s="27">
        <v>2.9017979999999999</v>
      </c>
      <c r="AE80" s="27">
        <v>2.8946450000000001</v>
      </c>
      <c r="AF80" s="27">
        <v>2.902628</v>
      </c>
      <c r="AG80" s="24">
        <v>2.8834659999999999</v>
      </c>
      <c r="AH80" s="27">
        <v>2.8539150000000002</v>
      </c>
      <c r="AI80" s="27">
        <v>2.8669579999999999</v>
      </c>
      <c r="AJ80" s="27">
        <v>2.8581349999999999</v>
      </c>
      <c r="AK80" s="27">
        <v>2.8662860000000001</v>
      </c>
      <c r="AL80" s="24">
        <v>2.8446340000000001</v>
      </c>
      <c r="AM80" s="27">
        <v>2.8113090000000001</v>
      </c>
      <c r="AN80" s="27">
        <v>2.826851</v>
      </c>
      <c r="AO80" s="27">
        <v>2.8163209999999999</v>
      </c>
      <c r="AP80" s="27">
        <v>2.8256540000000001</v>
      </c>
      <c r="AQ80" s="24">
        <v>2.8010920000000001</v>
      </c>
      <c r="AR80" s="27">
        <v>2.773809</v>
      </c>
      <c r="AS80" s="27">
        <v>2.7918759999999998</v>
      </c>
      <c r="AT80" s="27">
        <v>2.780538</v>
      </c>
      <c r="AU80" s="27">
        <v>2.790705</v>
      </c>
      <c r="AV80" s="24">
        <v>2.7644860000000002</v>
      </c>
      <c r="AW80" s="27">
        <v>2.7376939999999998</v>
      </c>
      <c r="AX80" s="27">
        <v>2.7586520000000001</v>
      </c>
      <c r="AY80" s="27">
        <v>2.7452999999999999</v>
      </c>
      <c r="AZ80" s="27">
        <v>2.7569629999999998</v>
      </c>
      <c r="BA80" s="24">
        <v>2.7298499999999999</v>
      </c>
      <c r="BB80" s="27">
        <v>2.7073140000000002</v>
      </c>
      <c r="BC80" s="27">
        <v>2.7303109999999999</v>
      </c>
      <c r="BD80" s="27">
        <v>2.7150840000000001</v>
      </c>
      <c r="BE80" s="27">
        <v>2.7280959999999999</v>
      </c>
      <c r="BF80" s="24">
        <v>2.698836</v>
      </c>
      <c r="BG80" s="27">
        <v>2.663405</v>
      </c>
      <c r="BH80" s="27">
        <v>2.6884860000000002</v>
      </c>
      <c r="BI80" s="27">
        <v>2.6721659999999998</v>
      </c>
      <c r="BJ80" s="27">
        <v>2.685066</v>
      </c>
      <c r="BK80" s="24">
        <v>2.6528610000000001</v>
      </c>
      <c r="BL80" s="27">
        <v>2.6424259999999999</v>
      </c>
      <c r="BM80" s="27">
        <v>2.6696569999999999</v>
      </c>
      <c r="BN80" s="27">
        <v>2.6523240000000001</v>
      </c>
      <c r="BO80" s="27">
        <v>2.6641210000000002</v>
      </c>
      <c r="BP80" s="24">
        <v>2.6307019999999999</v>
      </c>
      <c r="BQ80" s="27">
        <v>2.6246049999999999</v>
      </c>
      <c r="BR80" s="27">
        <v>2.6538379999999999</v>
      </c>
      <c r="BS80" s="27">
        <v>2.6358429999999999</v>
      </c>
      <c r="BT80" s="27">
        <v>2.6471</v>
      </c>
      <c r="BU80" s="24">
        <v>2.613035</v>
      </c>
      <c r="BV80" s="27">
        <v>2.6042900000000002</v>
      </c>
      <c r="BW80" s="27">
        <v>2.6354549999999999</v>
      </c>
      <c r="BX80" s="27">
        <v>2.6167289999999999</v>
      </c>
      <c r="BY80" s="27">
        <v>2.6277059999999999</v>
      </c>
      <c r="BZ80" s="24">
        <v>2.5936520000000001</v>
      </c>
      <c r="CA80" s="27">
        <v>2.5899329999999998</v>
      </c>
      <c r="CB80" s="27">
        <v>2.6234120000000001</v>
      </c>
      <c r="CC80" s="27">
        <v>2.6033569999999999</v>
      </c>
      <c r="CD80" s="27">
        <v>2.6153569999999999</v>
      </c>
      <c r="CE80" s="24">
        <v>2.5808010000000001</v>
      </c>
      <c r="CF80" s="27">
        <v>2.5900780000000001</v>
      </c>
      <c r="CG80" s="27">
        <v>2.6251850000000001</v>
      </c>
      <c r="CH80" s="27">
        <v>2.6034769999999998</v>
      </c>
      <c r="CI80" s="27">
        <v>2.6164200000000002</v>
      </c>
      <c r="CJ80" s="24">
        <v>2.580403</v>
      </c>
      <c r="CK80" s="27">
        <v>2.59477</v>
      </c>
      <c r="CL80" s="27">
        <v>2.6321279999999998</v>
      </c>
      <c r="CM80" s="27">
        <v>2.6087639999999999</v>
      </c>
      <c r="CN80" s="27">
        <v>2.6211310000000001</v>
      </c>
      <c r="CO80" s="24">
        <v>2.584641</v>
      </c>
      <c r="CP80" s="27">
        <v>2.5996999999999999</v>
      </c>
      <c r="CQ80" s="27">
        <v>2.6397050000000002</v>
      </c>
      <c r="CR80" s="27">
        <v>2.6141369999999999</v>
      </c>
      <c r="CS80" s="27">
        <v>2.62521</v>
      </c>
      <c r="CT80" s="24">
        <v>2.5898629999999998</v>
      </c>
      <c r="CU80" s="27">
        <v>2.6156600000000001</v>
      </c>
      <c r="CV80" s="27">
        <v>2.657267</v>
      </c>
      <c r="CW80" s="27">
        <v>2.6295489999999999</v>
      </c>
      <c r="CX80" s="27">
        <v>2.6407989999999999</v>
      </c>
      <c r="CY80" s="24">
        <v>2.6062509999999999</v>
      </c>
      <c r="CZ80" s="27">
        <v>2.623186</v>
      </c>
      <c r="DA80" s="27">
        <v>2.666026</v>
      </c>
      <c r="DB80" s="27">
        <v>2.6365750000000001</v>
      </c>
      <c r="DC80" s="27">
        <v>2.6487590000000001</v>
      </c>
      <c r="DD80" s="24">
        <v>2.6145019999999999</v>
      </c>
      <c r="DE80" s="27">
        <v>2.6163620000000001</v>
      </c>
      <c r="DF80" s="27">
        <v>2.6599490000000001</v>
      </c>
      <c r="DG80" s="27">
        <v>2.630252</v>
      </c>
      <c r="DH80" s="27">
        <v>2.6423869999999998</v>
      </c>
      <c r="DI80" s="24">
        <v>2.6085560000000001</v>
      </c>
      <c r="DJ80" s="27">
        <v>2.614071</v>
      </c>
      <c r="DK80" s="27">
        <v>2.6581359999999998</v>
      </c>
      <c r="DL80" s="27">
        <v>2.6275110000000002</v>
      </c>
      <c r="DM80" s="27">
        <v>2.6408689999999999</v>
      </c>
      <c r="DN80" s="24">
        <v>2.6067490000000002</v>
      </c>
      <c r="DO80" s="27">
        <v>2.615793</v>
      </c>
      <c r="DP80" s="27">
        <v>2.6609799999999999</v>
      </c>
      <c r="DQ80" s="27">
        <v>2.6291639999999998</v>
      </c>
      <c r="DR80" s="27">
        <v>2.6424789999999998</v>
      </c>
      <c r="DS80" s="24">
        <v>2.60825</v>
      </c>
      <c r="DT80" s="27">
        <v>2.6154489999999999</v>
      </c>
      <c r="DU80" s="27">
        <v>2.6604109999999999</v>
      </c>
      <c r="DV80" s="27">
        <v>2.6283500000000002</v>
      </c>
      <c r="DW80" s="27">
        <v>2.640196</v>
      </c>
      <c r="DX80" s="24">
        <v>2.607164</v>
      </c>
      <c r="DY80" s="27">
        <v>2.613756</v>
      </c>
      <c r="DZ80" s="27">
        <v>2.6583770000000002</v>
      </c>
      <c r="EA80" s="27">
        <v>2.6271209999999998</v>
      </c>
      <c r="EB80" s="27">
        <v>2.6358160000000002</v>
      </c>
      <c r="EC80" s="24">
        <v>2.604101</v>
      </c>
      <c r="ED80" s="27">
        <v>2.6123889999999999</v>
      </c>
      <c r="EE80" s="27">
        <v>2.6552259999999999</v>
      </c>
      <c r="EF80" s="27">
        <v>2.6254339999999998</v>
      </c>
      <c r="EG80" s="27">
        <v>2.6327609999999999</v>
      </c>
      <c r="EH80" s="24">
        <v>2.6018249999999998</v>
      </c>
      <c r="EI80" s="27">
        <v>2.610274</v>
      </c>
      <c r="EJ80" s="27">
        <v>2.6530879999999999</v>
      </c>
      <c r="EK80" s="27">
        <v>2.6222370000000002</v>
      </c>
      <c r="EL80" s="27">
        <v>2.6278959999999998</v>
      </c>
      <c r="EM80" s="24">
        <v>2.6017950000000001</v>
      </c>
      <c r="EN80" s="27">
        <v>2.6104769999999999</v>
      </c>
      <c r="EO80" s="27">
        <v>2.6540189999999999</v>
      </c>
      <c r="EP80" s="27">
        <v>2.6218979999999998</v>
      </c>
      <c r="EQ80" s="27">
        <v>2.627281</v>
      </c>
      <c r="ER80" s="24">
        <v>2.6000230000000002</v>
      </c>
      <c r="ES80" s="26">
        <v>-6.0000000000000001E-3</v>
      </c>
      <c r="ET80" s="26">
        <v>-5.0000000000000001E-3</v>
      </c>
      <c r="EU80" s="26">
        <v>-5.0000000000000001E-3</v>
      </c>
      <c r="EV80" s="26">
        <v>-5.0000000000000001E-3</v>
      </c>
      <c r="EW80" s="25">
        <v>-6.0000000000000001E-3</v>
      </c>
    </row>
    <row r="81" spans="1:153" x14ac:dyDescent="0.25">
      <c r="A81" s="28" t="s">
        <v>169</v>
      </c>
      <c r="B81" s="24"/>
      <c r="C81" s="24"/>
      <c r="D81" s="194"/>
      <c r="E81" s="189"/>
      <c r="F81" s="189"/>
      <c r="G81" s="189"/>
      <c r="H81" s="195"/>
      <c r="I81" s="194"/>
      <c r="J81" s="189"/>
      <c r="K81" s="189"/>
      <c r="L81" s="189"/>
      <c r="M81" s="195"/>
      <c r="N81" s="194"/>
      <c r="O81" s="189"/>
      <c r="P81" s="189"/>
      <c r="Q81" s="189"/>
      <c r="R81" s="195"/>
      <c r="S81" s="194"/>
      <c r="T81" s="189"/>
      <c r="U81" s="189"/>
      <c r="V81" s="189"/>
      <c r="W81" s="195"/>
      <c r="X81" s="194"/>
      <c r="Y81" s="189"/>
      <c r="Z81" s="189"/>
      <c r="AA81" s="189"/>
      <c r="AB81" s="195"/>
      <c r="AC81" s="194"/>
      <c r="AD81" s="189"/>
      <c r="AE81" s="189"/>
      <c r="AF81" s="189"/>
      <c r="AG81" s="195"/>
      <c r="AH81" s="194"/>
      <c r="AI81" s="189"/>
      <c r="AJ81" s="189"/>
      <c r="AK81" s="189"/>
      <c r="AL81" s="195"/>
      <c r="AM81" s="194"/>
      <c r="AN81" s="189"/>
      <c r="AO81" s="189"/>
      <c r="AP81" s="189"/>
      <c r="AQ81" s="195"/>
      <c r="AR81" s="194"/>
      <c r="AS81" s="189"/>
      <c r="AT81" s="189"/>
      <c r="AU81" s="189"/>
      <c r="AV81" s="195"/>
      <c r="AW81" s="194"/>
      <c r="AX81" s="189"/>
      <c r="AY81" s="189"/>
      <c r="AZ81" s="189"/>
      <c r="BA81" s="195"/>
      <c r="BB81" s="194"/>
      <c r="BC81" s="189"/>
      <c r="BD81" s="189"/>
      <c r="BE81" s="189"/>
      <c r="BF81" s="195"/>
      <c r="BG81" s="194"/>
      <c r="BH81" s="189"/>
      <c r="BI81" s="189"/>
      <c r="BJ81" s="189"/>
      <c r="BK81" s="195"/>
      <c r="BL81" s="194"/>
      <c r="BM81" s="189"/>
      <c r="BN81" s="189"/>
      <c r="BO81" s="189"/>
      <c r="BP81" s="195"/>
      <c r="BQ81" s="194"/>
      <c r="BR81" s="189"/>
      <c r="BS81" s="189"/>
      <c r="BT81" s="189"/>
      <c r="BU81" s="195"/>
      <c r="BV81" s="194"/>
      <c r="BW81" s="189"/>
      <c r="BX81" s="189"/>
      <c r="BY81" s="189"/>
      <c r="BZ81" s="195"/>
      <c r="CA81" s="194"/>
      <c r="CB81" s="189"/>
      <c r="CC81" s="189"/>
      <c r="CD81" s="189"/>
      <c r="CE81" s="195"/>
      <c r="CF81" s="194"/>
      <c r="CG81" s="189"/>
      <c r="CH81" s="189"/>
      <c r="CI81" s="189"/>
      <c r="CJ81" s="195"/>
      <c r="CK81" s="194"/>
      <c r="CL81" s="189"/>
      <c r="CM81" s="189"/>
      <c r="CN81" s="189"/>
      <c r="CO81" s="195"/>
      <c r="CP81" s="194"/>
      <c r="CQ81" s="189"/>
      <c r="CR81" s="189"/>
      <c r="CS81" s="189"/>
      <c r="CT81" s="195"/>
      <c r="CU81" s="194"/>
      <c r="CV81" s="189"/>
      <c r="CW81" s="189"/>
      <c r="CX81" s="189"/>
      <c r="CY81" s="195"/>
      <c r="CZ81" s="194"/>
      <c r="DA81" s="189"/>
      <c r="DB81" s="189"/>
      <c r="DC81" s="189"/>
      <c r="DD81" s="195"/>
      <c r="DE81" s="194"/>
      <c r="DF81" s="189"/>
      <c r="DG81" s="189"/>
      <c r="DH81" s="189"/>
      <c r="DI81" s="195"/>
      <c r="DJ81" s="194"/>
      <c r="DK81" s="189"/>
      <c r="DL81" s="189"/>
      <c r="DM81" s="189"/>
      <c r="DN81" s="195"/>
      <c r="DO81" s="194"/>
      <c r="DP81" s="189"/>
      <c r="DQ81" s="189"/>
      <c r="DR81" s="189"/>
      <c r="DS81" s="195"/>
      <c r="DT81" s="194"/>
      <c r="DU81" s="189"/>
      <c r="DV81" s="189"/>
      <c r="DW81" s="189"/>
      <c r="DX81" s="195"/>
      <c r="DY81" s="194"/>
      <c r="DZ81" s="189"/>
      <c r="EA81" s="189"/>
      <c r="EB81" s="189"/>
      <c r="EC81" s="195"/>
      <c r="ED81" s="194"/>
      <c r="EE81" s="189"/>
      <c r="EF81" s="189"/>
      <c r="EG81" s="189"/>
      <c r="EH81" s="195"/>
      <c r="EI81" s="194"/>
      <c r="EJ81" s="189"/>
      <c r="EK81" s="189"/>
      <c r="EL81" s="189"/>
      <c r="EM81" s="195"/>
      <c r="EN81" s="194"/>
      <c r="EO81" s="189"/>
      <c r="EP81" s="189"/>
      <c r="EQ81" s="189"/>
      <c r="ER81" s="195"/>
      <c r="ES81" s="194"/>
      <c r="ET81" s="189"/>
      <c r="EU81" s="189"/>
      <c r="EV81" s="189"/>
      <c r="EW81" s="195"/>
    </row>
    <row r="82" spans="1:153" x14ac:dyDescent="0.25">
      <c r="A82" s="24" t="s">
        <v>168</v>
      </c>
      <c r="B82" s="24">
        <v>5.9007189999999996</v>
      </c>
      <c r="C82" s="24">
        <v>5.7652599999999996</v>
      </c>
      <c r="D82" s="27">
        <v>5.4765220000000001</v>
      </c>
      <c r="E82" s="27">
        <v>5.4768280000000003</v>
      </c>
      <c r="F82" s="27">
        <v>5.4688600000000003</v>
      </c>
      <c r="G82" s="27">
        <v>5.4999180000000001</v>
      </c>
      <c r="H82" s="24">
        <v>5.4530110000000001</v>
      </c>
      <c r="I82" s="27">
        <v>5.4504219999999997</v>
      </c>
      <c r="J82" s="27">
        <v>5.4435979999999997</v>
      </c>
      <c r="K82" s="27">
        <v>5.4112270000000002</v>
      </c>
      <c r="L82" s="27">
        <v>5.5039879999999997</v>
      </c>
      <c r="M82" s="24">
        <v>5.3719219999999996</v>
      </c>
      <c r="N82" s="27">
        <v>5.5840920000000001</v>
      </c>
      <c r="O82" s="27">
        <v>5.5884910000000003</v>
      </c>
      <c r="P82" s="27">
        <v>5.552219</v>
      </c>
      <c r="Q82" s="27">
        <v>5.7266709999999996</v>
      </c>
      <c r="R82" s="24">
        <v>5.4225810000000001</v>
      </c>
      <c r="S82" s="27">
        <v>5.5782249999999998</v>
      </c>
      <c r="T82" s="27">
        <v>5.656574</v>
      </c>
      <c r="U82" s="27">
        <v>5.5802329999999998</v>
      </c>
      <c r="V82" s="27">
        <v>5.810594</v>
      </c>
      <c r="W82" s="24">
        <v>5.3342960000000001</v>
      </c>
      <c r="X82" s="27">
        <v>5.7883279999999999</v>
      </c>
      <c r="Y82" s="27">
        <v>5.9865830000000004</v>
      </c>
      <c r="Z82" s="27">
        <v>5.8337960000000004</v>
      </c>
      <c r="AA82" s="27">
        <v>6.1406349999999996</v>
      </c>
      <c r="AB82" s="24">
        <v>5.5330570000000003</v>
      </c>
      <c r="AC82" s="27">
        <v>5.9863299999999997</v>
      </c>
      <c r="AD82" s="27">
        <v>6.2586440000000003</v>
      </c>
      <c r="AE82" s="27">
        <v>6.038348</v>
      </c>
      <c r="AF82" s="27">
        <v>6.4246489999999996</v>
      </c>
      <c r="AG82" s="24">
        <v>5.6490960000000001</v>
      </c>
      <c r="AH82" s="27">
        <v>6.1175309999999996</v>
      </c>
      <c r="AI82" s="27">
        <v>6.457484</v>
      </c>
      <c r="AJ82" s="27">
        <v>6.1816589999999998</v>
      </c>
      <c r="AK82" s="27">
        <v>6.6228509999999998</v>
      </c>
      <c r="AL82" s="24">
        <v>5.7004049999999999</v>
      </c>
      <c r="AM82" s="27">
        <v>6.1865110000000003</v>
      </c>
      <c r="AN82" s="27">
        <v>6.6213699999999998</v>
      </c>
      <c r="AO82" s="27">
        <v>6.2686630000000001</v>
      </c>
      <c r="AP82" s="27">
        <v>6.7706860000000004</v>
      </c>
      <c r="AQ82" s="24">
        <v>5.7298770000000001</v>
      </c>
      <c r="AR82" s="27">
        <v>6.3018289999999997</v>
      </c>
      <c r="AS82" s="27">
        <v>6.7511429999999999</v>
      </c>
      <c r="AT82" s="27">
        <v>6.3661899999999996</v>
      </c>
      <c r="AU82" s="27">
        <v>6.9571800000000001</v>
      </c>
      <c r="AV82" s="24">
        <v>5.9189290000000003</v>
      </c>
      <c r="AW82" s="27">
        <v>6.4486169999999996</v>
      </c>
      <c r="AX82" s="27">
        <v>6.9683299999999999</v>
      </c>
      <c r="AY82" s="27">
        <v>6.5219180000000003</v>
      </c>
      <c r="AZ82" s="27">
        <v>7.1908709999999996</v>
      </c>
      <c r="BA82" s="24">
        <v>6.1320370000000004</v>
      </c>
      <c r="BB82" s="27">
        <v>6.6019600000000001</v>
      </c>
      <c r="BC82" s="27">
        <v>7.208412</v>
      </c>
      <c r="BD82" s="27">
        <v>6.7071639999999997</v>
      </c>
      <c r="BE82" s="27">
        <v>7.3851100000000001</v>
      </c>
      <c r="BF82" s="24">
        <v>6.1392110000000004</v>
      </c>
      <c r="BG82" s="27">
        <v>6.7532500000000004</v>
      </c>
      <c r="BH82" s="27">
        <v>7.4904789999999997</v>
      </c>
      <c r="BI82" s="27">
        <v>6.9205589999999999</v>
      </c>
      <c r="BJ82" s="27">
        <v>7.6625800000000002</v>
      </c>
      <c r="BK82" s="24">
        <v>6.1624590000000001</v>
      </c>
      <c r="BL82" s="27">
        <v>6.8728689999999997</v>
      </c>
      <c r="BM82" s="27">
        <v>7.691414</v>
      </c>
      <c r="BN82" s="27">
        <v>7.0692430000000002</v>
      </c>
      <c r="BO82" s="27">
        <v>7.8413389999999996</v>
      </c>
      <c r="BP82" s="24">
        <v>6.2883769999999997</v>
      </c>
      <c r="BQ82" s="27">
        <v>7.0539949999999996</v>
      </c>
      <c r="BR82" s="27">
        <v>7.8761380000000001</v>
      </c>
      <c r="BS82" s="27">
        <v>7.2578449999999997</v>
      </c>
      <c r="BT82" s="27">
        <v>8.0169530000000009</v>
      </c>
      <c r="BU82" s="24">
        <v>6.4476719999999998</v>
      </c>
      <c r="BV82" s="27">
        <v>7.2487050000000002</v>
      </c>
      <c r="BW82" s="27">
        <v>8.1368530000000003</v>
      </c>
      <c r="BX82" s="27">
        <v>7.4389630000000002</v>
      </c>
      <c r="BY82" s="27">
        <v>8.2501529999999992</v>
      </c>
      <c r="BZ82" s="24">
        <v>6.6001019999999997</v>
      </c>
      <c r="CA82" s="27">
        <v>7.3631140000000004</v>
      </c>
      <c r="CB82" s="27">
        <v>8.3964820000000007</v>
      </c>
      <c r="CC82" s="27">
        <v>7.6053660000000001</v>
      </c>
      <c r="CD82" s="27">
        <v>8.4899570000000004</v>
      </c>
      <c r="CE82" s="24">
        <v>6.7550569999999999</v>
      </c>
      <c r="CF82" s="27">
        <v>7.5227370000000002</v>
      </c>
      <c r="CG82" s="27">
        <v>8.6041290000000004</v>
      </c>
      <c r="CH82" s="27">
        <v>7.7689859999999999</v>
      </c>
      <c r="CI82" s="27">
        <v>8.7098230000000001</v>
      </c>
      <c r="CJ82" s="24">
        <v>6.8895780000000002</v>
      </c>
      <c r="CK82" s="27">
        <v>7.69529</v>
      </c>
      <c r="CL82" s="27">
        <v>8.9066310000000009</v>
      </c>
      <c r="CM82" s="27">
        <v>7.9766839999999997</v>
      </c>
      <c r="CN82" s="27">
        <v>8.9554419999999997</v>
      </c>
      <c r="CO82" s="24">
        <v>7.0257810000000003</v>
      </c>
      <c r="CP82" s="27">
        <v>7.877364</v>
      </c>
      <c r="CQ82" s="27">
        <v>9.1731069999999999</v>
      </c>
      <c r="CR82" s="27">
        <v>8.1851769999999995</v>
      </c>
      <c r="CS82" s="27">
        <v>9.1872570000000007</v>
      </c>
      <c r="CT82" s="24">
        <v>7.1673830000000001</v>
      </c>
      <c r="CU82" s="27">
        <v>8.0796170000000007</v>
      </c>
      <c r="CV82" s="27">
        <v>9.4742320000000007</v>
      </c>
      <c r="CW82" s="27">
        <v>8.3709720000000001</v>
      </c>
      <c r="CX82" s="27">
        <v>9.4468990000000002</v>
      </c>
      <c r="CY82" s="24">
        <v>7.3523709999999998</v>
      </c>
      <c r="CZ82" s="27">
        <v>8.2685549999999992</v>
      </c>
      <c r="DA82" s="27">
        <v>9.7429539999999992</v>
      </c>
      <c r="DB82" s="27">
        <v>8.5592659999999992</v>
      </c>
      <c r="DC82" s="27">
        <v>9.7598120000000002</v>
      </c>
      <c r="DD82" s="24">
        <v>7.5340930000000004</v>
      </c>
      <c r="DE82" s="27">
        <v>8.4834270000000007</v>
      </c>
      <c r="DF82" s="27">
        <v>10.038095</v>
      </c>
      <c r="DG82" s="27">
        <v>8.8180669999999992</v>
      </c>
      <c r="DH82" s="27">
        <v>10.102103</v>
      </c>
      <c r="DI82" s="24">
        <v>7.7329150000000002</v>
      </c>
      <c r="DJ82" s="27">
        <v>8.7565749999999998</v>
      </c>
      <c r="DK82" s="27">
        <v>10.373269000000001</v>
      </c>
      <c r="DL82" s="27">
        <v>9.1157269999999997</v>
      </c>
      <c r="DM82" s="27">
        <v>10.545719999999999</v>
      </c>
      <c r="DN82" s="24">
        <v>7.9387889999999999</v>
      </c>
      <c r="DO82" s="27">
        <v>9.1055349999999997</v>
      </c>
      <c r="DP82" s="27">
        <v>10.755554</v>
      </c>
      <c r="DQ82" s="27">
        <v>9.3934370000000005</v>
      </c>
      <c r="DR82" s="27">
        <v>11.000863000000001</v>
      </c>
      <c r="DS82" s="24">
        <v>8.1696899999999992</v>
      </c>
      <c r="DT82" s="27">
        <v>9.4908549999999998</v>
      </c>
      <c r="DU82" s="27">
        <v>11.193598</v>
      </c>
      <c r="DV82" s="27">
        <v>9.7748059999999999</v>
      </c>
      <c r="DW82" s="27">
        <v>11.390491000000001</v>
      </c>
      <c r="DX82" s="24">
        <v>8.4075179999999996</v>
      </c>
      <c r="DY82" s="27">
        <v>9.8758300000000006</v>
      </c>
      <c r="DZ82" s="27">
        <v>11.657727</v>
      </c>
      <c r="EA82" s="27">
        <v>10.207518</v>
      </c>
      <c r="EB82" s="27">
        <v>11.764968</v>
      </c>
      <c r="EC82" s="24">
        <v>8.6335080000000008</v>
      </c>
      <c r="ED82" s="27">
        <v>10.272880000000001</v>
      </c>
      <c r="EE82" s="27">
        <v>12.114077999999999</v>
      </c>
      <c r="EF82" s="27">
        <v>10.608779999999999</v>
      </c>
      <c r="EG82" s="27">
        <v>12.183206999999999</v>
      </c>
      <c r="EH82" s="24">
        <v>8.8955160000000006</v>
      </c>
      <c r="EI82" s="27">
        <v>10.586933999999999</v>
      </c>
      <c r="EJ82" s="27">
        <v>12.636101</v>
      </c>
      <c r="EK82" s="27">
        <v>10.913107</v>
      </c>
      <c r="EL82" s="27">
        <v>12.572098</v>
      </c>
      <c r="EM82" s="24">
        <v>9.1609420000000004</v>
      </c>
      <c r="EN82" s="27">
        <v>10.963262</v>
      </c>
      <c r="EO82" s="27">
        <v>13.178850000000001</v>
      </c>
      <c r="EP82" s="27">
        <v>11.245950000000001</v>
      </c>
      <c r="EQ82" s="27">
        <v>13.000915000000001</v>
      </c>
      <c r="ER82" s="24">
        <v>9.3630899999999997</v>
      </c>
      <c r="ES82" s="26">
        <v>2.1999999999999999E-2</v>
      </c>
      <c r="ET82" s="26">
        <v>2.9000000000000001E-2</v>
      </c>
      <c r="EU82" s="26">
        <v>2.3E-2</v>
      </c>
      <c r="EV82" s="26">
        <v>2.8000000000000001E-2</v>
      </c>
      <c r="EW82" s="25">
        <v>1.7000000000000001E-2</v>
      </c>
    </row>
    <row r="83" spans="1:153" x14ac:dyDescent="0.25">
      <c r="A83" s="24" t="s">
        <v>167</v>
      </c>
      <c r="B83" s="24">
        <v>1.015082</v>
      </c>
      <c r="C83" s="24">
        <v>1.0605100000000001</v>
      </c>
      <c r="D83" s="27">
        <v>1.0683560000000001</v>
      </c>
      <c r="E83" s="27">
        <v>1.068319</v>
      </c>
      <c r="F83" s="27">
        <v>1.0683419999999999</v>
      </c>
      <c r="G83" s="27">
        <v>1.0682970000000001</v>
      </c>
      <c r="H83" s="24">
        <v>1.0683210000000001</v>
      </c>
      <c r="I83" s="27">
        <v>1.082117</v>
      </c>
      <c r="J83" s="27">
        <v>1.081826</v>
      </c>
      <c r="K83" s="27">
        <v>1.0819529999999999</v>
      </c>
      <c r="L83" s="27">
        <v>1.082436</v>
      </c>
      <c r="M83" s="24">
        <v>1.08138</v>
      </c>
      <c r="N83" s="27">
        <v>1.1152390000000001</v>
      </c>
      <c r="O83" s="27">
        <v>1.1154569999999999</v>
      </c>
      <c r="P83" s="27">
        <v>1.116147</v>
      </c>
      <c r="Q83" s="27">
        <v>1.117245</v>
      </c>
      <c r="R83" s="24">
        <v>1.111575</v>
      </c>
      <c r="S83" s="27">
        <v>1.147761</v>
      </c>
      <c r="T83" s="27">
        <v>1.1496189999999999</v>
      </c>
      <c r="U83" s="27">
        <v>1.1515359999999999</v>
      </c>
      <c r="V83" s="27">
        <v>1.1514679999999999</v>
      </c>
      <c r="W83" s="24">
        <v>1.1411340000000001</v>
      </c>
      <c r="X83" s="27">
        <v>1.173111</v>
      </c>
      <c r="Y83" s="27">
        <v>1.1774169999999999</v>
      </c>
      <c r="Z83" s="27">
        <v>1.1786540000000001</v>
      </c>
      <c r="AA83" s="27">
        <v>1.1796260000000001</v>
      </c>
      <c r="AB83" s="24">
        <v>1.163829</v>
      </c>
      <c r="AC83" s="27">
        <v>1.184342</v>
      </c>
      <c r="AD83" s="27">
        <v>1.1906540000000001</v>
      </c>
      <c r="AE83" s="27">
        <v>1.1903779999999999</v>
      </c>
      <c r="AF83" s="27">
        <v>1.1935990000000001</v>
      </c>
      <c r="AG83" s="24">
        <v>1.1723809999999999</v>
      </c>
      <c r="AH83" s="27">
        <v>1.1999690000000001</v>
      </c>
      <c r="AI83" s="27">
        <v>1.2083870000000001</v>
      </c>
      <c r="AJ83" s="27">
        <v>1.2066920000000001</v>
      </c>
      <c r="AK83" s="27">
        <v>1.211471</v>
      </c>
      <c r="AL83" s="24">
        <v>1.185378</v>
      </c>
      <c r="AM83" s="27">
        <v>1.220394</v>
      </c>
      <c r="AN83" s="27">
        <v>1.2305820000000001</v>
      </c>
      <c r="AO83" s="27">
        <v>1.2276260000000001</v>
      </c>
      <c r="AP83" s="27">
        <v>1.234224</v>
      </c>
      <c r="AQ83" s="24">
        <v>1.203246</v>
      </c>
      <c r="AR83" s="27">
        <v>1.243881</v>
      </c>
      <c r="AS83" s="27">
        <v>1.2558720000000001</v>
      </c>
      <c r="AT83" s="27">
        <v>1.2522059999999999</v>
      </c>
      <c r="AU83" s="27">
        <v>1.2605440000000001</v>
      </c>
      <c r="AV83" s="24">
        <v>1.2247380000000001</v>
      </c>
      <c r="AW83" s="27">
        <v>1.2686139999999999</v>
      </c>
      <c r="AX83" s="27">
        <v>1.2823690000000001</v>
      </c>
      <c r="AY83" s="27">
        <v>1.2771889999999999</v>
      </c>
      <c r="AZ83" s="27">
        <v>1.2878879999999999</v>
      </c>
      <c r="BA83" s="24">
        <v>1.247568</v>
      </c>
      <c r="BB83" s="27">
        <v>1.2928269999999999</v>
      </c>
      <c r="BC83" s="27">
        <v>1.3082590000000001</v>
      </c>
      <c r="BD83" s="27">
        <v>1.3017829999999999</v>
      </c>
      <c r="BE83" s="27">
        <v>1.3146629999999999</v>
      </c>
      <c r="BF83" s="24">
        <v>1.268494</v>
      </c>
      <c r="BG83" s="27">
        <v>1.316311</v>
      </c>
      <c r="BH83" s="27">
        <v>1.3337639999999999</v>
      </c>
      <c r="BI83" s="27">
        <v>1.3262849999999999</v>
      </c>
      <c r="BJ83" s="27">
        <v>1.340055</v>
      </c>
      <c r="BK83" s="24">
        <v>1.287488</v>
      </c>
      <c r="BL83" s="27">
        <v>1.3412770000000001</v>
      </c>
      <c r="BM83" s="27">
        <v>1.3604830000000001</v>
      </c>
      <c r="BN83" s="27">
        <v>1.352425</v>
      </c>
      <c r="BO83" s="27">
        <v>1.366568</v>
      </c>
      <c r="BP83" s="24">
        <v>1.3093049999999999</v>
      </c>
      <c r="BQ83" s="27">
        <v>1.3669009999999999</v>
      </c>
      <c r="BR83" s="27">
        <v>1.3879729999999999</v>
      </c>
      <c r="BS83" s="27">
        <v>1.378782</v>
      </c>
      <c r="BT83" s="27">
        <v>1.393907</v>
      </c>
      <c r="BU83" s="24">
        <v>1.3332200000000001</v>
      </c>
      <c r="BV83" s="27">
        <v>1.3929480000000001</v>
      </c>
      <c r="BW83" s="27">
        <v>1.4163920000000001</v>
      </c>
      <c r="BX83" s="27">
        <v>1.406331</v>
      </c>
      <c r="BY83" s="27">
        <v>1.423028</v>
      </c>
      <c r="BZ83" s="24">
        <v>1.3595349999999999</v>
      </c>
      <c r="CA83" s="27">
        <v>1.4197470000000001</v>
      </c>
      <c r="CB83" s="27">
        <v>1.4448939999999999</v>
      </c>
      <c r="CC83" s="27">
        <v>1.433924</v>
      </c>
      <c r="CD83" s="27">
        <v>1.452887</v>
      </c>
      <c r="CE83" s="24">
        <v>1.386244</v>
      </c>
      <c r="CF83" s="27">
        <v>1.448534</v>
      </c>
      <c r="CG83" s="27">
        <v>1.4755210000000001</v>
      </c>
      <c r="CH83" s="27">
        <v>1.463619</v>
      </c>
      <c r="CI83" s="27">
        <v>1.484974</v>
      </c>
      <c r="CJ83" s="24">
        <v>1.4142129999999999</v>
      </c>
      <c r="CK83" s="27">
        <v>1.4783980000000001</v>
      </c>
      <c r="CL83" s="27">
        <v>1.50678</v>
      </c>
      <c r="CM83" s="27">
        <v>1.4948520000000001</v>
      </c>
      <c r="CN83" s="27">
        <v>1.5174209999999999</v>
      </c>
      <c r="CO83" s="24">
        <v>1.44248</v>
      </c>
      <c r="CP83" s="27">
        <v>1.5088779999999999</v>
      </c>
      <c r="CQ83" s="27">
        <v>1.538708</v>
      </c>
      <c r="CR83" s="27">
        <v>1.5267740000000001</v>
      </c>
      <c r="CS83" s="27">
        <v>1.5493330000000001</v>
      </c>
      <c r="CT83" s="24">
        <v>1.4720489999999999</v>
      </c>
      <c r="CU83" s="27">
        <v>1.5399240000000001</v>
      </c>
      <c r="CV83" s="27">
        <v>1.5701149999999999</v>
      </c>
      <c r="CW83" s="27">
        <v>1.5589649999999999</v>
      </c>
      <c r="CX83" s="27">
        <v>1.582384</v>
      </c>
      <c r="CY83" s="24">
        <v>1.5019119999999999</v>
      </c>
      <c r="CZ83" s="27">
        <v>1.5722309999999999</v>
      </c>
      <c r="DA83" s="27">
        <v>1.6025689999999999</v>
      </c>
      <c r="DB83" s="27">
        <v>1.592446</v>
      </c>
      <c r="DC83" s="27">
        <v>1.6171709999999999</v>
      </c>
      <c r="DD83" s="24">
        <v>1.5331399999999999</v>
      </c>
      <c r="DE83" s="27">
        <v>1.605316</v>
      </c>
      <c r="DF83" s="27">
        <v>1.63568</v>
      </c>
      <c r="DG83" s="27">
        <v>1.627122</v>
      </c>
      <c r="DH83" s="27">
        <v>1.653178</v>
      </c>
      <c r="DI83" s="24">
        <v>1.564506</v>
      </c>
      <c r="DJ83" s="27">
        <v>1.640225</v>
      </c>
      <c r="DK83" s="27">
        <v>1.670831</v>
      </c>
      <c r="DL83" s="27">
        <v>1.663605</v>
      </c>
      <c r="DM83" s="27">
        <v>1.69234</v>
      </c>
      <c r="DN83" s="24">
        <v>1.59758</v>
      </c>
      <c r="DO83" s="27">
        <v>1.673934</v>
      </c>
      <c r="DP83" s="27">
        <v>1.7060420000000001</v>
      </c>
      <c r="DQ83" s="27">
        <v>1.700035</v>
      </c>
      <c r="DR83" s="27">
        <v>1.7310700000000001</v>
      </c>
      <c r="DS83" s="24">
        <v>1.6296930000000001</v>
      </c>
      <c r="DT83" s="27">
        <v>1.7078500000000001</v>
      </c>
      <c r="DU83" s="27">
        <v>1.7410760000000001</v>
      </c>
      <c r="DV83" s="27">
        <v>1.736502</v>
      </c>
      <c r="DW83" s="27">
        <v>1.7685930000000001</v>
      </c>
      <c r="DX83" s="24">
        <v>1.6611940000000001</v>
      </c>
      <c r="DY83" s="27">
        <v>1.7434620000000001</v>
      </c>
      <c r="DZ83" s="27">
        <v>1.777404</v>
      </c>
      <c r="EA83" s="27">
        <v>1.7744660000000001</v>
      </c>
      <c r="EB83" s="27">
        <v>1.8071200000000001</v>
      </c>
      <c r="EC83" s="24">
        <v>1.6924060000000001</v>
      </c>
      <c r="ED83" s="27">
        <v>1.783164</v>
      </c>
      <c r="EE83" s="27">
        <v>1.817099</v>
      </c>
      <c r="EF83" s="27">
        <v>1.81717</v>
      </c>
      <c r="EG83" s="27">
        <v>1.8498559999999999</v>
      </c>
      <c r="EH83" s="24">
        <v>1.7270559999999999</v>
      </c>
      <c r="EI83" s="27">
        <v>1.825942</v>
      </c>
      <c r="EJ83" s="27">
        <v>1.861774</v>
      </c>
      <c r="EK83" s="27">
        <v>1.8626389999999999</v>
      </c>
      <c r="EL83" s="27">
        <v>1.896606</v>
      </c>
      <c r="EM83" s="24">
        <v>1.7669299999999999</v>
      </c>
      <c r="EN83" s="27">
        <v>1.868263</v>
      </c>
      <c r="EO83" s="27">
        <v>1.905967</v>
      </c>
      <c r="EP83" s="27">
        <v>1.9088480000000001</v>
      </c>
      <c r="EQ83" s="27">
        <v>1.9422710000000001</v>
      </c>
      <c r="ER83" s="24">
        <v>1.8029729999999999</v>
      </c>
      <c r="ES83" s="26">
        <v>0.02</v>
      </c>
      <c r="ET83" s="26">
        <v>0.02</v>
      </c>
      <c r="EU83" s="26">
        <v>0.02</v>
      </c>
      <c r="EV83" s="26">
        <v>2.1000000000000001E-2</v>
      </c>
      <c r="EW83" s="25">
        <v>1.7999999999999999E-2</v>
      </c>
    </row>
    <row r="84" spans="1:153" x14ac:dyDescent="0.25">
      <c r="A84" s="24" t="s">
        <v>166</v>
      </c>
      <c r="B84" s="24">
        <v>2.9055</v>
      </c>
      <c r="C84" s="24">
        <v>3.0638320000000001</v>
      </c>
      <c r="D84" s="27">
        <v>3.072981</v>
      </c>
      <c r="E84" s="27">
        <v>3.0728710000000001</v>
      </c>
      <c r="F84" s="27">
        <v>3.0729679999999999</v>
      </c>
      <c r="G84" s="27">
        <v>3.0727639999999998</v>
      </c>
      <c r="H84" s="24">
        <v>3.0728789999999999</v>
      </c>
      <c r="I84" s="27">
        <v>3.0865830000000001</v>
      </c>
      <c r="J84" s="27">
        <v>3.0855570000000001</v>
      </c>
      <c r="K84" s="27">
        <v>3.0852560000000002</v>
      </c>
      <c r="L84" s="27">
        <v>3.0876100000000002</v>
      </c>
      <c r="M84" s="24">
        <v>3.0843029999999998</v>
      </c>
      <c r="N84" s="27">
        <v>3.121569</v>
      </c>
      <c r="O84" s="27">
        <v>3.1214249999999999</v>
      </c>
      <c r="P84" s="27">
        <v>3.119653</v>
      </c>
      <c r="Q84" s="27">
        <v>3.1271909999999998</v>
      </c>
      <c r="R84" s="24">
        <v>3.1126819999999999</v>
      </c>
      <c r="S84" s="27">
        <v>3.1451530000000001</v>
      </c>
      <c r="T84" s="27">
        <v>3.1487970000000001</v>
      </c>
      <c r="U84" s="27">
        <v>3.144711</v>
      </c>
      <c r="V84" s="27">
        <v>3.1546750000000001</v>
      </c>
      <c r="W84" s="24">
        <v>3.130843</v>
      </c>
      <c r="X84" s="27">
        <v>3.171837</v>
      </c>
      <c r="Y84" s="27">
        <v>3.1814749999999998</v>
      </c>
      <c r="Z84" s="27">
        <v>3.1740599999999999</v>
      </c>
      <c r="AA84" s="27">
        <v>3.187427</v>
      </c>
      <c r="AB84" s="24">
        <v>3.1551640000000001</v>
      </c>
      <c r="AC84" s="27">
        <v>3.176307</v>
      </c>
      <c r="AD84" s="27">
        <v>3.1909239999999999</v>
      </c>
      <c r="AE84" s="27">
        <v>3.180294</v>
      </c>
      <c r="AF84" s="27">
        <v>3.197927</v>
      </c>
      <c r="AG84" s="24">
        <v>3.1557200000000001</v>
      </c>
      <c r="AH84" s="27">
        <v>3.1843759999999999</v>
      </c>
      <c r="AI84" s="27">
        <v>3.2042820000000001</v>
      </c>
      <c r="AJ84" s="27">
        <v>3.1907740000000002</v>
      </c>
      <c r="AK84" s="27">
        <v>3.2105790000000001</v>
      </c>
      <c r="AL84" s="24">
        <v>3.1609370000000001</v>
      </c>
      <c r="AM84" s="27">
        <v>3.185756</v>
      </c>
      <c r="AN84" s="27">
        <v>3.2100710000000001</v>
      </c>
      <c r="AO84" s="27">
        <v>3.193673</v>
      </c>
      <c r="AP84" s="27">
        <v>3.216942</v>
      </c>
      <c r="AQ84" s="24">
        <v>3.1597900000000001</v>
      </c>
      <c r="AR84" s="27">
        <v>3.1950090000000002</v>
      </c>
      <c r="AS84" s="27">
        <v>3.2237019999999998</v>
      </c>
      <c r="AT84" s="27">
        <v>3.2059820000000001</v>
      </c>
      <c r="AU84" s="27">
        <v>3.231738</v>
      </c>
      <c r="AV84" s="24">
        <v>3.170131</v>
      </c>
      <c r="AW84" s="27">
        <v>3.2075429999999998</v>
      </c>
      <c r="AX84" s="27">
        <v>3.24126</v>
      </c>
      <c r="AY84" s="27">
        <v>3.2200929999999999</v>
      </c>
      <c r="AZ84" s="27">
        <v>3.2496049999999999</v>
      </c>
      <c r="BA84" s="24">
        <v>3.1857169999999999</v>
      </c>
      <c r="BB84" s="27">
        <v>3.2292640000000001</v>
      </c>
      <c r="BC84" s="27">
        <v>3.2666430000000002</v>
      </c>
      <c r="BD84" s="27">
        <v>3.2423980000000001</v>
      </c>
      <c r="BE84" s="27">
        <v>3.2749290000000002</v>
      </c>
      <c r="BF84" s="24">
        <v>3.2075</v>
      </c>
      <c r="BG84" s="27">
        <v>3.234273</v>
      </c>
      <c r="BH84" s="27">
        <v>3.2755359999999998</v>
      </c>
      <c r="BI84" s="27">
        <v>3.2493370000000001</v>
      </c>
      <c r="BJ84" s="27">
        <v>3.2821560000000001</v>
      </c>
      <c r="BK84" s="24">
        <v>3.2106349999999999</v>
      </c>
      <c r="BL84" s="27">
        <v>3.266321</v>
      </c>
      <c r="BM84" s="27">
        <v>3.311277</v>
      </c>
      <c r="BN84" s="27">
        <v>3.283487</v>
      </c>
      <c r="BO84" s="27">
        <v>3.3150230000000001</v>
      </c>
      <c r="BP84" s="24">
        <v>3.2429009999999998</v>
      </c>
      <c r="BQ84" s="27">
        <v>3.302692</v>
      </c>
      <c r="BR84" s="27">
        <v>3.351191</v>
      </c>
      <c r="BS84" s="27">
        <v>3.3222870000000002</v>
      </c>
      <c r="BT84" s="27">
        <v>3.3532549999999999</v>
      </c>
      <c r="BU84" s="24">
        <v>3.2819410000000002</v>
      </c>
      <c r="BV84" s="27">
        <v>3.336789</v>
      </c>
      <c r="BW84" s="27">
        <v>3.3887830000000001</v>
      </c>
      <c r="BX84" s="27">
        <v>3.3587889999999998</v>
      </c>
      <c r="BY84" s="27">
        <v>3.3888790000000002</v>
      </c>
      <c r="BZ84" s="24">
        <v>3.3201689999999999</v>
      </c>
      <c r="CA84" s="27">
        <v>3.378199</v>
      </c>
      <c r="CB84" s="27">
        <v>3.4344250000000001</v>
      </c>
      <c r="CC84" s="27">
        <v>3.402428</v>
      </c>
      <c r="CD84" s="27">
        <v>3.433592</v>
      </c>
      <c r="CE84" s="24">
        <v>3.367302</v>
      </c>
      <c r="CF84" s="27">
        <v>3.439422</v>
      </c>
      <c r="CG84" s="27">
        <v>3.4992429999999999</v>
      </c>
      <c r="CH84" s="27">
        <v>3.4646669999999999</v>
      </c>
      <c r="CI84" s="27">
        <v>3.497109</v>
      </c>
      <c r="CJ84" s="24">
        <v>3.4317340000000001</v>
      </c>
      <c r="CK84" s="27">
        <v>3.509436</v>
      </c>
      <c r="CL84" s="27">
        <v>3.5738439999999998</v>
      </c>
      <c r="CM84" s="27">
        <v>3.5366209999999998</v>
      </c>
      <c r="CN84" s="27">
        <v>3.5680000000000001</v>
      </c>
      <c r="CO84" s="24">
        <v>3.5044819999999999</v>
      </c>
      <c r="CP84" s="27">
        <v>3.5808409999999999</v>
      </c>
      <c r="CQ84" s="27">
        <v>3.6504970000000001</v>
      </c>
      <c r="CR84" s="27">
        <v>3.60988</v>
      </c>
      <c r="CS84" s="27">
        <v>3.63862</v>
      </c>
      <c r="CT84" s="24">
        <v>3.5800730000000001</v>
      </c>
      <c r="CU84" s="27">
        <v>3.6697479999999998</v>
      </c>
      <c r="CV84" s="27">
        <v>3.743385</v>
      </c>
      <c r="CW84" s="27">
        <v>3.699443</v>
      </c>
      <c r="CX84" s="27">
        <v>3.7280039999999999</v>
      </c>
      <c r="CY84" s="24">
        <v>3.6736399999999998</v>
      </c>
      <c r="CZ84" s="27">
        <v>3.7480340000000001</v>
      </c>
      <c r="DA84" s="27">
        <v>3.8250769999999998</v>
      </c>
      <c r="DB84" s="27">
        <v>3.7779159999999998</v>
      </c>
      <c r="DC84" s="27">
        <v>3.8084120000000001</v>
      </c>
      <c r="DD84" s="24">
        <v>3.7566079999999999</v>
      </c>
      <c r="DE84" s="27">
        <v>3.806235</v>
      </c>
      <c r="DF84" s="27">
        <v>3.8859469999999998</v>
      </c>
      <c r="DG84" s="27">
        <v>3.8384480000000001</v>
      </c>
      <c r="DH84" s="27">
        <v>3.8694519999999999</v>
      </c>
      <c r="DI84" s="24">
        <v>3.8190770000000001</v>
      </c>
      <c r="DJ84" s="27">
        <v>3.8717929999999998</v>
      </c>
      <c r="DK84" s="27">
        <v>3.9541040000000001</v>
      </c>
      <c r="DL84" s="27">
        <v>3.9050590000000001</v>
      </c>
      <c r="DM84" s="27">
        <v>3.9394650000000002</v>
      </c>
      <c r="DN84" s="24">
        <v>3.8881760000000001</v>
      </c>
      <c r="DO84" s="27">
        <v>3.943721</v>
      </c>
      <c r="DP84" s="27">
        <v>4.0299940000000003</v>
      </c>
      <c r="DQ84" s="27">
        <v>3.9788060000000001</v>
      </c>
      <c r="DR84" s="27">
        <v>4.014138</v>
      </c>
      <c r="DS84" s="24">
        <v>3.961929</v>
      </c>
      <c r="DT84" s="27">
        <v>4.0135100000000001</v>
      </c>
      <c r="DU84" s="27">
        <v>4.1016750000000002</v>
      </c>
      <c r="DV84" s="27">
        <v>4.0496540000000003</v>
      </c>
      <c r="DW84" s="27">
        <v>4.0831780000000002</v>
      </c>
      <c r="DX84" s="24">
        <v>4.0315070000000004</v>
      </c>
      <c r="DY84" s="27">
        <v>4.082084</v>
      </c>
      <c r="DZ84" s="27">
        <v>4.1725479999999999</v>
      </c>
      <c r="EA84" s="27">
        <v>4.1218070000000004</v>
      </c>
      <c r="EB84" s="27">
        <v>4.1501659999999996</v>
      </c>
      <c r="EC84" s="24">
        <v>4.0979700000000001</v>
      </c>
      <c r="ED84" s="27">
        <v>4.1523500000000002</v>
      </c>
      <c r="EE84" s="27">
        <v>4.2426329999999997</v>
      </c>
      <c r="EF84" s="27">
        <v>4.194502</v>
      </c>
      <c r="EG84" s="27">
        <v>4.22098</v>
      </c>
      <c r="EH84" s="24">
        <v>4.1665520000000003</v>
      </c>
      <c r="EI84" s="27">
        <v>4.2216310000000004</v>
      </c>
      <c r="EJ84" s="27">
        <v>4.3152970000000002</v>
      </c>
      <c r="EK84" s="27">
        <v>4.2650499999999996</v>
      </c>
      <c r="EL84" s="27">
        <v>4.289542</v>
      </c>
      <c r="EM84" s="24">
        <v>4.2405099999999996</v>
      </c>
      <c r="EN84" s="27">
        <v>4.2953890000000001</v>
      </c>
      <c r="EO84" s="27">
        <v>4.3945480000000003</v>
      </c>
      <c r="EP84" s="27">
        <v>4.3413000000000004</v>
      </c>
      <c r="EQ84" s="27">
        <v>4.366771</v>
      </c>
      <c r="ER84" s="24">
        <v>4.3104490000000002</v>
      </c>
      <c r="ES84" s="26">
        <v>1.2E-2</v>
      </c>
      <c r="ET84" s="26">
        <v>1.2999999999999999E-2</v>
      </c>
      <c r="EU84" s="26">
        <v>1.2E-2</v>
      </c>
      <c r="EV84" s="26">
        <v>1.2E-2</v>
      </c>
      <c r="EW84" s="25">
        <v>1.2E-2</v>
      </c>
    </row>
    <row r="85" spans="1:153" x14ac:dyDescent="0.25">
      <c r="A85" s="24"/>
      <c r="B85" s="24"/>
      <c r="C85" s="24"/>
      <c r="D85" s="194"/>
      <c r="E85" s="189"/>
      <c r="F85" s="189"/>
      <c r="G85" s="189"/>
      <c r="H85" s="195"/>
      <c r="I85" s="194"/>
      <c r="J85" s="189"/>
      <c r="K85" s="189"/>
      <c r="L85" s="189"/>
      <c r="M85" s="195"/>
      <c r="N85" s="194"/>
      <c r="O85" s="189"/>
      <c r="P85" s="189"/>
      <c r="Q85" s="189"/>
      <c r="R85" s="195"/>
      <c r="S85" s="194"/>
      <c r="T85" s="189"/>
      <c r="U85" s="189"/>
      <c r="V85" s="189"/>
      <c r="W85" s="195"/>
      <c r="X85" s="194"/>
      <c r="Y85" s="189"/>
      <c r="Z85" s="189"/>
      <c r="AA85" s="189"/>
      <c r="AB85" s="195"/>
      <c r="AC85" s="194"/>
      <c r="AD85" s="189"/>
      <c r="AE85" s="189"/>
      <c r="AF85" s="189"/>
      <c r="AG85" s="195"/>
      <c r="AH85" s="194"/>
      <c r="AI85" s="189"/>
      <c r="AJ85" s="189"/>
      <c r="AK85" s="189"/>
      <c r="AL85" s="195"/>
      <c r="AM85" s="194"/>
      <c r="AN85" s="189"/>
      <c r="AO85" s="189"/>
      <c r="AP85" s="189"/>
      <c r="AQ85" s="195"/>
      <c r="AR85" s="194"/>
      <c r="AS85" s="189"/>
      <c r="AT85" s="189"/>
      <c r="AU85" s="189"/>
      <c r="AV85" s="195"/>
      <c r="AW85" s="194"/>
      <c r="AX85" s="189"/>
      <c r="AY85" s="189"/>
      <c r="AZ85" s="189"/>
      <c r="BA85" s="195"/>
      <c r="BB85" s="194"/>
      <c r="BC85" s="189"/>
      <c r="BD85" s="189"/>
      <c r="BE85" s="189"/>
      <c r="BF85" s="195"/>
      <c r="BG85" s="194"/>
      <c r="BH85" s="189"/>
      <c r="BI85" s="189"/>
      <c r="BJ85" s="189"/>
      <c r="BK85" s="195"/>
      <c r="BL85" s="194"/>
      <c r="BM85" s="189"/>
      <c r="BN85" s="189"/>
      <c r="BO85" s="189"/>
      <c r="BP85" s="195"/>
      <c r="BQ85" s="194"/>
      <c r="BR85" s="189"/>
      <c r="BS85" s="189"/>
      <c r="BT85" s="189"/>
      <c r="BU85" s="195"/>
      <c r="BV85" s="194"/>
      <c r="BW85" s="189"/>
      <c r="BX85" s="189"/>
      <c r="BY85" s="189"/>
      <c r="BZ85" s="195"/>
      <c r="CA85" s="194"/>
      <c r="CB85" s="189"/>
      <c r="CC85" s="189"/>
      <c r="CD85" s="189"/>
      <c r="CE85" s="195"/>
      <c r="CF85" s="194"/>
      <c r="CG85" s="189"/>
      <c r="CH85" s="189"/>
      <c r="CI85" s="189"/>
      <c r="CJ85" s="195"/>
      <c r="CK85" s="194"/>
      <c r="CL85" s="189"/>
      <c r="CM85" s="189"/>
      <c r="CN85" s="189"/>
      <c r="CO85" s="195"/>
      <c r="CP85" s="194"/>
      <c r="CQ85" s="189"/>
      <c r="CR85" s="189"/>
      <c r="CS85" s="189"/>
      <c r="CT85" s="195"/>
      <c r="CU85" s="194"/>
      <c r="CV85" s="189"/>
      <c r="CW85" s="189"/>
      <c r="CX85" s="189"/>
      <c r="CY85" s="195"/>
      <c r="CZ85" s="194"/>
      <c r="DA85" s="189"/>
      <c r="DB85" s="189"/>
      <c r="DC85" s="189"/>
      <c r="DD85" s="195"/>
      <c r="DE85" s="194"/>
      <c r="DF85" s="189"/>
      <c r="DG85" s="189"/>
      <c r="DH85" s="189"/>
      <c r="DI85" s="195"/>
      <c r="DJ85" s="194"/>
      <c r="DK85" s="189"/>
      <c r="DL85" s="189"/>
      <c r="DM85" s="189"/>
      <c r="DN85" s="195"/>
      <c r="DO85" s="194"/>
      <c r="DP85" s="189"/>
      <c r="DQ85" s="189"/>
      <c r="DR85" s="189"/>
      <c r="DS85" s="195"/>
      <c r="DT85" s="194"/>
      <c r="DU85" s="189"/>
      <c r="DV85" s="189"/>
      <c r="DW85" s="189"/>
      <c r="DX85" s="195"/>
      <c r="DY85" s="194"/>
      <c r="DZ85" s="189"/>
      <c r="EA85" s="189"/>
      <c r="EB85" s="189"/>
      <c r="EC85" s="195"/>
      <c r="ED85" s="194"/>
      <c r="EE85" s="189"/>
      <c r="EF85" s="189"/>
      <c r="EG85" s="189"/>
      <c r="EH85" s="195"/>
      <c r="EI85" s="194"/>
      <c r="EJ85" s="189"/>
      <c r="EK85" s="189"/>
      <c r="EL85" s="189"/>
      <c r="EM85" s="195"/>
      <c r="EN85" s="194"/>
      <c r="EO85" s="189"/>
      <c r="EP85" s="189"/>
      <c r="EQ85" s="189"/>
      <c r="ER85" s="195"/>
      <c r="ES85" s="194"/>
      <c r="ET85" s="189"/>
      <c r="EU85" s="189"/>
      <c r="EV85" s="189"/>
      <c r="EW85" s="195"/>
    </row>
    <row r="86" spans="1:153" x14ac:dyDescent="0.25">
      <c r="A86" s="28" t="s">
        <v>165</v>
      </c>
      <c r="B86" s="24"/>
      <c r="C86" s="24"/>
      <c r="D86" s="194"/>
      <c r="E86" s="189"/>
      <c r="F86" s="189"/>
      <c r="G86" s="189"/>
      <c r="H86" s="195"/>
      <c r="I86" s="194"/>
      <c r="J86" s="189"/>
      <c r="K86" s="189"/>
      <c r="L86" s="189"/>
      <c r="M86" s="195"/>
      <c r="N86" s="194"/>
      <c r="O86" s="189"/>
      <c r="P86" s="189"/>
      <c r="Q86" s="189"/>
      <c r="R86" s="195"/>
      <c r="S86" s="194"/>
      <c r="T86" s="189"/>
      <c r="U86" s="189"/>
      <c r="V86" s="189"/>
      <c r="W86" s="195"/>
      <c r="X86" s="194"/>
      <c r="Y86" s="189"/>
      <c r="Z86" s="189"/>
      <c r="AA86" s="189"/>
      <c r="AB86" s="195"/>
      <c r="AC86" s="194"/>
      <c r="AD86" s="189"/>
      <c r="AE86" s="189"/>
      <c r="AF86" s="189"/>
      <c r="AG86" s="195"/>
      <c r="AH86" s="194"/>
      <c r="AI86" s="189"/>
      <c r="AJ86" s="189"/>
      <c r="AK86" s="189"/>
      <c r="AL86" s="195"/>
      <c r="AM86" s="194"/>
      <c r="AN86" s="189"/>
      <c r="AO86" s="189"/>
      <c r="AP86" s="189"/>
      <c r="AQ86" s="195"/>
      <c r="AR86" s="194"/>
      <c r="AS86" s="189"/>
      <c r="AT86" s="189"/>
      <c r="AU86" s="189"/>
      <c r="AV86" s="195"/>
      <c r="AW86" s="194"/>
      <c r="AX86" s="189"/>
      <c r="AY86" s="189"/>
      <c r="AZ86" s="189"/>
      <c r="BA86" s="195"/>
      <c r="BB86" s="194"/>
      <c r="BC86" s="189"/>
      <c r="BD86" s="189"/>
      <c r="BE86" s="189"/>
      <c r="BF86" s="195"/>
      <c r="BG86" s="194"/>
      <c r="BH86" s="189"/>
      <c r="BI86" s="189"/>
      <c r="BJ86" s="189"/>
      <c r="BK86" s="195"/>
      <c r="BL86" s="194"/>
      <c r="BM86" s="189"/>
      <c r="BN86" s="189"/>
      <c r="BO86" s="189"/>
      <c r="BP86" s="195"/>
      <c r="BQ86" s="194"/>
      <c r="BR86" s="189"/>
      <c r="BS86" s="189"/>
      <c r="BT86" s="189"/>
      <c r="BU86" s="195"/>
      <c r="BV86" s="194"/>
      <c r="BW86" s="189"/>
      <c r="BX86" s="189"/>
      <c r="BY86" s="189"/>
      <c r="BZ86" s="195"/>
      <c r="CA86" s="194"/>
      <c r="CB86" s="189"/>
      <c r="CC86" s="189"/>
      <c r="CD86" s="189"/>
      <c r="CE86" s="195"/>
      <c r="CF86" s="194"/>
      <c r="CG86" s="189"/>
      <c r="CH86" s="189"/>
      <c r="CI86" s="189"/>
      <c r="CJ86" s="195"/>
      <c r="CK86" s="194"/>
      <c r="CL86" s="189"/>
      <c r="CM86" s="189"/>
      <c r="CN86" s="189"/>
      <c r="CO86" s="195"/>
      <c r="CP86" s="194"/>
      <c r="CQ86" s="189"/>
      <c r="CR86" s="189"/>
      <c r="CS86" s="189"/>
      <c r="CT86" s="195"/>
      <c r="CU86" s="194"/>
      <c r="CV86" s="189"/>
      <c r="CW86" s="189"/>
      <c r="CX86" s="189"/>
      <c r="CY86" s="195"/>
      <c r="CZ86" s="194"/>
      <c r="DA86" s="189"/>
      <c r="DB86" s="189"/>
      <c r="DC86" s="189"/>
      <c r="DD86" s="195"/>
      <c r="DE86" s="194"/>
      <c r="DF86" s="189"/>
      <c r="DG86" s="189"/>
      <c r="DH86" s="189"/>
      <c r="DI86" s="195"/>
      <c r="DJ86" s="194"/>
      <c r="DK86" s="189"/>
      <c r="DL86" s="189"/>
      <c r="DM86" s="189"/>
      <c r="DN86" s="195"/>
      <c r="DO86" s="194"/>
      <c r="DP86" s="189"/>
      <c r="DQ86" s="189"/>
      <c r="DR86" s="189"/>
      <c r="DS86" s="195"/>
      <c r="DT86" s="194"/>
      <c r="DU86" s="189"/>
      <c r="DV86" s="189"/>
      <c r="DW86" s="189"/>
      <c r="DX86" s="195"/>
      <c r="DY86" s="194"/>
      <c r="DZ86" s="189"/>
      <c r="EA86" s="189"/>
      <c r="EB86" s="189"/>
      <c r="EC86" s="195"/>
      <c r="ED86" s="194"/>
      <c r="EE86" s="189"/>
      <c r="EF86" s="189"/>
      <c r="EG86" s="189"/>
      <c r="EH86" s="195"/>
      <c r="EI86" s="194"/>
      <c r="EJ86" s="189"/>
      <c r="EK86" s="189"/>
      <c r="EL86" s="189"/>
      <c r="EM86" s="195"/>
      <c r="EN86" s="194"/>
      <c r="EO86" s="189"/>
      <c r="EP86" s="189"/>
      <c r="EQ86" s="189"/>
      <c r="ER86" s="195"/>
      <c r="ES86" s="194"/>
      <c r="ET86" s="189"/>
      <c r="EU86" s="189"/>
      <c r="EV86" s="189"/>
      <c r="EW86" s="195"/>
    </row>
    <row r="87" spans="1:153" x14ac:dyDescent="0.25">
      <c r="A87" s="24" t="s">
        <v>164</v>
      </c>
      <c r="B87" s="24">
        <v>4.9978639999999999</v>
      </c>
      <c r="C87" s="24">
        <v>4.4226729999999996</v>
      </c>
      <c r="D87" s="27">
        <v>3.9927869999999999</v>
      </c>
      <c r="E87" s="27">
        <v>3.9955769999999999</v>
      </c>
      <c r="F87" s="27">
        <v>3.9807109999999999</v>
      </c>
      <c r="G87" s="27">
        <v>4.042548</v>
      </c>
      <c r="H87" s="24">
        <v>3.8973420000000001</v>
      </c>
      <c r="I87" s="27">
        <v>3.568972</v>
      </c>
      <c r="J87" s="27">
        <v>4.057709</v>
      </c>
      <c r="K87" s="27">
        <v>4.043463</v>
      </c>
      <c r="L87" s="27">
        <v>3.7176680000000002</v>
      </c>
      <c r="M87" s="24">
        <v>3.8929580000000001</v>
      </c>
      <c r="N87" s="27">
        <v>3.6153849999999998</v>
      </c>
      <c r="O87" s="27">
        <v>3.833043</v>
      </c>
      <c r="P87" s="27">
        <v>3.9452090000000002</v>
      </c>
      <c r="Q87" s="27">
        <v>3.6185679999999998</v>
      </c>
      <c r="R87" s="24">
        <v>3.467778</v>
      </c>
      <c r="S87" s="27">
        <v>3.3822040000000002</v>
      </c>
      <c r="T87" s="27">
        <v>3.583386</v>
      </c>
      <c r="U87" s="27">
        <v>3.5332819999999998</v>
      </c>
      <c r="V87" s="27">
        <v>3.6404209999999999</v>
      </c>
      <c r="W87" s="24">
        <v>3.2662019999999998</v>
      </c>
      <c r="X87" s="27">
        <v>1.1571089999999999</v>
      </c>
      <c r="Y87" s="27">
        <v>1.117421</v>
      </c>
      <c r="Z87" s="27">
        <v>1.1507799999999999</v>
      </c>
      <c r="AA87" s="27">
        <v>1.243514</v>
      </c>
      <c r="AB87" s="24">
        <v>0.89737199999999995</v>
      </c>
      <c r="AC87" s="27">
        <v>1.207473</v>
      </c>
      <c r="AD87" s="27">
        <v>1.123345</v>
      </c>
      <c r="AE87" s="27">
        <v>1.1747719999999999</v>
      </c>
      <c r="AF87" s="27">
        <v>1.3299110000000001</v>
      </c>
      <c r="AG87" s="24">
        <v>0.911972</v>
      </c>
      <c r="AH87" s="27">
        <v>1.278249</v>
      </c>
      <c r="AI87" s="27">
        <v>1.164266</v>
      </c>
      <c r="AJ87" s="27">
        <v>1.2334849999999999</v>
      </c>
      <c r="AK87" s="27">
        <v>1.4503569999999999</v>
      </c>
      <c r="AL87" s="24">
        <v>0.94228299999999998</v>
      </c>
      <c r="AM87" s="27">
        <v>1.3517809999999999</v>
      </c>
      <c r="AN87" s="27">
        <v>1.2007859999999999</v>
      </c>
      <c r="AO87" s="27">
        <v>1.285933</v>
      </c>
      <c r="AP87" s="27">
        <v>1.556141</v>
      </c>
      <c r="AQ87" s="24">
        <v>0.96348299999999998</v>
      </c>
      <c r="AR87" s="27">
        <v>1.3846970000000001</v>
      </c>
      <c r="AS87" s="27">
        <v>1.200126</v>
      </c>
      <c r="AT87" s="27">
        <v>1.3113619999999999</v>
      </c>
      <c r="AU87" s="27">
        <v>1.596452</v>
      </c>
      <c r="AV87" s="24">
        <v>0.976213</v>
      </c>
      <c r="AW87" s="27">
        <v>1.385608</v>
      </c>
      <c r="AX87" s="27">
        <v>1.209274</v>
      </c>
      <c r="AY87" s="27">
        <v>1.3442750000000001</v>
      </c>
      <c r="AZ87" s="27">
        <v>1.662803</v>
      </c>
      <c r="BA87" s="24">
        <v>0.97005200000000003</v>
      </c>
      <c r="BB87" s="27">
        <v>1.4718309999999999</v>
      </c>
      <c r="BC87" s="27">
        <v>1.2249829999999999</v>
      </c>
      <c r="BD87" s="27">
        <v>1.401813</v>
      </c>
      <c r="BE87" s="27">
        <v>1.724898</v>
      </c>
      <c r="BF87" s="24">
        <v>0.96172400000000002</v>
      </c>
      <c r="BG87" s="27">
        <v>1.513342</v>
      </c>
      <c r="BH87" s="27">
        <v>1.213903</v>
      </c>
      <c r="BI87" s="27">
        <v>1.433649</v>
      </c>
      <c r="BJ87" s="27">
        <v>1.7348980000000001</v>
      </c>
      <c r="BK87" s="24">
        <v>0.96785200000000005</v>
      </c>
      <c r="BL87" s="27">
        <v>1.553496</v>
      </c>
      <c r="BM87" s="27">
        <v>1.197721</v>
      </c>
      <c r="BN87" s="27">
        <v>1.4250940000000001</v>
      </c>
      <c r="BO87" s="27">
        <v>1.7517720000000001</v>
      </c>
      <c r="BP87" s="24">
        <v>0.97804199999999997</v>
      </c>
      <c r="BQ87" s="27">
        <v>1.55382</v>
      </c>
      <c r="BR87" s="27">
        <v>1.1953819999999999</v>
      </c>
      <c r="BS87" s="27">
        <v>1.4138569999999999</v>
      </c>
      <c r="BT87" s="27">
        <v>1.7507170000000001</v>
      </c>
      <c r="BU87" s="24">
        <v>0.99726999999999999</v>
      </c>
      <c r="BV87" s="27">
        <v>1.572066</v>
      </c>
      <c r="BW87" s="27">
        <v>1.2045509999999999</v>
      </c>
      <c r="BX87" s="27">
        <v>1.441859</v>
      </c>
      <c r="BY87" s="27">
        <v>1.7666729999999999</v>
      </c>
      <c r="BZ87" s="24">
        <v>0.99700599999999995</v>
      </c>
      <c r="CA87" s="27">
        <v>1.5854220000000001</v>
      </c>
      <c r="CB87" s="27">
        <v>1.1828369999999999</v>
      </c>
      <c r="CC87" s="27">
        <v>1.427945</v>
      </c>
      <c r="CD87" s="27">
        <v>1.751404</v>
      </c>
      <c r="CE87" s="24">
        <v>0.98952799999999996</v>
      </c>
      <c r="CF87" s="27">
        <v>1.5899300000000001</v>
      </c>
      <c r="CG87" s="27">
        <v>1.179319</v>
      </c>
      <c r="CH87" s="27">
        <v>1.4238599999999999</v>
      </c>
      <c r="CI87" s="27">
        <v>1.7301500000000001</v>
      </c>
      <c r="CJ87" s="24">
        <v>0.97340599999999999</v>
      </c>
      <c r="CK87" s="27">
        <v>1.6047119999999999</v>
      </c>
      <c r="CL87" s="27">
        <v>1.1766110000000001</v>
      </c>
      <c r="CM87" s="27">
        <v>1.4534640000000001</v>
      </c>
      <c r="CN87" s="27">
        <v>1.7340370000000001</v>
      </c>
      <c r="CO87" s="24">
        <v>0.96889999999999998</v>
      </c>
      <c r="CP87" s="27">
        <v>1.691551</v>
      </c>
      <c r="CQ87" s="27">
        <v>1.1778770000000001</v>
      </c>
      <c r="CR87" s="27">
        <v>1.4809950000000001</v>
      </c>
      <c r="CS87" s="27">
        <v>1.725992</v>
      </c>
      <c r="CT87" s="24">
        <v>0.97622699999999996</v>
      </c>
      <c r="CU87" s="27">
        <v>1.6982950000000001</v>
      </c>
      <c r="CV87" s="27">
        <v>1.150326</v>
      </c>
      <c r="CW87" s="27">
        <v>1.4920439999999999</v>
      </c>
      <c r="CX87" s="27">
        <v>1.7648299999999999</v>
      </c>
      <c r="CY87" s="24">
        <v>0.98932600000000004</v>
      </c>
      <c r="CZ87" s="27">
        <v>1.711347</v>
      </c>
      <c r="DA87" s="27">
        <v>1.1119920000000001</v>
      </c>
      <c r="DB87" s="27">
        <v>1.5089600000000001</v>
      </c>
      <c r="DC87" s="27">
        <v>1.774254</v>
      </c>
      <c r="DD87" s="24">
        <v>0.99196200000000001</v>
      </c>
      <c r="DE87" s="27">
        <v>1.732564</v>
      </c>
      <c r="DF87" s="27">
        <v>1.113607</v>
      </c>
      <c r="DG87" s="27">
        <v>1.511487</v>
      </c>
      <c r="DH87" s="27">
        <v>1.7771170000000001</v>
      </c>
      <c r="DI87" s="24">
        <v>0.99318099999999998</v>
      </c>
      <c r="DJ87" s="27">
        <v>1.751466</v>
      </c>
      <c r="DK87" s="27">
        <v>1.1079509999999999</v>
      </c>
      <c r="DL87" s="27">
        <v>1.5336000000000001</v>
      </c>
      <c r="DM87" s="27">
        <v>1.789946</v>
      </c>
      <c r="DN87" s="24">
        <v>1.0064690000000001</v>
      </c>
      <c r="DO87" s="27">
        <v>1.7443340000000001</v>
      </c>
      <c r="DP87" s="27">
        <v>1.1405639999999999</v>
      </c>
      <c r="DQ87" s="27">
        <v>1.5518749999999999</v>
      </c>
      <c r="DR87" s="27">
        <v>1.8026390000000001</v>
      </c>
      <c r="DS87" s="24">
        <v>1.0240359999999999</v>
      </c>
      <c r="DT87" s="27">
        <v>1.7626839999999999</v>
      </c>
      <c r="DU87" s="27">
        <v>1.167035</v>
      </c>
      <c r="DV87" s="27">
        <v>1.5991010000000001</v>
      </c>
      <c r="DW87" s="27">
        <v>1.819901</v>
      </c>
      <c r="DX87" s="24">
        <v>1.0499590000000001</v>
      </c>
      <c r="DY87" s="27">
        <v>1.762813</v>
      </c>
      <c r="DZ87" s="27">
        <v>1.2539929999999999</v>
      </c>
      <c r="EA87" s="27">
        <v>1.600508</v>
      </c>
      <c r="EB87" s="27">
        <v>1.8166659999999999</v>
      </c>
      <c r="EC87" s="24">
        <v>1.054246</v>
      </c>
      <c r="ED87" s="27">
        <v>1.7545820000000001</v>
      </c>
      <c r="EE87" s="27">
        <v>1.2868489999999999</v>
      </c>
      <c r="EF87" s="27">
        <v>1.610163</v>
      </c>
      <c r="EG87" s="27">
        <v>1.821477</v>
      </c>
      <c r="EH87" s="24">
        <v>1.076452</v>
      </c>
      <c r="EI87" s="27">
        <v>1.764232</v>
      </c>
      <c r="EJ87" s="27">
        <v>1.3711139999999999</v>
      </c>
      <c r="EK87" s="27">
        <v>1.6286940000000001</v>
      </c>
      <c r="EL87" s="27">
        <v>1.783814</v>
      </c>
      <c r="EM87" s="24">
        <v>1.0865830000000001</v>
      </c>
      <c r="EN87" s="27">
        <v>1.7541089999999999</v>
      </c>
      <c r="EO87" s="27">
        <v>1.401904</v>
      </c>
      <c r="EP87" s="27">
        <v>1.651697</v>
      </c>
      <c r="EQ87" s="27">
        <v>1.773862</v>
      </c>
      <c r="ER87" s="24">
        <v>1.0914429999999999</v>
      </c>
      <c r="ES87" s="26">
        <v>-3.1E-2</v>
      </c>
      <c r="ET87" s="26">
        <v>-3.9E-2</v>
      </c>
      <c r="EU87" s="26">
        <v>-3.3000000000000002E-2</v>
      </c>
      <c r="EV87" s="26">
        <v>-3.1E-2</v>
      </c>
      <c r="EW87" s="25">
        <v>-4.7E-2</v>
      </c>
    </row>
    <row r="88" spans="1:153" x14ac:dyDescent="0.25">
      <c r="A88" s="24" t="s">
        <v>163</v>
      </c>
      <c r="B88" s="24">
        <v>2.0659999999999998</v>
      </c>
      <c r="C88" s="24">
        <v>1.9390000000000001</v>
      </c>
      <c r="D88" s="27">
        <v>1.981943</v>
      </c>
      <c r="E88" s="27">
        <v>1.9820279999999999</v>
      </c>
      <c r="F88" s="27">
        <v>1.9825079999999999</v>
      </c>
      <c r="G88" s="27">
        <v>1.984674</v>
      </c>
      <c r="H88" s="24">
        <v>1.978564</v>
      </c>
      <c r="I88" s="27">
        <v>2.0841479999999999</v>
      </c>
      <c r="J88" s="27">
        <v>2.0927899999999999</v>
      </c>
      <c r="K88" s="27">
        <v>2.0949800000000001</v>
      </c>
      <c r="L88" s="27">
        <v>2.0867360000000001</v>
      </c>
      <c r="M88" s="24">
        <v>2.0878049999999999</v>
      </c>
      <c r="N88" s="27">
        <v>2.085515</v>
      </c>
      <c r="O88" s="27">
        <v>2.0717569999999998</v>
      </c>
      <c r="P88" s="27">
        <v>2.0785079999999998</v>
      </c>
      <c r="Q88" s="27">
        <v>2.0884849999999999</v>
      </c>
      <c r="R88" s="24">
        <v>2.0510459999999999</v>
      </c>
      <c r="S88" s="27">
        <v>1.7312799999999999</v>
      </c>
      <c r="T88" s="27">
        <v>1.745965</v>
      </c>
      <c r="U88" s="27">
        <v>1.7851300000000001</v>
      </c>
      <c r="V88" s="27">
        <v>1.784753</v>
      </c>
      <c r="W88" s="24">
        <v>1.60236</v>
      </c>
      <c r="X88" s="27">
        <v>1.6241099999999999</v>
      </c>
      <c r="Y88" s="27">
        <v>1.5288280000000001</v>
      </c>
      <c r="Z88" s="27">
        <v>1.610044</v>
      </c>
      <c r="AA88" s="27">
        <v>1.683657</v>
      </c>
      <c r="AB88" s="24">
        <v>1.4026190000000001</v>
      </c>
      <c r="AC88" s="27">
        <v>1.6818759999999999</v>
      </c>
      <c r="AD88" s="27">
        <v>1.55203</v>
      </c>
      <c r="AE88" s="27">
        <v>1.6507579999999999</v>
      </c>
      <c r="AF88" s="27">
        <v>1.74705</v>
      </c>
      <c r="AG88" s="24">
        <v>1.4229160000000001</v>
      </c>
      <c r="AH88" s="27">
        <v>1.713789</v>
      </c>
      <c r="AI88" s="27">
        <v>1.533509</v>
      </c>
      <c r="AJ88" s="27">
        <v>1.6500490000000001</v>
      </c>
      <c r="AK88" s="27">
        <v>1.780257</v>
      </c>
      <c r="AL88" s="24">
        <v>1.434957</v>
      </c>
      <c r="AM88" s="27">
        <v>1.769101</v>
      </c>
      <c r="AN88" s="27">
        <v>1.5656479999999999</v>
      </c>
      <c r="AO88" s="27">
        <v>1.7003109999999999</v>
      </c>
      <c r="AP88" s="27">
        <v>1.8338669999999999</v>
      </c>
      <c r="AQ88" s="24">
        <v>1.4895750000000001</v>
      </c>
      <c r="AR88" s="27">
        <v>1.7870870000000001</v>
      </c>
      <c r="AS88" s="27">
        <v>1.5737239999999999</v>
      </c>
      <c r="AT88" s="27">
        <v>1.7122109999999999</v>
      </c>
      <c r="AU88" s="27">
        <v>1.8572770000000001</v>
      </c>
      <c r="AV88" s="24">
        <v>1.4943550000000001</v>
      </c>
      <c r="AW88" s="27">
        <v>1.816902</v>
      </c>
      <c r="AX88" s="27">
        <v>1.5821719999999999</v>
      </c>
      <c r="AY88" s="27">
        <v>1.732669</v>
      </c>
      <c r="AZ88" s="27">
        <v>1.8858379999999999</v>
      </c>
      <c r="BA88" s="24">
        <v>1.501506</v>
      </c>
      <c r="BB88" s="27">
        <v>1.855909</v>
      </c>
      <c r="BC88" s="27">
        <v>1.5898380000000001</v>
      </c>
      <c r="BD88" s="27">
        <v>1.75508</v>
      </c>
      <c r="BE88" s="27">
        <v>1.8859950000000001</v>
      </c>
      <c r="BF88" s="24">
        <v>1.4866509999999999</v>
      </c>
      <c r="BG88" s="27">
        <v>1.878268</v>
      </c>
      <c r="BH88" s="27">
        <v>1.5918410000000001</v>
      </c>
      <c r="BI88" s="27">
        <v>1.770977</v>
      </c>
      <c r="BJ88" s="27">
        <v>1.8807769999999999</v>
      </c>
      <c r="BK88" s="24">
        <v>1.4886219999999999</v>
      </c>
      <c r="BL88" s="27">
        <v>1.885294</v>
      </c>
      <c r="BM88" s="27">
        <v>1.5889960000000001</v>
      </c>
      <c r="BN88" s="27">
        <v>1.777226</v>
      </c>
      <c r="BO88" s="27">
        <v>1.8829929999999999</v>
      </c>
      <c r="BP88" s="24">
        <v>1.5017339999999999</v>
      </c>
      <c r="BQ88" s="27">
        <v>1.8876120000000001</v>
      </c>
      <c r="BR88" s="27">
        <v>1.576403</v>
      </c>
      <c r="BS88" s="27">
        <v>1.788276</v>
      </c>
      <c r="BT88" s="27">
        <v>1.884045</v>
      </c>
      <c r="BU88" s="24">
        <v>1.52078</v>
      </c>
      <c r="BV88" s="27">
        <v>1.8837919999999999</v>
      </c>
      <c r="BW88" s="27">
        <v>1.5708679999999999</v>
      </c>
      <c r="BX88" s="27">
        <v>1.8041720000000001</v>
      </c>
      <c r="BY88" s="27">
        <v>1.881804</v>
      </c>
      <c r="BZ88" s="24">
        <v>1.5187139999999999</v>
      </c>
      <c r="CA88" s="27">
        <v>1.884916</v>
      </c>
      <c r="CB88" s="27">
        <v>1.5612429999999999</v>
      </c>
      <c r="CC88" s="27">
        <v>1.7986690000000001</v>
      </c>
      <c r="CD88" s="27">
        <v>1.8817809999999999</v>
      </c>
      <c r="CE88" s="24">
        <v>1.508041</v>
      </c>
      <c r="CF88" s="27">
        <v>1.88626</v>
      </c>
      <c r="CG88" s="27">
        <v>1.551974</v>
      </c>
      <c r="CH88" s="27">
        <v>1.8027599999999999</v>
      </c>
      <c r="CI88" s="27">
        <v>1.881807</v>
      </c>
      <c r="CJ88" s="24">
        <v>1.4995050000000001</v>
      </c>
      <c r="CK88" s="27">
        <v>1.8873120000000001</v>
      </c>
      <c r="CL88" s="27">
        <v>1.541021</v>
      </c>
      <c r="CM88" s="27">
        <v>1.807096</v>
      </c>
      <c r="CN88" s="27">
        <v>1.8795630000000001</v>
      </c>
      <c r="CO88" s="24">
        <v>1.4925850000000001</v>
      </c>
      <c r="CP88" s="27">
        <v>1.886182</v>
      </c>
      <c r="CQ88" s="27">
        <v>1.5314289999999999</v>
      </c>
      <c r="CR88" s="27">
        <v>1.817636</v>
      </c>
      <c r="CS88" s="27">
        <v>1.8770739999999999</v>
      </c>
      <c r="CT88" s="24">
        <v>1.495484</v>
      </c>
      <c r="CU88" s="27">
        <v>1.887038</v>
      </c>
      <c r="CV88" s="27">
        <v>1.5214319999999999</v>
      </c>
      <c r="CW88" s="27">
        <v>1.8187009999999999</v>
      </c>
      <c r="CX88" s="27">
        <v>1.8807750000000001</v>
      </c>
      <c r="CY88" s="24">
        <v>1.504462</v>
      </c>
      <c r="CZ88" s="27">
        <v>1.8891370000000001</v>
      </c>
      <c r="DA88" s="27">
        <v>1.5059149999999999</v>
      </c>
      <c r="DB88" s="27">
        <v>1.825833</v>
      </c>
      <c r="DC88" s="27">
        <v>1.880377</v>
      </c>
      <c r="DD88" s="24">
        <v>1.5077430000000001</v>
      </c>
      <c r="DE88" s="27">
        <v>1.8898379999999999</v>
      </c>
      <c r="DF88" s="27">
        <v>1.5057100000000001</v>
      </c>
      <c r="DG88" s="27">
        <v>1.831169</v>
      </c>
      <c r="DH88" s="27">
        <v>1.8807160000000001</v>
      </c>
      <c r="DI88" s="24">
        <v>1.513225</v>
      </c>
      <c r="DJ88" s="27">
        <v>1.8895869999999999</v>
      </c>
      <c r="DK88" s="27">
        <v>1.5044550000000001</v>
      </c>
      <c r="DL88" s="27">
        <v>1.838244</v>
      </c>
      <c r="DM88" s="27">
        <v>1.877238</v>
      </c>
      <c r="DN88" s="24">
        <v>1.5269349999999999</v>
      </c>
      <c r="DO88" s="27">
        <v>1.887605</v>
      </c>
      <c r="DP88" s="27">
        <v>1.5112049999999999</v>
      </c>
      <c r="DQ88" s="27">
        <v>1.841602</v>
      </c>
      <c r="DR88" s="27">
        <v>1.87334</v>
      </c>
      <c r="DS88" s="24">
        <v>1.5335000000000001</v>
      </c>
      <c r="DT88" s="27">
        <v>1.888002</v>
      </c>
      <c r="DU88" s="27">
        <v>1.5298689999999999</v>
      </c>
      <c r="DV88" s="27">
        <v>1.8461799999999999</v>
      </c>
      <c r="DW88" s="27">
        <v>1.875022</v>
      </c>
      <c r="DX88" s="24">
        <v>1.544038</v>
      </c>
      <c r="DY88" s="27">
        <v>1.8884369999999999</v>
      </c>
      <c r="DZ88" s="27">
        <v>1.5443290000000001</v>
      </c>
      <c r="EA88" s="27">
        <v>1.8525940000000001</v>
      </c>
      <c r="EB88" s="27">
        <v>1.874287</v>
      </c>
      <c r="EC88" s="24">
        <v>1.553058</v>
      </c>
      <c r="ED88" s="27">
        <v>1.8887320000000001</v>
      </c>
      <c r="EE88" s="27">
        <v>1.543628</v>
      </c>
      <c r="EF88" s="27">
        <v>1.8546119999999999</v>
      </c>
      <c r="EG88" s="27">
        <v>1.873577</v>
      </c>
      <c r="EH88" s="24">
        <v>1.5494760000000001</v>
      </c>
      <c r="EI88" s="27">
        <v>1.8889039999999999</v>
      </c>
      <c r="EJ88" s="27">
        <v>1.550991</v>
      </c>
      <c r="EK88" s="27">
        <v>1.8548359999999999</v>
      </c>
      <c r="EL88" s="27">
        <v>1.8739539999999999</v>
      </c>
      <c r="EM88" s="24">
        <v>1.557077</v>
      </c>
      <c r="EN88" s="27">
        <v>1.890247</v>
      </c>
      <c r="EO88" s="27">
        <v>1.5583830000000001</v>
      </c>
      <c r="EP88" s="27">
        <v>1.853497</v>
      </c>
      <c r="EQ88" s="27">
        <v>1.8709789999999999</v>
      </c>
      <c r="ER88" s="24">
        <v>1.5572729999999999</v>
      </c>
      <c r="ES88" s="26">
        <v>-1E-3</v>
      </c>
      <c r="ET88" s="26">
        <v>-8.0000000000000002E-3</v>
      </c>
      <c r="EU88" s="26">
        <v>-2E-3</v>
      </c>
      <c r="EV88" s="26">
        <v>-1E-3</v>
      </c>
      <c r="EW88" s="25">
        <v>-8.0000000000000002E-3</v>
      </c>
    </row>
    <row r="89" spans="1:153" x14ac:dyDescent="0.25">
      <c r="A89" s="24" t="s">
        <v>162</v>
      </c>
      <c r="B89" s="24">
        <v>33.107033000000001</v>
      </c>
      <c r="C89" s="24">
        <v>31.506333999999999</v>
      </c>
      <c r="D89" s="27">
        <v>29.230063999999999</v>
      </c>
      <c r="E89" s="27">
        <v>29.238453</v>
      </c>
      <c r="F89" s="27">
        <v>29.224112000000002</v>
      </c>
      <c r="G89" s="27">
        <v>29.625710999999999</v>
      </c>
      <c r="H89" s="24">
        <v>28.864488999999999</v>
      </c>
      <c r="I89" s="27">
        <v>28.953244999999999</v>
      </c>
      <c r="J89" s="27">
        <v>29.867581999999999</v>
      </c>
      <c r="K89" s="27">
        <v>29.819936999999999</v>
      </c>
      <c r="L89" s="27">
        <v>29.308167000000001</v>
      </c>
      <c r="M89" s="24">
        <v>28.949202</v>
      </c>
      <c r="N89" s="27">
        <v>29.986774</v>
      </c>
      <c r="O89" s="27">
        <v>30.513286999999998</v>
      </c>
      <c r="P89" s="27">
        <v>30.738581</v>
      </c>
      <c r="Q89" s="27">
        <v>30.938679</v>
      </c>
      <c r="R89" s="24">
        <v>28.156452000000002</v>
      </c>
      <c r="S89" s="27">
        <v>29.243967000000001</v>
      </c>
      <c r="T89" s="27">
        <v>29.438303000000001</v>
      </c>
      <c r="U89" s="27">
        <v>29.525814</v>
      </c>
      <c r="V89" s="27">
        <v>30.488606999999998</v>
      </c>
      <c r="W89" s="24">
        <v>26.115348999999998</v>
      </c>
      <c r="X89" s="27">
        <v>6.2693139999999996</v>
      </c>
      <c r="Y89" s="27">
        <v>5.9635509999999998</v>
      </c>
      <c r="Z89" s="27">
        <v>6.0943459999999998</v>
      </c>
      <c r="AA89" s="27">
        <v>6.5819279999999996</v>
      </c>
      <c r="AB89" s="24">
        <v>5.1527099999999999</v>
      </c>
      <c r="AC89" s="27">
        <v>6.5124300000000002</v>
      </c>
      <c r="AD89" s="27">
        <v>6.1173010000000003</v>
      </c>
      <c r="AE89" s="27">
        <v>6.2797400000000003</v>
      </c>
      <c r="AF89" s="27">
        <v>6.8537920000000003</v>
      </c>
      <c r="AG89" s="24">
        <v>5.274896</v>
      </c>
      <c r="AH89" s="27">
        <v>6.7248219999999996</v>
      </c>
      <c r="AI89" s="27">
        <v>6.2409020000000002</v>
      </c>
      <c r="AJ89" s="27">
        <v>6.431133</v>
      </c>
      <c r="AK89" s="27">
        <v>7.1000990000000002</v>
      </c>
      <c r="AL89" s="24">
        <v>5.355702</v>
      </c>
      <c r="AM89" s="27">
        <v>6.9139790000000003</v>
      </c>
      <c r="AN89" s="27">
        <v>6.2631889999999997</v>
      </c>
      <c r="AO89" s="27">
        <v>6.5779259999999997</v>
      </c>
      <c r="AP89" s="27">
        <v>7.316865</v>
      </c>
      <c r="AQ89" s="24">
        <v>5.4806220000000003</v>
      </c>
      <c r="AR89" s="27">
        <v>7.1269669999999996</v>
      </c>
      <c r="AS89" s="27">
        <v>6.2929199999999996</v>
      </c>
      <c r="AT89" s="27">
        <v>6.6620049999999997</v>
      </c>
      <c r="AU89" s="27">
        <v>7.3865080000000001</v>
      </c>
      <c r="AV89" s="24">
        <v>5.5411549999999998</v>
      </c>
      <c r="AW89" s="27">
        <v>7.1534259999999996</v>
      </c>
      <c r="AX89" s="27">
        <v>6.2993810000000003</v>
      </c>
      <c r="AY89" s="27">
        <v>6.7243940000000002</v>
      </c>
      <c r="AZ89" s="27">
        <v>7.5281279999999997</v>
      </c>
      <c r="BA89" s="24">
        <v>5.489967</v>
      </c>
      <c r="BB89" s="27">
        <v>7.2185930000000003</v>
      </c>
      <c r="BC89" s="27">
        <v>6.3761679999999998</v>
      </c>
      <c r="BD89" s="27">
        <v>6.8296950000000001</v>
      </c>
      <c r="BE89" s="27">
        <v>7.6424830000000004</v>
      </c>
      <c r="BF89" s="24">
        <v>5.4783429999999997</v>
      </c>
      <c r="BG89" s="27">
        <v>7.2992160000000004</v>
      </c>
      <c r="BH89" s="27">
        <v>6.4017480000000004</v>
      </c>
      <c r="BI89" s="27">
        <v>7.0332160000000004</v>
      </c>
      <c r="BJ89" s="27">
        <v>7.6482809999999999</v>
      </c>
      <c r="BK89" s="24">
        <v>5.4709839999999996</v>
      </c>
      <c r="BL89" s="27">
        <v>7.3518850000000002</v>
      </c>
      <c r="BM89" s="27">
        <v>6.3944460000000003</v>
      </c>
      <c r="BN89" s="27">
        <v>7.0314430000000003</v>
      </c>
      <c r="BO89" s="27">
        <v>7.6618969999999997</v>
      </c>
      <c r="BP89" s="24">
        <v>5.512365</v>
      </c>
      <c r="BQ89" s="27">
        <v>7.3422710000000002</v>
      </c>
      <c r="BR89" s="27">
        <v>6.3792819999999999</v>
      </c>
      <c r="BS89" s="27">
        <v>7.0801619999999996</v>
      </c>
      <c r="BT89" s="27">
        <v>7.7533279999999998</v>
      </c>
      <c r="BU89" s="24">
        <v>5.5706350000000002</v>
      </c>
      <c r="BV89" s="27">
        <v>7.3674299999999997</v>
      </c>
      <c r="BW89" s="27">
        <v>6.3876900000000001</v>
      </c>
      <c r="BX89" s="27">
        <v>7.0919109999999996</v>
      </c>
      <c r="BY89" s="27">
        <v>7.7517569999999996</v>
      </c>
      <c r="BZ89" s="24">
        <v>5.5533049999999999</v>
      </c>
      <c r="CA89" s="27">
        <v>7.3982330000000003</v>
      </c>
      <c r="CB89" s="27">
        <v>6.3601960000000002</v>
      </c>
      <c r="CC89" s="27">
        <v>7.0150550000000003</v>
      </c>
      <c r="CD89" s="27">
        <v>7.7587929999999998</v>
      </c>
      <c r="CE89" s="24">
        <v>5.4715109999999996</v>
      </c>
      <c r="CF89" s="27">
        <v>7.4510360000000002</v>
      </c>
      <c r="CG89" s="27">
        <v>6.3993039999999999</v>
      </c>
      <c r="CH89" s="27">
        <v>7.0632109999999999</v>
      </c>
      <c r="CI89" s="27">
        <v>7.7289070000000004</v>
      </c>
      <c r="CJ89" s="24">
        <v>5.3804569999999998</v>
      </c>
      <c r="CK89" s="27">
        <v>7.4836</v>
      </c>
      <c r="CL89" s="27">
        <v>6.3491650000000002</v>
      </c>
      <c r="CM89" s="27">
        <v>7.0834450000000002</v>
      </c>
      <c r="CN89" s="27">
        <v>7.7519720000000003</v>
      </c>
      <c r="CO89" s="24">
        <v>5.4150859999999996</v>
      </c>
      <c r="CP89" s="27">
        <v>7.5602150000000004</v>
      </c>
      <c r="CQ89" s="27">
        <v>6.4978540000000002</v>
      </c>
      <c r="CR89" s="27">
        <v>7.1452689999999999</v>
      </c>
      <c r="CS89" s="27">
        <v>7.7611020000000002</v>
      </c>
      <c r="CT89" s="24">
        <v>5.4720959999999996</v>
      </c>
      <c r="CU89" s="27">
        <v>7.6026860000000003</v>
      </c>
      <c r="CV89" s="27">
        <v>6.4253</v>
      </c>
      <c r="CW89" s="27">
        <v>7.1464359999999996</v>
      </c>
      <c r="CX89" s="27">
        <v>7.8375019999999997</v>
      </c>
      <c r="CY89" s="24">
        <v>5.6440419999999998</v>
      </c>
      <c r="CZ89" s="27">
        <v>7.616225</v>
      </c>
      <c r="DA89" s="27">
        <v>6.2832350000000003</v>
      </c>
      <c r="DB89" s="27">
        <v>7.1901900000000003</v>
      </c>
      <c r="DC89" s="27">
        <v>7.8778350000000001</v>
      </c>
      <c r="DD89" s="24">
        <v>5.640949</v>
      </c>
      <c r="DE89" s="27">
        <v>7.6757039999999996</v>
      </c>
      <c r="DF89" s="27">
        <v>6.2862159999999996</v>
      </c>
      <c r="DG89" s="27">
        <v>7.1829479999999997</v>
      </c>
      <c r="DH89" s="27">
        <v>7.9162549999999996</v>
      </c>
      <c r="DI89" s="24">
        <v>5.6658689999999998</v>
      </c>
      <c r="DJ89" s="27">
        <v>7.7442869999999999</v>
      </c>
      <c r="DK89" s="27">
        <v>6.300611</v>
      </c>
      <c r="DL89" s="27">
        <v>7.2386439999999999</v>
      </c>
      <c r="DM89" s="27">
        <v>7.8735720000000002</v>
      </c>
      <c r="DN89" s="24">
        <v>5.7589100000000002</v>
      </c>
      <c r="DO89" s="27">
        <v>7.7770770000000002</v>
      </c>
      <c r="DP89" s="27">
        <v>6.3741839999999996</v>
      </c>
      <c r="DQ89" s="27">
        <v>7.2914269999999997</v>
      </c>
      <c r="DR89" s="27">
        <v>7.9166499999999997</v>
      </c>
      <c r="DS89" s="24">
        <v>5.873513</v>
      </c>
      <c r="DT89" s="27">
        <v>7.8115649999999999</v>
      </c>
      <c r="DU89" s="27">
        <v>6.4821160000000004</v>
      </c>
      <c r="DV89" s="27">
        <v>7.3818729999999997</v>
      </c>
      <c r="DW89" s="27">
        <v>7.9958479999999996</v>
      </c>
      <c r="DX89" s="24">
        <v>5.9572859999999999</v>
      </c>
      <c r="DY89" s="27">
        <v>7.8833330000000004</v>
      </c>
      <c r="DZ89" s="27">
        <v>6.5852839999999997</v>
      </c>
      <c r="EA89" s="27">
        <v>7.4127020000000003</v>
      </c>
      <c r="EB89" s="27">
        <v>8.0203579999999999</v>
      </c>
      <c r="EC89" s="24">
        <v>6.0197700000000003</v>
      </c>
      <c r="ED89" s="27">
        <v>7.901859</v>
      </c>
      <c r="EE89" s="27">
        <v>6.571968</v>
      </c>
      <c r="EF89" s="27">
        <v>7.4474280000000004</v>
      </c>
      <c r="EG89" s="27">
        <v>8.0419370000000008</v>
      </c>
      <c r="EH89" s="24">
        <v>6.0758720000000004</v>
      </c>
      <c r="EI89" s="27">
        <v>7.927327</v>
      </c>
      <c r="EJ89" s="27">
        <v>6.6371209999999996</v>
      </c>
      <c r="EK89" s="27">
        <v>7.4807240000000004</v>
      </c>
      <c r="EL89" s="27">
        <v>7.9633779999999996</v>
      </c>
      <c r="EM89" s="24">
        <v>6.101343</v>
      </c>
      <c r="EN89" s="27">
        <v>7.9624579999999998</v>
      </c>
      <c r="EO89" s="27">
        <v>6.7587140000000003</v>
      </c>
      <c r="EP89" s="27">
        <v>7.5349139999999997</v>
      </c>
      <c r="EQ89" s="27">
        <v>7.9514509999999996</v>
      </c>
      <c r="ER89" s="24">
        <v>6.1625540000000001</v>
      </c>
      <c r="ES89" s="26">
        <v>-4.5999999999999999E-2</v>
      </c>
      <c r="ET89" s="26">
        <v>-5.1999999999999998E-2</v>
      </c>
      <c r="EU89" s="26">
        <v>-4.8000000000000001E-2</v>
      </c>
      <c r="EV89" s="26">
        <v>-4.5999999999999999E-2</v>
      </c>
      <c r="EW89" s="25">
        <v>-5.5E-2</v>
      </c>
    </row>
    <row r="90" spans="1:153" x14ac:dyDescent="0.25">
      <c r="A90" s="24"/>
      <c r="B90" s="24"/>
      <c r="C90" s="24"/>
      <c r="D90" s="191"/>
      <c r="E90" s="192"/>
      <c r="F90" s="192"/>
      <c r="G90" s="192"/>
      <c r="H90" s="193"/>
      <c r="I90" s="191"/>
      <c r="J90" s="192"/>
      <c r="K90" s="192"/>
      <c r="L90" s="192"/>
      <c r="M90" s="193"/>
      <c r="N90" s="191"/>
      <c r="O90" s="192"/>
      <c r="P90" s="192"/>
      <c r="Q90" s="192"/>
      <c r="R90" s="193"/>
      <c r="S90" s="191"/>
      <c r="T90" s="192"/>
      <c r="U90" s="192"/>
      <c r="V90" s="192"/>
      <c r="W90" s="193"/>
      <c r="X90" s="191"/>
      <c r="Y90" s="192"/>
      <c r="Z90" s="192"/>
      <c r="AA90" s="192"/>
      <c r="AB90" s="193"/>
      <c r="AC90" s="191"/>
      <c r="AD90" s="192"/>
      <c r="AE90" s="192"/>
      <c r="AF90" s="192"/>
      <c r="AG90" s="193"/>
      <c r="AH90" s="191"/>
      <c r="AI90" s="192"/>
      <c r="AJ90" s="192"/>
      <c r="AK90" s="192"/>
      <c r="AL90" s="193"/>
      <c r="AM90" s="191"/>
      <c r="AN90" s="192"/>
      <c r="AO90" s="192"/>
      <c r="AP90" s="192"/>
      <c r="AQ90" s="193"/>
      <c r="AR90" s="191"/>
      <c r="AS90" s="192"/>
      <c r="AT90" s="192"/>
      <c r="AU90" s="192"/>
      <c r="AV90" s="193"/>
      <c r="AW90" s="191"/>
      <c r="AX90" s="192"/>
      <c r="AY90" s="192"/>
      <c r="AZ90" s="192"/>
      <c r="BA90" s="193"/>
      <c r="BB90" s="191"/>
      <c r="BC90" s="192"/>
      <c r="BD90" s="192"/>
      <c r="BE90" s="192"/>
      <c r="BF90" s="193"/>
      <c r="BG90" s="191"/>
      <c r="BH90" s="192"/>
      <c r="BI90" s="192"/>
      <c r="BJ90" s="192"/>
      <c r="BK90" s="193"/>
      <c r="BL90" s="191"/>
      <c r="BM90" s="192"/>
      <c r="BN90" s="192"/>
      <c r="BO90" s="192"/>
      <c r="BP90" s="193"/>
      <c r="BQ90" s="191"/>
      <c r="BR90" s="192"/>
      <c r="BS90" s="192"/>
      <c r="BT90" s="192"/>
      <c r="BU90" s="193"/>
      <c r="BV90" s="191"/>
      <c r="BW90" s="192"/>
      <c r="BX90" s="192"/>
      <c r="BY90" s="192"/>
      <c r="BZ90" s="193"/>
      <c r="CA90" s="191"/>
      <c r="CB90" s="192"/>
      <c r="CC90" s="192"/>
      <c r="CD90" s="192"/>
      <c r="CE90" s="193"/>
      <c r="CF90" s="191"/>
      <c r="CG90" s="192"/>
      <c r="CH90" s="192"/>
      <c r="CI90" s="192"/>
      <c r="CJ90" s="193"/>
      <c r="CK90" s="191"/>
      <c r="CL90" s="192"/>
      <c r="CM90" s="192"/>
      <c r="CN90" s="192"/>
      <c r="CO90" s="193"/>
      <c r="CP90" s="191"/>
      <c r="CQ90" s="192"/>
      <c r="CR90" s="192"/>
      <c r="CS90" s="192"/>
      <c r="CT90" s="193"/>
      <c r="CU90" s="191"/>
      <c r="CV90" s="192"/>
      <c r="CW90" s="192"/>
      <c r="CX90" s="192"/>
      <c r="CY90" s="193"/>
      <c r="CZ90" s="191"/>
      <c r="DA90" s="192"/>
      <c r="DB90" s="192"/>
      <c r="DC90" s="192"/>
      <c r="DD90" s="193"/>
      <c r="DE90" s="191"/>
      <c r="DF90" s="192"/>
      <c r="DG90" s="192"/>
      <c r="DH90" s="192"/>
      <c r="DI90" s="193"/>
      <c r="DJ90" s="191"/>
      <c r="DK90" s="192"/>
      <c r="DL90" s="192"/>
      <c r="DM90" s="192"/>
      <c r="DN90" s="193"/>
      <c r="DO90" s="191"/>
      <c r="DP90" s="192"/>
      <c r="DQ90" s="192"/>
      <c r="DR90" s="192"/>
      <c r="DS90" s="193"/>
      <c r="DT90" s="191"/>
      <c r="DU90" s="192"/>
      <c r="DV90" s="192"/>
      <c r="DW90" s="192"/>
      <c r="DX90" s="193"/>
      <c r="DY90" s="191"/>
      <c r="DZ90" s="192"/>
      <c r="EA90" s="192"/>
      <c r="EB90" s="192"/>
      <c r="EC90" s="193"/>
      <c r="ED90" s="191"/>
      <c r="EE90" s="192"/>
      <c r="EF90" s="192"/>
      <c r="EG90" s="192"/>
      <c r="EH90" s="193"/>
      <c r="EI90" s="191"/>
      <c r="EJ90" s="192"/>
      <c r="EK90" s="192"/>
      <c r="EL90" s="192"/>
      <c r="EM90" s="193"/>
      <c r="EN90" s="191"/>
      <c r="EO90" s="192"/>
      <c r="EP90" s="192"/>
      <c r="EQ90" s="192"/>
      <c r="ER90" s="193"/>
      <c r="ES90" s="191"/>
      <c r="ET90" s="192"/>
      <c r="EU90" s="192"/>
      <c r="EV90" s="192"/>
      <c r="EW90" s="193"/>
    </row>
    <row r="91" spans="1:153" s="23" customFormat="1" ht="15" customHeight="1" x14ac:dyDescent="0.25">
      <c r="A91" s="190" t="s">
        <v>161</v>
      </c>
      <c r="B91" s="190"/>
      <c r="C91" s="190"/>
      <c r="D91" s="190"/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  <c r="AD91" s="190"/>
      <c r="AE91" s="190"/>
      <c r="AF91" s="190"/>
      <c r="AG91" s="190"/>
      <c r="AH91" s="190"/>
      <c r="AI91" s="190"/>
      <c r="AJ91" s="190"/>
      <c r="AK91" s="190"/>
      <c r="AL91" s="190"/>
      <c r="AM91" s="190"/>
      <c r="AN91" s="190"/>
      <c r="AO91" s="190"/>
      <c r="AP91" s="190"/>
      <c r="AQ91" s="190"/>
      <c r="AR91" s="190"/>
      <c r="AS91" s="190"/>
      <c r="AT91" s="190"/>
      <c r="AU91" s="190"/>
      <c r="AV91" s="190"/>
      <c r="AW91" s="190"/>
      <c r="AX91" s="190"/>
      <c r="AY91" s="190"/>
      <c r="AZ91" s="190"/>
      <c r="BA91" s="190"/>
      <c r="BB91" s="190"/>
      <c r="BC91" s="190"/>
      <c r="BD91" s="190"/>
      <c r="BE91" s="190"/>
      <c r="BF91" s="190"/>
      <c r="BG91" s="190"/>
      <c r="BH91" s="190"/>
      <c r="BI91" s="190"/>
      <c r="BJ91" s="190"/>
      <c r="BK91" s="190"/>
      <c r="BL91" s="190"/>
      <c r="BM91" s="190"/>
      <c r="BN91" s="190"/>
      <c r="BO91" s="190"/>
      <c r="BP91" s="190"/>
      <c r="BQ91" s="190"/>
      <c r="BR91" s="190"/>
      <c r="BS91" s="190"/>
      <c r="BT91" s="190"/>
      <c r="BU91" s="190"/>
      <c r="BV91" s="190"/>
      <c r="BW91" s="190"/>
      <c r="BX91" s="190"/>
      <c r="BY91" s="190"/>
      <c r="BZ91" s="190"/>
      <c r="CA91" s="190"/>
      <c r="CB91" s="190"/>
      <c r="CC91" s="190"/>
      <c r="CD91" s="190"/>
      <c r="CE91" s="190"/>
      <c r="CF91" s="190"/>
      <c r="CG91" s="190"/>
      <c r="CH91" s="190"/>
      <c r="CI91" s="190"/>
      <c r="CJ91" s="190"/>
      <c r="CK91" s="190"/>
      <c r="CL91" s="190"/>
      <c r="CM91" s="190"/>
      <c r="CN91" s="190"/>
      <c r="CO91" s="190"/>
      <c r="CP91" s="190"/>
      <c r="CQ91" s="190"/>
      <c r="CR91" s="190"/>
      <c r="CS91" s="190"/>
      <c r="CT91" s="190"/>
      <c r="CU91" s="190"/>
      <c r="CV91" s="190"/>
      <c r="CW91" s="190"/>
      <c r="CX91" s="190"/>
      <c r="CY91" s="190"/>
      <c r="CZ91" s="190"/>
      <c r="DA91" s="190"/>
      <c r="DB91" s="190"/>
      <c r="DC91" s="190"/>
      <c r="DD91" s="190"/>
      <c r="DE91" s="190"/>
      <c r="DF91" s="190"/>
      <c r="DG91" s="190"/>
      <c r="DH91" s="190"/>
      <c r="DI91" s="190"/>
      <c r="DJ91" s="190"/>
      <c r="DK91" s="190"/>
      <c r="DL91" s="190"/>
      <c r="DM91" s="190"/>
      <c r="DN91" s="190"/>
      <c r="DO91" s="190"/>
      <c r="DP91" s="190"/>
      <c r="DQ91" s="190"/>
      <c r="DR91" s="190"/>
      <c r="DS91" s="190"/>
      <c r="DT91" s="190"/>
      <c r="DU91" s="190"/>
      <c r="DV91" s="190"/>
      <c r="DW91" s="190"/>
      <c r="DX91" s="190"/>
      <c r="DY91" s="190"/>
      <c r="DZ91" s="190"/>
      <c r="EA91" s="190"/>
      <c r="EB91" s="190"/>
      <c r="EC91" s="190"/>
      <c r="ED91" s="190"/>
      <c r="EE91" s="190"/>
      <c r="EF91" s="190"/>
      <c r="EG91" s="190"/>
      <c r="EH91" s="190"/>
      <c r="EI91" s="190"/>
      <c r="EJ91" s="190"/>
      <c r="EK91" s="190"/>
      <c r="EL91" s="190"/>
      <c r="EM91" s="190"/>
      <c r="EN91" s="190"/>
      <c r="EO91" s="190"/>
      <c r="EP91" s="190"/>
      <c r="EQ91" s="190"/>
      <c r="ER91" s="190"/>
      <c r="ES91" s="190"/>
      <c r="ET91" s="190"/>
      <c r="EU91" s="190"/>
      <c r="EV91" s="190"/>
      <c r="EW91" s="190"/>
    </row>
    <row r="92" spans="1:153" ht="15" customHeight="1" x14ac:dyDescent="0.25">
      <c r="A92" s="189" t="s">
        <v>160</v>
      </c>
      <c r="B92" s="189"/>
      <c r="C92" s="189"/>
      <c r="D92" s="189"/>
      <c r="E92" s="189"/>
      <c r="F92" s="189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89"/>
      <c r="AS92" s="189"/>
      <c r="AT92" s="189"/>
      <c r="AU92" s="189"/>
      <c r="AV92" s="189"/>
      <c r="AW92" s="189"/>
      <c r="AX92" s="189"/>
      <c r="AY92" s="189"/>
      <c r="AZ92" s="189"/>
      <c r="BA92" s="189"/>
      <c r="BB92" s="189"/>
      <c r="BC92" s="189"/>
      <c r="BD92" s="189"/>
      <c r="BE92" s="189"/>
      <c r="BF92" s="189"/>
      <c r="BG92" s="189"/>
      <c r="BH92" s="189"/>
      <c r="BI92" s="189"/>
      <c r="BJ92" s="189"/>
      <c r="BK92" s="189"/>
      <c r="BL92" s="189"/>
      <c r="BM92" s="189"/>
      <c r="BN92" s="189"/>
      <c r="BO92" s="189"/>
      <c r="BP92" s="189"/>
      <c r="BQ92" s="189"/>
      <c r="BR92" s="189"/>
      <c r="BS92" s="189"/>
      <c r="BT92" s="189"/>
      <c r="BU92" s="189"/>
      <c r="BV92" s="189"/>
      <c r="BW92" s="189"/>
      <c r="BX92" s="189"/>
      <c r="BY92" s="189"/>
      <c r="BZ92" s="189"/>
      <c r="CA92" s="189"/>
      <c r="CB92" s="189"/>
      <c r="CC92" s="189"/>
      <c r="CD92" s="189"/>
      <c r="CE92" s="189"/>
      <c r="CF92" s="189"/>
      <c r="CG92" s="189"/>
      <c r="CH92" s="189"/>
      <c r="CI92" s="189"/>
      <c r="CJ92" s="189"/>
      <c r="CK92" s="189"/>
      <c r="CL92" s="189"/>
      <c r="CM92" s="189"/>
      <c r="CN92" s="189"/>
      <c r="CO92" s="189"/>
      <c r="CP92" s="189"/>
      <c r="CQ92" s="189"/>
      <c r="CR92" s="189"/>
      <c r="CS92" s="189"/>
      <c r="CT92" s="189"/>
      <c r="CU92" s="189"/>
      <c r="CV92" s="189"/>
      <c r="CW92" s="189"/>
      <c r="CX92" s="189"/>
      <c r="CY92" s="189"/>
      <c r="CZ92" s="189"/>
      <c r="DA92" s="189"/>
      <c r="DB92" s="189"/>
      <c r="DC92" s="189"/>
      <c r="DD92" s="189"/>
      <c r="DE92" s="189"/>
      <c r="DF92" s="189"/>
      <c r="DG92" s="189"/>
      <c r="DH92" s="189"/>
      <c r="DI92" s="189"/>
      <c r="DJ92" s="189"/>
      <c r="DK92" s="189"/>
      <c r="DL92" s="189"/>
      <c r="DM92" s="189"/>
      <c r="DN92" s="189"/>
      <c r="DO92" s="189"/>
      <c r="DP92" s="189"/>
      <c r="DQ92" s="189"/>
      <c r="DR92" s="189"/>
      <c r="DS92" s="189"/>
      <c r="DT92" s="189"/>
      <c r="DU92" s="189"/>
      <c r="DV92" s="189"/>
      <c r="DW92" s="189"/>
      <c r="DX92" s="189"/>
      <c r="DY92" s="189"/>
      <c r="DZ92" s="189"/>
      <c r="EA92" s="189"/>
      <c r="EB92" s="189"/>
      <c r="EC92" s="189"/>
      <c r="ED92" s="189"/>
      <c r="EE92" s="189"/>
      <c r="EF92" s="189"/>
      <c r="EG92" s="189"/>
      <c r="EH92" s="189"/>
      <c r="EI92" s="189"/>
      <c r="EJ92" s="189"/>
      <c r="EK92" s="189"/>
      <c r="EL92" s="189"/>
      <c r="EM92" s="189"/>
      <c r="EN92" s="189"/>
      <c r="EO92" s="189"/>
      <c r="EP92" s="189"/>
      <c r="EQ92" s="189"/>
      <c r="ER92" s="189"/>
      <c r="ES92" s="189"/>
      <c r="ET92" s="189"/>
      <c r="EU92" s="189"/>
      <c r="EV92" s="189"/>
      <c r="EW92" s="189"/>
    </row>
    <row r="93" spans="1:153" ht="15" customHeight="1" x14ac:dyDescent="0.25">
      <c r="A93" s="189" t="s">
        <v>159</v>
      </c>
      <c r="B93" s="189"/>
      <c r="C93" s="189"/>
      <c r="D93" s="189"/>
      <c r="E93" s="189"/>
      <c r="F93" s="189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  <c r="U93" s="189"/>
      <c r="V93" s="189"/>
      <c r="W93" s="189"/>
      <c r="X93" s="189"/>
      <c r="Y93" s="189"/>
      <c r="Z93" s="189"/>
      <c r="AA93" s="189"/>
      <c r="AB93" s="189"/>
      <c r="AC93" s="189"/>
      <c r="AD93" s="189"/>
      <c r="AE93" s="189"/>
      <c r="AF93" s="189"/>
      <c r="AG93" s="189"/>
      <c r="AH93" s="189"/>
      <c r="AI93" s="189"/>
      <c r="AJ93" s="189"/>
      <c r="AK93" s="189"/>
      <c r="AL93" s="189"/>
      <c r="AM93" s="189"/>
      <c r="AN93" s="189"/>
      <c r="AO93" s="189"/>
      <c r="AP93" s="189"/>
      <c r="AQ93" s="189"/>
      <c r="AR93" s="189"/>
      <c r="AS93" s="189"/>
      <c r="AT93" s="189"/>
      <c r="AU93" s="189"/>
      <c r="AV93" s="189"/>
      <c r="AW93" s="189"/>
      <c r="AX93" s="189"/>
      <c r="AY93" s="189"/>
      <c r="AZ93" s="189"/>
      <c r="BA93" s="189"/>
      <c r="BB93" s="189"/>
      <c r="BC93" s="189"/>
      <c r="BD93" s="189"/>
      <c r="BE93" s="189"/>
      <c r="BF93" s="189"/>
      <c r="BG93" s="189"/>
      <c r="BH93" s="189"/>
      <c r="BI93" s="189"/>
      <c r="BJ93" s="189"/>
      <c r="BK93" s="189"/>
      <c r="BL93" s="189"/>
      <c r="BM93" s="189"/>
      <c r="BN93" s="189"/>
      <c r="BO93" s="189"/>
      <c r="BP93" s="189"/>
      <c r="BQ93" s="189"/>
      <c r="BR93" s="189"/>
      <c r="BS93" s="189"/>
      <c r="BT93" s="189"/>
      <c r="BU93" s="189"/>
      <c r="BV93" s="189"/>
      <c r="BW93" s="189"/>
      <c r="BX93" s="189"/>
      <c r="BY93" s="189"/>
      <c r="BZ93" s="189"/>
      <c r="CA93" s="189"/>
      <c r="CB93" s="189"/>
      <c r="CC93" s="189"/>
      <c r="CD93" s="189"/>
      <c r="CE93" s="189"/>
      <c r="CF93" s="189"/>
      <c r="CG93" s="189"/>
      <c r="CH93" s="189"/>
      <c r="CI93" s="189"/>
      <c r="CJ93" s="189"/>
      <c r="CK93" s="189"/>
      <c r="CL93" s="189"/>
      <c r="CM93" s="189"/>
      <c r="CN93" s="189"/>
      <c r="CO93" s="189"/>
      <c r="CP93" s="189"/>
      <c r="CQ93" s="189"/>
      <c r="CR93" s="189"/>
      <c r="CS93" s="189"/>
      <c r="CT93" s="189"/>
      <c r="CU93" s="189"/>
      <c r="CV93" s="189"/>
      <c r="CW93" s="189"/>
      <c r="CX93" s="189"/>
      <c r="CY93" s="189"/>
      <c r="CZ93" s="189"/>
      <c r="DA93" s="189"/>
      <c r="DB93" s="189"/>
      <c r="DC93" s="189"/>
      <c r="DD93" s="189"/>
      <c r="DE93" s="189"/>
      <c r="DF93" s="189"/>
      <c r="DG93" s="189"/>
      <c r="DH93" s="189"/>
      <c r="DI93" s="189"/>
      <c r="DJ93" s="189"/>
      <c r="DK93" s="189"/>
      <c r="DL93" s="189"/>
      <c r="DM93" s="189"/>
      <c r="DN93" s="189"/>
      <c r="DO93" s="189"/>
      <c r="DP93" s="189"/>
      <c r="DQ93" s="189"/>
      <c r="DR93" s="189"/>
      <c r="DS93" s="189"/>
      <c r="DT93" s="189"/>
      <c r="DU93" s="189"/>
      <c r="DV93" s="189"/>
      <c r="DW93" s="189"/>
      <c r="DX93" s="189"/>
      <c r="DY93" s="189"/>
      <c r="DZ93" s="189"/>
      <c r="EA93" s="189"/>
      <c r="EB93" s="189"/>
      <c r="EC93" s="189"/>
      <c r="ED93" s="189"/>
      <c r="EE93" s="189"/>
      <c r="EF93" s="189"/>
      <c r="EG93" s="189"/>
      <c r="EH93" s="189"/>
      <c r="EI93" s="189"/>
      <c r="EJ93" s="189"/>
      <c r="EK93" s="189"/>
      <c r="EL93" s="189"/>
      <c r="EM93" s="189"/>
      <c r="EN93" s="189"/>
      <c r="EO93" s="189"/>
      <c r="EP93" s="189"/>
      <c r="EQ93" s="189"/>
      <c r="ER93" s="189"/>
      <c r="ES93" s="189"/>
      <c r="ET93" s="189"/>
      <c r="EU93" s="189"/>
      <c r="EV93" s="189"/>
      <c r="EW93" s="189"/>
    </row>
    <row r="94" spans="1:153" ht="15" customHeight="1" x14ac:dyDescent="0.25">
      <c r="A94" s="189" t="s">
        <v>158</v>
      </c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  <c r="U94" s="189"/>
      <c r="V94" s="189"/>
      <c r="W94" s="189"/>
      <c r="X94" s="189"/>
      <c r="Y94" s="189"/>
      <c r="Z94" s="189"/>
      <c r="AA94" s="189"/>
      <c r="AB94" s="189"/>
      <c r="AC94" s="189"/>
      <c r="AD94" s="189"/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89"/>
      <c r="AR94" s="189"/>
      <c r="AS94" s="189"/>
      <c r="AT94" s="189"/>
      <c r="AU94" s="189"/>
      <c r="AV94" s="189"/>
      <c r="AW94" s="189"/>
      <c r="AX94" s="189"/>
      <c r="AY94" s="189"/>
      <c r="AZ94" s="189"/>
      <c r="BA94" s="189"/>
      <c r="BB94" s="189"/>
      <c r="BC94" s="189"/>
      <c r="BD94" s="189"/>
      <c r="BE94" s="189"/>
      <c r="BF94" s="189"/>
      <c r="BG94" s="189"/>
      <c r="BH94" s="189"/>
      <c r="BI94" s="189"/>
      <c r="BJ94" s="189"/>
      <c r="BK94" s="189"/>
      <c r="BL94" s="189"/>
      <c r="BM94" s="189"/>
      <c r="BN94" s="189"/>
      <c r="BO94" s="189"/>
      <c r="BP94" s="189"/>
      <c r="BQ94" s="189"/>
      <c r="BR94" s="189"/>
      <c r="BS94" s="189"/>
      <c r="BT94" s="189"/>
      <c r="BU94" s="189"/>
      <c r="BV94" s="189"/>
      <c r="BW94" s="189"/>
      <c r="BX94" s="189"/>
      <c r="BY94" s="189"/>
      <c r="BZ94" s="189"/>
      <c r="CA94" s="189"/>
      <c r="CB94" s="189"/>
      <c r="CC94" s="189"/>
      <c r="CD94" s="189"/>
      <c r="CE94" s="189"/>
      <c r="CF94" s="189"/>
      <c r="CG94" s="189"/>
      <c r="CH94" s="189"/>
      <c r="CI94" s="189"/>
      <c r="CJ94" s="189"/>
      <c r="CK94" s="189"/>
      <c r="CL94" s="189"/>
      <c r="CM94" s="189"/>
      <c r="CN94" s="189"/>
      <c r="CO94" s="189"/>
      <c r="CP94" s="189"/>
      <c r="CQ94" s="189"/>
      <c r="CR94" s="189"/>
      <c r="CS94" s="189"/>
      <c r="CT94" s="189"/>
      <c r="CU94" s="189"/>
      <c r="CV94" s="189"/>
      <c r="CW94" s="189"/>
      <c r="CX94" s="189"/>
      <c r="CY94" s="189"/>
      <c r="CZ94" s="189"/>
      <c r="DA94" s="189"/>
      <c r="DB94" s="189"/>
      <c r="DC94" s="189"/>
      <c r="DD94" s="189"/>
      <c r="DE94" s="189"/>
      <c r="DF94" s="189"/>
      <c r="DG94" s="189"/>
      <c r="DH94" s="189"/>
      <c r="DI94" s="189"/>
      <c r="DJ94" s="189"/>
      <c r="DK94" s="189"/>
      <c r="DL94" s="189"/>
      <c r="DM94" s="189"/>
      <c r="DN94" s="189"/>
      <c r="DO94" s="189"/>
      <c r="DP94" s="189"/>
      <c r="DQ94" s="189"/>
      <c r="DR94" s="189"/>
      <c r="DS94" s="189"/>
      <c r="DT94" s="189"/>
      <c r="DU94" s="189"/>
      <c r="DV94" s="189"/>
      <c r="DW94" s="189"/>
      <c r="DX94" s="189"/>
      <c r="DY94" s="189"/>
      <c r="DZ94" s="189"/>
      <c r="EA94" s="189"/>
      <c r="EB94" s="189"/>
      <c r="EC94" s="189"/>
      <c r="ED94" s="189"/>
      <c r="EE94" s="189"/>
      <c r="EF94" s="189"/>
      <c r="EG94" s="189"/>
      <c r="EH94" s="189"/>
      <c r="EI94" s="189"/>
      <c r="EJ94" s="189"/>
      <c r="EK94" s="189"/>
      <c r="EL94" s="189"/>
      <c r="EM94" s="189"/>
      <c r="EN94" s="189"/>
      <c r="EO94" s="189"/>
      <c r="EP94" s="189"/>
      <c r="EQ94" s="189"/>
      <c r="ER94" s="189"/>
      <c r="ES94" s="189"/>
      <c r="ET94" s="189"/>
      <c r="EU94" s="189"/>
      <c r="EV94" s="189"/>
      <c r="EW94" s="189"/>
    </row>
    <row r="95" spans="1:153" ht="15" customHeight="1" x14ac:dyDescent="0.25">
      <c r="A95" s="189" t="s">
        <v>157</v>
      </c>
      <c r="B95" s="189"/>
      <c r="C95" s="189"/>
      <c r="D95" s="189"/>
      <c r="E95" s="189"/>
      <c r="F95" s="189"/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89"/>
      <c r="DC95" s="189"/>
      <c r="DD95" s="189"/>
      <c r="DE95" s="189"/>
      <c r="DF95" s="189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 s="189"/>
      <c r="DR95" s="189"/>
      <c r="DS95" s="189"/>
      <c r="DT95" s="189"/>
      <c r="DU95" s="189"/>
      <c r="DV95" s="189"/>
      <c r="DW95" s="189"/>
      <c r="DX95" s="189"/>
      <c r="DY95" s="189"/>
      <c r="DZ95" s="189"/>
      <c r="EA95" s="189"/>
      <c r="EB95" s="189"/>
      <c r="EC95" s="189"/>
      <c r="ED95" s="189"/>
      <c r="EE95" s="189"/>
      <c r="EF95" s="189"/>
      <c r="EG95" s="189"/>
      <c r="EH95" s="189"/>
      <c r="EI95" s="189"/>
      <c r="EJ95" s="189"/>
      <c r="EK95" s="189"/>
      <c r="EL95" s="189"/>
      <c r="EM95" s="189"/>
      <c r="EN95" s="189"/>
      <c r="EO95" s="189"/>
      <c r="EP95" s="189"/>
      <c r="EQ95" s="189"/>
      <c r="ER95" s="189"/>
      <c r="ES95" s="189"/>
      <c r="ET95" s="189"/>
      <c r="EU95" s="189"/>
      <c r="EV95" s="189"/>
      <c r="EW95" s="189"/>
    </row>
    <row r="96" spans="1:153" ht="15" customHeight="1" x14ac:dyDescent="0.25">
      <c r="A96" s="189" t="s">
        <v>156</v>
      </c>
      <c r="B96" s="189"/>
      <c r="C96" s="189"/>
      <c r="D96" s="189"/>
      <c r="E96" s="189"/>
      <c r="F96" s="189"/>
      <c r="G96" s="189"/>
      <c r="H96" s="189"/>
      <c r="I96" s="189"/>
      <c r="J96" s="189"/>
      <c r="K96" s="189"/>
      <c r="L96" s="189"/>
      <c r="M96" s="189"/>
      <c r="N96" s="189"/>
      <c r="O96" s="189"/>
      <c r="P96" s="189"/>
      <c r="Q96" s="189"/>
      <c r="R96" s="189"/>
      <c r="S96" s="189"/>
      <c r="T96" s="189"/>
      <c r="U96" s="189"/>
      <c r="V96" s="189"/>
      <c r="W96" s="189"/>
      <c r="X96" s="189"/>
      <c r="Y96" s="189"/>
      <c r="Z96" s="189"/>
      <c r="AA96" s="189"/>
      <c r="AB96" s="189"/>
      <c r="AC96" s="189"/>
      <c r="AD96" s="189"/>
      <c r="AE96" s="189"/>
      <c r="AF96" s="189"/>
      <c r="AG96" s="189"/>
      <c r="AH96" s="189"/>
      <c r="AI96" s="189"/>
      <c r="AJ96" s="189"/>
      <c r="AK96" s="189"/>
      <c r="AL96" s="189"/>
      <c r="AM96" s="189"/>
      <c r="AN96" s="189"/>
      <c r="AO96" s="189"/>
      <c r="AP96" s="189"/>
      <c r="AQ96" s="189"/>
      <c r="AR96" s="189"/>
      <c r="AS96" s="189"/>
      <c r="AT96" s="189"/>
      <c r="AU96" s="189"/>
      <c r="AV96" s="189"/>
      <c r="AW96" s="189"/>
      <c r="AX96" s="189"/>
      <c r="AY96" s="189"/>
      <c r="AZ96" s="189"/>
      <c r="BA96" s="189"/>
      <c r="BB96" s="189"/>
      <c r="BC96" s="189"/>
      <c r="BD96" s="189"/>
      <c r="BE96" s="189"/>
      <c r="BF96" s="189"/>
      <c r="BG96" s="189"/>
      <c r="BH96" s="189"/>
      <c r="BI96" s="189"/>
      <c r="BJ96" s="189"/>
      <c r="BK96" s="189"/>
      <c r="BL96" s="189"/>
      <c r="BM96" s="189"/>
      <c r="BN96" s="189"/>
      <c r="BO96" s="189"/>
      <c r="BP96" s="189"/>
      <c r="BQ96" s="189"/>
      <c r="BR96" s="189"/>
      <c r="BS96" s="189"/>
      <c r="BT96" s="189"/>
      <c r="BU96" s="189"/>
      <c r="BV96" s="189"/>
      <c r="BW96" s="189"/>
      <c r="BX96" s="189"/>
      <c r="BY96" s="189"/>
      <c r="BZ96" s="189"/>
      <c r="CA96" s="189"/>
      <c r="CB96" s="189"/>
      <c r="CC96" s="189"/>
      <c r="CD96" s="189"/>
      <c r="CE96" s="189"/>
      <c r="CF96" s="189"/>
      <c r="CG96" s="189"/>
      <c r="CH96" s="189"/>
      <c r="CI96" s="189"/>
      <c r="CJ96" s="189"/>
      <c r="CK96" s="189"/>
      <c r="CL96" s="189"/>
      <c r="CM96" s="189"/>
      <c r="CN96" s="189"/>
      <c r="CO96" s="189"/>
      <c r="CP96" s="189"/>
      <c r="CQ96" s="189"/>
      <c r="CR96" s="189"/>
      <c r="CS96" s="189"/>
      <c r="CT96" s="189"/>
      <c r="CU96" s="189"/>
      <c r="CV96" s="189"/>
      <c r="CW96" s="189"/>
      <c r="CX96" s="189"/>
      <c r="CY96" s="189"/>
      <c r="CZ96" s="189"/>
      <c r="DA96" s="189"/>
      <c r="DB96" s="189"/>
      <c r="DC96" s="189"/>
      <c r="DD96" s="189"/>
      <c r="DE96" s="189"/>
      <c r="DF96" s="189"/>
      <c r="DG96" s="189"/>
      <c r="DH96" s="189"/>
      <c r="DI96" s="189"/>
      <c r="DJ96" s="189"/>
      <c r="DK96" s="189"/>
      <c r="DL96" s="189"/>
      <c r="DM96" s="189"/>
      <c r="DN96" s="189"/>
      <c r="DO96" s="189"/>
      <c r="DP96" s="189"/>
      <c r="DQ96" s="189"/>
      <c r="DR96" s="189"/>
      <c r="DS96" s="189"/>
      <c r="DT96" s="189"/>
      <c r="DU96" s="189"/>
      <c r="DV96" s="189"/>
      <c r="DW96" s="189"/>
      <c r="DX96" s="189"/>
      <c r="DY96" s="189"/>
      <c r="DZ96" s="189"/>
      <c r="EA96" s="189"/>
      <c r="EB96" s="189"/>
      <c r="EC96" s="189"/>
      <c r="ED96" s="189"/>
      <c r="EE96" s="189"/>
      <c r="EF96" s="189"/>
      <c r="EG96" s="189"/>
      <c r="EH96" s="189"/>
      <c r="EI96" s="189"/>
      <c r="EJ96" s="189"/>
      <c r="EK96" s="189"/>
      <c r="EL96" s="189"/>
      <c r="EM96" s="189"/>
      <c r="EN96" s="189"/>
      <c r="EO96" s="189"/>
      <c r="EP96" s="189"/>
      <c r="EQ96" s="189"/>
      <c r="ER96" s="189"/>
      <c r="ES96" s="189"/>
      <c r="ET96" s="189"/>
      <c r="EU96" s="189"/>
      <c r="EV96" s="189"/>
      <c r="EW96" s="189"/>
    </row>
    <row r="97" spans="1:153" ht="15" customHeight="1" x14ac:dyDescent="0.25">
      <c r="A97" s="189" t="s">
        <v>155</v>
      </c>
      <c r="B97" s="189"/>
      <c r="C97" s="189"/>
      <c r="D97" s="189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89"/>
      <c r="CU97" s="189"/>
      <c r="CV97" s="189"/>
      <c r="CW97" s="189"/>
      <c r="CX97" s="189"/>
      <c r="CY97" s="189"/>
      <c r="CZ97" s="189"/>
      <c r="DA97" s="189"/>
      <c r="DB97" s="189"/>
      <c r="DC97" s="189"/>
      <c r="DD97" s="189"/>
      <c r="DE97" s="189"/>
      <c r="DF97" s="189"/>
      <c r="DG97" s="189"/>
      <c r="DH97" s="189"/>
      <c r="DI97" s="189"/>
      <c r="DJ97" s="189"/>
      <c r="DK97" s="189"/>
      <c r="DL97" s="189"/>
      <c r="DM97" s="189"/>
      <c r="DN97" s="189"/>
      <c r="DO97" s="189"/>
      <c r="DP97" s="189"/>
      <c r="DQ97" s="189"/>
      <c r="DR97" s="189"/>
      <c r="DS97" s="189"/>
      <c r="DT97" s="189"/>
      <c r="DU97" s="189"/>
      <c r="DV97" s="189"/>
      <c r="DW97" s="189"/>
      <c r="DX97" s="189"/>
      <c r="DY97" s="189"/>
      <c r="DZ97" s="189"/>
      <c r="EA97" s="189"/>
      <c r="EB97" s="189"/>
      <c r="EC97" s="189"/>
      <c r="ED97" s="189"/>
      <c r="EE97" s="189"/>
      <c r="EF97" s="189"/>
      <c r="EG97" s="189"/>
      <c r="EH97" s="189"/>
      <c r="EI97" s="189"/>
      <c r="EJ97" s="189"/>
      <c r="EK97" s="189"/>
      <c r="EL97" s="189"/>
      <c r="EM97" s="189"/>
      <c r="EN97" s="189"/>
      <c r="EO97" s="189"/>
      <c r="EP97" s="189"/>
      <c r="EQ97" s="189"/>
      <c r="ER97" s="189"/>
      <c r="ES97" s="189"/>
      <c r="ET97" s="189"/>
      <c r="EU97" s="189"/>
      <c r="EV97" s="189"/>
      <c r="EW97" s="189"/>
    </row>
    <row r="98" spans="1:153" ht="15" customHeight="1" x14ac:dyDescent="0.25">
      <c r="A98" s="189" t="s">
        <v>154</v>
      </c>
      <c r="B98" s="189"/>
      <c r="C98" s="189"/>
      <c r="D98" s="189"/>
      <c r="E98" s="189"/>
      <c r="F98" s="189"/>
      <c r="G98" s="189"/>
      <c r="H98" s="189"/>
      <c r="I98" s="189"/>
      <c r="J98" s="189"/>
      <c r="K98" s="189"/>
      <c r="L98" s="189"/>
      <c r="M98" s="189"/>
      <c r="N98" s="189"/>
      <c r="O98" s="189"/>
      <c r="P98" s="189"/>
      <c r="Q98" s="189"/>
      <c r="R98" s="189"/>
      <c r="S98" s="189"/>
      <c r="T98" s="189"/>
      <c r="U98" s="189"/>
      <c r="V98" s="189"/>
      <c r="W98" s="189"/>
      <c r="X98" s="189"/>
      <c r="Y98" s="189"/>
      <c r="Z98" s="189"/>
      <c r="AA98" s="189"/>
      <c r="AB98" s="189"/>
      <c r="AC98" s="189"/>
      <c r="AD98" s="189"/>
      <c r="AE98" s="189"/>
      <c r="AF98" s="189"/>
      <c r="AG98" s="189"/>
      <c r="AH98" s="189"/>
      <c r="AI98" s="189"/>
      <c r="AJ98" s="189"/>
      <c r="AK98" s="189"/>
      <c r="AL98" s="189"/>
      <c r="AM98" s="189"/>
      <c r="AN98" s="189"/>
      <c r="AO98" s="189"/>
      <c r="AP98" s="189"/>
      <c r="AQ98" s="189"/>
      <c r="AR98" s="189"/>
      <c r="AS98" s="189"/>
      <c r="AT98" s="189"/>
      <c r="AU98" s="189"/>
      <c r="AV98" s="189"/>
      <c r="AW98" s="189"/>
      <c r="AX98" s="189"/>
      <c r="AY98" s="189"/>
      <c r="AZ98" s="189"/>
      <c r="BA98" s="189"/>
      <c r="BB98" s="189"/>
      <c r="BC98" s="189"/>
      <c r="BD98" s="189"/>
      <c r="BE98" s="189"/>
      <c r="BF98" s="189"/>
      <c r="BG98" s="189"/>
      <c r="BH98" s="189"/>
      <c r="BI98" s="189"/>
      <c r="BJ98" s="189"/>
      <c r="BK98" s="189"/>
      <c r="BL98" s="189"/>
      <c r="BM98" s="189"/>
      <c r="BN98" s="189"/>
      <c r="BO98" s="189"/>
      <c r="BP98" s="189"/>
      <c r="BQ98" s="189"/>
      <c r="BR98" s="189"/>
      <c r="BS98" s="189"/>
      <c r="BT98" s="189"/>
      <c r="BU98" s="189"/>
      <c r="BV98" s="189"/>
      <c r="BW98" s="189"/>
      <c r="BX98" s="189"/>
      <c r="BY98" s="189"/>
      <c r="BZ98" s="189"/>
      <c r="CA98" s="189"/>
      <c r="CB98" s="189"/>
      <c r="CC98" s="189"/>
      <c r="CD98" s="189"/>
      <c r="CE98" s="189"/>
      <c r="CF98" s="189"/>
      <c r="CG98" s="189"/>
      <c r="CH98" s="189"/>
      <c r="CI98" s="189"/>
      <c r="CJ98" s="189"/>
      <c r="CK98" s="189"/>
      <c r="CL98" s="189"/>
      <c r="CM98" s="189"/>
      <c r="CN98" s="189"/>
      <c r="CO98" s="189"/>
      <c r="CP98" s="189"/>
      <c r="CQ98" s="189"/>
      <c r="CR98" s="189"/>
      <c r="CS98" s="189"/>
      <c r="CT98" s="189"/>
      <c r="CU98" s="189"/>
      <c r="CV98" s="189"/>
      <c r="CW98" s="189"/>
      <c r="CX98" s="189"/>
      <c r="CY98" s="189"/>
      <c r="CZ98" s="189"/>
      <c r="DA98" s="189"/>
      <c r="DB98" s="189"/>
      <c r="DC98" s="189"/>
      <c r="DD98" s="189"/>
      <c r="DE98" s="189"/>
      <c r="DF98" s="189"/>
      <c r="DG98" s="189"/>
      <c r="DH98" s="189"/>
      <c r="DI98" s="189"/>
      <c r="DJ98" s="189"/>
      <c r="DK98" s="189"/>
      <c r="DL98" s="189"/>
      <c r="DM98" s="189"/>
      <c r="DN98" s="189"/>
      <c r="DO98" s="189"/>
      <c r="DP98" s="189"/>
      <c r="DQ98" s="189"/>
      <c r="DR98" s="189"/>
      <c r="DS98" s="189"/>
      <c r="DT98" s="189"/>
      <c r="DU98" s="189"/>
      <c r="DV98" s="189"/>
      <c r="DW98" s="189"/>
      <c r="DX98" s="189"/>
      <c r="DY98" s="189"/>
      <c r="DZ98" s="189"/>
      <c r="EA98" s="189"/>
      <c r="EB98" s="189"/>
      <c r="EC98" s="189"/>
      <c r="ED98" s="189"/>
      <c r="EE98" s="189"/>
      <c r="EF98" s="189"/>
      <c r="EG98" s="189"/>
      <c r="EH98" s="189"/>
      <c r="EI98" s="189"/>
      <c r="EJ98" s="189"/>
      <c r="EK98" s="189"/>
      <c r="EL98" s="189"/>
      <c r="EM98" s="189"/>
      <c r="EN98" s="189"/>
      <c r="EO98" s="189"/>
      <c r="EP98" s="189"/>
      <c r="EQ98" s="189"/>
      <c r="ER98" s="189"/>
      <c r="ES98" s="189"/>
      <c r="ET98" s="189"/>
      <c r="EU98" s="189"/>
      <c r="EV98" s="189"/>
      <c r="EW98" s="189"/>
    </row>
    <row r="99" spans="1:153" ht="15" customHeight="1" x14ac:dyDescent="0.25">
      <c r="A99" s="189" t="s">
        <v>146</v>
      </c>
      <c r="B99" s="189"/>
      <c r="C99" s="189"/>
      <c r="D99" s="189"/>
      <c r="E99" s="189"/>
      <c r="F99" s="189"/>
      <c r="G99" s="189"/>
      <c r="H99" s="189"/>
      <c r="I99" s="189"/>
      <c r="J99" s="189"/>
      <c r="K99" s="189"/>
      <c r="L99" s="189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  <c r="AA99" s="189"/>
      <c r="AB99" s="189"/>
      <c r="AC99" s="189"/>
      <c r="AD99" s="189"/>
      <c r="AE99" s="189"/>
      <c r="AF99" s="189"/>
      <c r="AG99" s="189"/>
      <c r="AH99" s="189"/>
      <c r="AI99" s="189"/>
      <c r="AJ99" s="189"/>
      <c r="AK99" s="189"/>
      <c r="AL99" s="189"/>
      <c r="AM99" s="189"/>
      <c r="AN99" s="189"/>
      <c r="AO99" s="189"/>
      <c r="AP99" s="189"/>
      <c r="AQ99" s="189"/>
      <c r="AR99" s="189"/>
      <c r="AS99" s="189"/>
      <c r="AT99" s="189"/>
      <c r="AU99" s="189"/>
      <c r="AV99" s="189"/>
      <c r="AW99" s="189"/>
      <c r="AX99" s="189"/>
      <c r="AY99" s="189"/>
      <c r="AZ99" s="189"/>
      <c r="BA99" s="189"/>
      <c r="BB99" s="189"/>
      <c r="BC99" s="189"/>
      <c r="BD99" s="189"/>
      <c r="BE99" s="189"/>
      <c r="BF99" s="189"/>
      <c r="BG99" s="189"/>
      <c r="BH99" s="189"/>
      <c r="BI99" s="189"/>
      <c r="BJ99" s="189"/>
      <c r="BK99" s="189"/>
      <c r="BL99" s="189"/>
      <c r="BM99" s="189"/>
      <c r="BN99" s="189"/>
      <c r="BO99" s="189"/>
      <c r="BP99" s="189"/>
      <c r="BQ99" s="189"/>
      <c r="BR99" s="189"/>
      <c r="BS99" s="189"/>
      <c r="BT99" s="189"/>
      <c r="BU99" s="189"/>
      <c r="BV99" s="189"/>
      <c r="BW99" s="189"/>
      <c r="BX99" s="189"/>
      <c r="BY99" s="189"/>
      <c r="BZ99" s="189"/>
      <c r="CA99" s="189"/>
      <c r="CB99" s="189"/>
      <c r="CC99" s="189"/>
      <c r="CD99" s="189"/>
      <c r="CE99" s="189"/>
      <c r="CF99" s="189"/>
      <c r="CG99" s="189"/>
      <c r="CH99" s="189"/>
      <c r="CI99" s="189"/>
      <c r="CJ99" s="189"/>
      <c r="CK99" s="189"/>
      <c r="CL99" s="189"/>
      <c r="CM99" s="189"/>
      <c r="CN99" s="189"/>
      <c r="CO99" s="189"/>
      <c r="CP99" s="189"/>
      <c r="CQ99" s="189"/>
      <c r="CR99" s="189"/>
      <c r="CS99" s="189"/>
      <c r="CT99" s="189"/>
      <c r="CU99" s="189"/>
      <c r="CV99" s="189"/>
      <c r="CW99" s="189"/>
      <c r="CX99" s="189"/>
      <c r="CY99" s="189"/>
      <c r="CZ99" s="189"/>
      <c r="DA99" s="189"/>
      <c r="DB99" s="189"/>
      <c r="DC99" s="189"/>
      <c r="DD99" s="189"/>
      <c r="DE99" s="189"/>
      <c r="DF99" s="189"/>
      <c r="DG99" s="189"/>
      <c r="DH99" s="189"/>
      <c r="DI99" s="189"/>
      <c r="DJ99" s="189"/>
      <c r="DK99" s="189"/>
      <c r="DL99" s="189"/>
      <c r="DM99" s="189"/>
      <c r="DN99" s="189"/>
      <c r="DO99" s="189"/>
      <c r="DP99" s="189"/>
      <c r="DQ99" s="189"/>
      <c r="DR99" s="189"/>
      <c r="DS99" s="189"/>
      <c r="DT99" s="189"/>
      <c r="DU99" s="189"/>
      <c r="DV99" s="189"/>
      <c r="DW99" s="189"/>
      <c r="DX99" s="189"/>
      <c r="DY99" s="189"/>
      <c r="DZ99" s="189"/>
      <c r="EA99" s="189"/>
      <c r="EB99" s="189"/>
      <c r="EC99" s="189"/>
      <c r="ED99" s="189"/>
      <c r="EE99" s="189"/>
      <c r="EF99" s="189"/>
      <c r="EG99" s="189"/>
      <c r="EH99" s="189"/>
      <c r="EI99" s="189"/>
      <c r="EJ99" s="189"/>
      <c r="EK99" s="189"/>
      <c r="EL99" s="189"/>
      <c r="EM99" s="189"/>
      <c r="EN99" s="189"/>
      <c r="EO99" s="189"/>
      <c r="EP99" s="189"/>
      <c r="EQ99" s="189"/>
      <c r="ER99" s="189"/>
      <c r="ES99" s="189"/>
      <c r="ET99" s="189"/>
      <c r="EU99" s="189"/>
      <c r="EV99" s="189"/>
      <c r="EW99" s="189"/>
    </row>
    <row r="100" spans="1:153" ht="15" customHeight="1" x14ac:dyDescent="0.25">
      <c r="A100" s="189" t="s">
        <v>153</v>
      </c>
      <c r="B100" s="189"/>
      <c r="C100" s="189"/>
      <c r="D100" s="189"/>
      <c r="E100" s="189"/>
      <c r="F100" s="189"/>
      <c r="G100" s="189"/>
      <c r="H100" s="189"/>
      <c r="I100" s="189"/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G100" s="189"/>
      <c r="AH100" s="189"/>
      <c r="AI100" s="189"/>
      <c r="AJ100" s="189"/>
      <c r="AK100" s="189"/>
      <c r="AL100" s="189"/>
      <c r="AM100" s="189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189"/>
      <c r="AX100" s="189"/>
      <c r="AY100" s="189"/>
      <c r="AZ100" s="189"/>
      <c r="BA100" s="189"/>
      <c r="BB100" s="189"/>
      <c r="BC100" s="189"/>
      <c r="BD100" s="189"/>
      <c r="BE100" s="189"/>
      <c r="BF100" s="189"/>
      <c r="BG100" s="189"/>
      <c r="BH100" s="189"/>
      <c r="BI100" s="189"/>
      <c r="BJ100" s="189"/>
      <c r="BK100" s="189"/>
      <c r="BL100" s="189"/>
      <c r="BM100" s="189"/>
      <c r="BN100" s="189"/>
      <c r="BO100" s="189"/>
      <c r="BP100" s="189"/>
      <c r="BQ100" s="189"/>
      <c r="BR100" s="189"/>
      <c r="BS100" s="189"/>
      <c r="BT100" s="189"/>
      <c r="BU100" s="189"/>
      <c r="BV100" s="189"/>
      <c r="BW100" s="189"/>
      <c r="BX100" s="189"/>
      <c r="BY100" s="189"/>
      <c r="BZ100" s="189"/>
      <c r="CA100" s="189"/>
      <c r="CB100" s="189"/>
      <c r="CC100" s="189"/>
      <c r="CD100" s="189"/>
      <c r="CE100" s="189"/>
      <c r="CF100" s="189"/>
      <c r="CG100" s="189"/>
      <c r="CH100" s="189"/>
      <c r="CI100" s="189"/>
      <c r="CJ100" s="189"/>
      <c r="CK100" s="189"/>
      <c r="CL100" s="189"/>
      <c r="CM100" s="189"/>
      <c r="CN100" s="189"/>
      <c r="CO100" s="189"/>
      <c r="CP100" s="189"/>
      <c r="CQ100" s="189"/>
      <c r="CR100" s="189"/>
      <c r="CS100" s="189"/>
      <c r="CT100" s="189"/>
      <c r="CU100" s="189"/>
      <c r="CV100" s="189"/>
      <c r="CW100" s="189"/>
      <c r="CX100" s="189"/>
      <c r="CY100" s="189"/>
      <c r="CZ100" s="189"/>
      <c r="DA100" s="189"/>
      <c r="DB100" s="189"/>
      <c r="DC100" s="189"/>
      <c r="DD100" s="189"/>
      <c r="DE100" s="189"/>
      <c r="DF100" s="189"/>
      <c r="DG100" s="189"/>
      <c r="DH100" s="189"/>
      <c r="DI100" s="189"/>
      <c r="DJ100" s="189"/>
      <c r="DK100" s="189"/>
      <c r="DL100" s="189"/>
      <c r="DM100" s="189"/>
      <c r="DN100" s="189"/>
      <c r="DO100" s="189"/>
      <c r="DP100" s="189"/>
      <c r="DQ100" s="189"/>
      <c r="DR100" s="189"/>
      <c r="DS100" s="189"/>
      <c r="DT100" s="189"/>
      <c r="DU100" s="189"/>
      <c r="DV100" s="189"/>
      <c r="DW100" s="189"/>
      <c r="DX100" s="189"/>
      <c r="DY100" s="189"/>
      <c r="DZ100" s="189"/>
      <c r="EA100" s="189"/>
      <c r="EB100" s="189"/>
      <c r="EC100" s="189"/>
      <c r="ED100" s="189"/>
      <c r="EE100" s="189"/>
      <c r="EF100" s="189"/>
      <c r="EG100" s="189"/>
      <c r="EH100" s="189"/>
      <c r="EI100" s="189"/>
      <c r="EJ100" s="189"/>
      <c r="EK100" s="189"/>
      <c r="EL100" s="189"/>
      <c r="EM100" s="189"/>
      <c r="EN100" s="189"/>
      <c r="EO100" s="189"/>
      <c r="EP100" s="189"/>
      <c r="EQ100" s="189"/>
      <c r="ER100" s="189"/>
      <c r="ES100" s="189"/>
      <c r="ET100" s="189"/>
      <c r="EU100" s="189"/>
      <c r="EV100" s="189"/>
      <c r="EW100" s="189"/>
    </row>
    <row r="101" spans="1:153" ht="15" customHeight="1" x14ac:dyDescent="0.25">
      <c r="A101" s="189" t="s">
        <v>152</v>
      </c>
      <c r="B101" s="189"/>
      <c r="C101" s="189"/>
      <c r="D101" s="189"/>
      <c r="E101" s="189"/>
      <c r="F101" s="189"/>
      <c r="G101" s="189"/>
      <c r="H101" s="189"/>
      <c r="I101" s="189"/>
      <c r="J101" s="189"/>
      <c r="K101" s="189"/>
      <c r="L101" s="189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  <c r="AB101" s="189"/>
      <c r="AC101" s="189"/>
      <c r="AD101" s="189"/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189"/>
      <c r="AX101" s="189"/>
      <c r="AY101" s="189"/>
      <c r="AZ101" s="189"/>
      <c r="BA101" s="189"/>
      <c r="BB101" s="189"/>
      <c r="BC101" s="189"/>
      <c r="BD101" s="189"/>
      <c r="BE101" s="189"/>
      <c r="BF101" s="189"/>
      <c r="BG101" s="189"/>
      <c r="BH101" s="189"/>
      <c r="BI101" s="189"/>
      <c r="BJ101" s="189"/>
      <c r="BK101" s="189"/>
      <c r="BL101" s="189"/>
      <c r="BM101" s="189"/>
      <c r="BN101" s="189"/>
      <c r="BO101" s="189"/>
      <c r="BP101" s="189"/>
      <c r="BQ101" s="189"/>
      <c r="BR101" s="189"/>
      <c r="BS101" s="189"/>
      <c r="BT101" s="189"/>
      <c r="BU101" s="189"/>
      <c r="BV101" s="189"/>
      <c r="BW101" s="189"/>
      <c r="BX101" s="189"/>
      <c r="BY101" s="189"/>
      <c r="BZ101" s="189"/>
      <c r="CA101" s="189"/>
      <c r="CB101" s="189"/>
      <c r="CC101" s="189"/>
      <c r="CD101" s="189"/>
      <c r="CE101" s="189"/>
      <c r="CF101" s="189"/>
      <c r="CG101" s="189"/>
      <c r="CH101" s="189"/>
      <c r="CI101" s="189"/>
      <c r="CJ101" s="189"/>
      <c r="CK101" s="189"/>
      <c r="CL101" s="189"/>
      <c r="CM101" s="189"/>
      <c r="CN101" s="189"/>
      <c r="CO101" s="189"/>
      <c r="CP101" s="189"/>
      <c r="CQ101" s="189"/>
      <c r="CR101" s="189"/>
      <c r="CS101" s="189"/>
      <c r="CT101" s="189"/>
      <c r="CU101" s="189"/>
      <c r="CV101" s="189"/>
      <c r="CW101" s="189"/>
      <c r="CX101" s="189"/>
      <c r="CY101" s="189"/>
      <c r="CZ101" s="189"/>
      <c r="DA101" s="189"/>
      <c r="DB101" s="189"/>
      <c r="DC101" s="189"/>
      <c r="DD101" s="189"/>
      <c r="DE101" s="189"/>
      <c r="DF101" s="189"/>
      <c r="DG101" s="189"/>
      <c r="DH101" s="189"/>
      <c r="DI101" s="189"/>
      <c r="DJ101" s="189"/>
      <c r="DK101" s="189"/>
      <c r="DL101" s="189"/>
      <c r="DM101" s="189"/>
      <c r="DN101" s="189"/>
      <c r="DO101" s="189"/>
      <c r="DP101" s="189"/>
      <c r="DQ101" s="189"/>
      <c r="DR101" s="189"/>
      <c r="DS101" s="189"/>
      <c r="DT101" s="189"/>
      <c r="DU101" s="189"/>
      <c r="DV101" s="189"/>
      <c r="DW101" s="189"/>
      <c r="DX101" s="189"/>
      <c r="DY101" s="189"/>
      <c r="DZ101" s="189"/>
      <c r="EA101" s="189"/>
      <c r="EB101" s="189"/>
      <c r="EC101" s="189"/>
      <c r="ED101" s="189"/>
      <c r="EE101" s="189"/>
      <c r="EF101" s="189"/>
      <c r="EG101" s="189"/>
      <c r="EH101" s="189"/>
      <c r="EI101" s="189"/>
      <c r="EJ101" s="189"/>
      <c r="EK101" s="189"/>
      <c r="EL101" s="189"/>
      <c r="EM101" s="189"/>
      <c r="EN101" s="189"/>
      <c r="EO101" s="189"/>
      <c r="EP101" s="189"/>
      <c r="EQ101" s="189"/>
      <c r="ER101" s="189"/>
      <c r="ES101" s="189"/>
      <c r="ET101" s="189"/>
      <c r="EU101" s="189"/>
      <c r="EV101" s="189"/>
      <c r="EW101" s="189"/>
    </row>
    <row r="102" spans="1:153" ht="15" customHeight="1" x14ac:dyDescent="0.25">
      <c r="A102" s="189" t="s">
        <v>151</v>
      </c>
      <c r="B102" s="189"/>
      <c r="C102" s="189"/>
      <c r="D102" s="189"/>
      <c r="E102" s="189"/>
      <c r="F102" s="189"/>
      <c r="G102" s="189"/>
      <c r="H102" s="189"/>
      <c r="I102" s="189"/>
      <c r="J102" s="189"/>
      <c r="K102" s="189"/>
      <c r="L102" s="189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189"/>
      <c r="AD102" s="189"/>
      <c r="AE102" s="189"/>
      <c r="AF102" s="189"/>
      <c r="AG102" s="189"/>
      <c r="AH102" s="189"/>
      <c r="AI102" s="189"/>
      <c r="AJ102" s="189"/>
      <c r="AK102" s="189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89"/>
      <c r="BB102" s="189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89"/>
      <c r="BS102" s="189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89"/>
      <c r="CJ102" s="189"/>
      <c r="CK102" s="189"/>
      <c r="CL102" s="189"/>
      <c r="CM102" s="189"/>
      <c r="CN102" s="189"/>
      <c r="CO102" s="189"/>
      <c r="CP102" s="189"/>
      <c r="CQ102" s="189"/>
      <c r="CR102" s="189"/>
      <c r="CS102" s="189"/>
      <c r="CT102" s="189"/>
      <c r="CU102" s="189"/>
      <c r="CV102" s="189"/>
      <c r="CW102" s="189"/>
      <c r="CX102" s="189"/>
      <c r="CY102" s="189"/>
      <c r="CZ102" s="189"/>
      <c r="DA102" s="189"/>
      <c r="DB102" s="189"/>
      <c r="DC102" s="189"/>
      <c r="DD102" s="189"/>
      <c r="DE102" s="189"/>
      <c r="DF102" s="189"/>
      <c r="DG102" s="189"/>
      <c r="DH102" s="189"/>
      <c r="DI102" s="189"/>
      <c r="DJ102" s="189"/>
      <c r="DK102" s="189"/>
      <c r="DL102" s="189"/>
      <c r="DM102" s="189"/>
      <c r="DN102" s="189"/>
      <c r="DO102" s="189"/>
      <c r="DP102" s="189"/>
      <c r="DQ102" s="189"/>
      <c r="DR102" s="189"/>
      <c r="DS102" s="189"/>
      <c r="DT102" s="189"/>
      <c r="DU102" s="189"/>
      <c r="DV102" s="189"/>
      <c r="DW102" s="189"/>
      <c r="DX102" s="189"/>
      <c r="DY102" s="189"/>
      <c r="DZ102" s="189"/>
      <c r="EA102" s="189"/>
      <c r="EB102" s="189"/>
      <c r="EC102" s="189"/>
      <c r="ED102" s="189"/>
      <c r="EE102" s="189"/>
      <c r="EF102" s="189"/>
      <c r="EG102" s="189"/>
      <c r="EH102" s="189"/>
      <c r="EI102" s="189"/>
      <c r="EJ102" s="189"/>
      <c r="EK102" s="189"/>
      <c r="EL102" s="189"/>
      <c r="EM102" s="189"/>
      <c r="EN102" s="189"/>
      <c r="EO102" s="189"/>
      <c r="EP102" s="189"/>
      <c r="EQ102" s="189"/>
      <c r="ER102" s="189"/>
      <c r="ES102" s="189"/>
      <c r="ET102" s="189"/>
      <c r="EU102" s="189"/>
      <c r="EV102" s="189"/>
      <c r="EW102" s="189"/>
    </row>
    <row r="103" spans="1:153" ht="15" customHeight="1" x14ac:dyDescent="0.25">
      <c r="A103" s="189" t="s">
        <v>150</v>
      </c>
      <c r="B103" s="189"/>
      <c r="C103" s="189"/>
      <c r="D103" s="189"/>
      <c r="E103" s="189"/>
      <c r="F103" s="189"/>
      <c r="G103" s="189"/>
      <c r="H103" s="189"/>
      <c r="I103" s="189"/>
      <c r="J103" s="189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189"/>
      <c r="AX103" s="189"/>
      <c r="AY103" s="189"/>
      <c r="AZ103" s="189"/>
      <c r="BA103" s="189"/>
      <c r="BB103" s="189"/>
      <c r="BC103" s="189"/>
      <c r="BD103" s="189"/>
      <c r="BE103" s="189"/>
      <c r="BF103" s="189"/>
      <c r="BG103" s="189"/>
      <c r="BH103" s="189"/>
      <c r="BI103" s="189"/>
      <c r="BJ103" s="189"/>
      <c r="BK103" s="189"/>
      <c r="BL103" s="189"/>
      <c r="BM103" s="189"/>
      <c r="BN103" s="189"/>
      <c r="BO103" s="189"/>
      <c r="BP103" s="189"/>
      <c r="BQ103" s="189"/>
      <c r="BR103" s="189"/>
      <c r="BS103" s="189"/>
      <c r="BT103" s="189"/>
      <c r="BU103" s="189"/>
      <c r="BV103" s="189"/>
      <c r="BW103" s="189"/>
      <c r="BX103" s="189"/>
      <c r="BY103" s="189"/>
      <c r="BZ103" s="189"/>
      <c r="CA103" s="189"/>
      <c r="CB103" s="189"/>
      <c r="CC103" s="189"/>
      <c r="CD103" s="189"/>
      <c r="CE103" s="189"/>
      <c r="CF103" s="189"/>
      <c r="CG103" s="189"/>
      <c r="CH103" s="189"/>
      <c r="CI103" s="189"/>
      <c r="CJ103" s="189"/>
      <c r="CK103" s="189"/>
      <c r="CL103" s="189"/>
      <c r="CM103" s="189"/>
      <c r="CN103" s="189"/>
      <c r="CO103" s="189"/>
      <c r="CP103" s="189"/>
      <c r="CQ103" s="189"/>
      <c r="CR103" s="189"/>
      <c r="CS103" s="189"/>
      <c r="CT103" s="189"/>
      <c r="CU103" s="189"/>
      <c r="CV103" s="189"/>
      <c r="CW103" s="189"/>
      <c r="CX103" s="189"/>
      <c r="CY103" s="189"/>
      <c r="CZ103" s="189"/>
      <c r="DA103" s="189"/>
      <c r="DB103" s="189"/>
      <c r="DC103" s="189"/>
      <c r="DD103" s="189"/>
      <c r="DE103" s="189"/>
      <c r="DF103" s="189"/>
      <c r="DG103" s="189"/>
      <c r="DH103" s="189"/>
      <c r="DI103" s="189"/>
      <c r="DJ103" s="189"/>
      <c r="DK103" s="189"/>
      <c r="DL103" s="189"/>
      <c r="DM103" s="189"/>
      <c r="DN103" s="189"/>
      <c r="DO103" s="189"/>
      <c r="DP103" s="189"/>
      <c r="DQ103" s="189"/>
      <c r="DR103" s="189"/>
      <c r="DS103" s="189"/>
      <c r="DT103" s="189"/>
      <c r="DU103" s="189"/>
      <c r="DV103" s="189"/>
      <c r="DW103" s="189"/>
      <c r="DX103" s="189"/>
      <c r="DY103" s="189"/>
      <c r="DZ103" s="189"/>
      <c r="EA103" s="189"/>
      <c r="EB103" s="189"/>
      <c r="EC103" s="189"/>
      <c r="ED103" s="189"/>
      <c r="EE103" s="189"/>
      <c r="EF103" s="189"/>
      <c r="EG103" s="189"/>
      <c r="EH103" s="189"/>
      <c r="EI103" s="189"/>
      <c r="EJ103" s="189"/>
      <c r="EK103" s="189"/>
      <c r="EL103" s="189"/>
      <c r="EM103" s="189"/>
      <c r="EN103" s="189"/>
      <c r="EO103" s="189"/>
      <c r="EP103" s="189"/>
      <c r="EQ103" s="189"/>
      <c r="ER103" s="189"/>
      <c r="ES103" s="189"/>
      <c r="ET103" s="189"/>
      <c r="EU103" s="189"/>
      <c r="EV103" s="189"/>
      <c r="EW103" s="189"/>
    </row>
    <row r="104" spans="1:153" ht="15" customHeight="1" x14ac:dyDescent="0.25">
      <c r="A104" s="189" t="s">
        <v>149</v>
      </c>
      <c r="B104" s="189"/>
      <c r="C104" s="189"/>
      <c r="D104" s="189"/>
      <c r="E104" s="189"/>
      <c r="F104" s="189"/>
      <c r="G104" s="189"/>
      <c r="H104" s="189"/>
      <c r="I104" s="189"/>
      <c r="J104" s="189"/>
      <c r="K104" s="189"/>
      <c r="L104" s="189"/>
      <c r="M104" s="189"/>
      <c r="N104" s="189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/>
      <c r="AC104" s="189"/>
      <c r="AD104" s="189"/>
      <c r="AE104" s="189"/>
      <c r="AF104" s="189"/>
      <c r="AG104" s="189"/>
      <c r="AH104" s="189"/>
      <c r="AI104" s="189"/>
      <c r="AJ104" s="189"/>
      <c r="AK104" s="189"/>
      <c r="AL104" s="189"/>
      <c r="AM104" s="189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189"/>
      <c r="AX104" s="189"/>
      <c r="AY104" s="189"/>
      <c r="AZ104" s="189"/>
      <c r="BA104" s="189"/>
      <c r="BB104" s="189"/>
      <c r="BC104" s="189"/>
      <c r="BD104" s="189"/>
      <c r="BE104" s="189"/>
      <c r="BF104" s="189"/>
      <c r="BG104" s="189"/>
      <c r="BH104" s="189"/>
      <c r="BI104" s="189"/>
      <c r="BJ104" s="189"/>
      <c r="BK104" s="189"/>
      <c r="BL104" s="189"/>
      <c r="BM104" s="189"/>
      <c r="BN104" s="189"/>
      <c r="BO104" s="189"/>
      <c r="BP104" s="189"/>
      <c r="BQ104" s="189"/>
      <c r="BR104" s="189"/>
      <c r="BS104" s="189"/>
      <c r="BT104" s="189"/>
      <c r="BU104" s="189"/>
      <c r="BV104" s="189"/>
      <c r="BW104" s="189"/>
      <c r="BX104" s="189"/>
      <c r="BY104" s="189"/>
      <c r="BZ104" s="189"/>
      <c r="CA104" s="189"/>
      <c r="CB104" s="189"/>
      <c r="CC104" s="189"/>
      <c r="CD104" s="189"/>
      <c r="CE104" s="189"/>
      <c r="CF104" s="189"/>
      <c r="CG104" s="189"/>
      <c r="CH104" s="189"/>
      <c r="CI104" s="189"/>
      <c r="CJ104" s="189"/>
      <c r="CK104" s="189"/>
      <c r="CL104" s="189"/>
      <c r="CM104" s="189"/>
      <c r="CN104" s="189"/>
      <c r="CO104" s="189"/>
      <c r="CP104" s="189"/>
      <c r="CQ104" s="189"/>
      <c r="CR104" s="189"/>
      <c r="CS104" s="189"/>
      <c r="CT104" s="189"/>
      <c r="CU104" s="189"/>
      <c r="CV104" s="189"/>
      <c r="CW104" s="189"/>
      <c r="CX104" s="189"/>
      <c r="CY104" s="189"/>
      <c r="CZ104" s="189"/>
      <c r="DA104" s="189"/>
      <c r="DB104" s="189"/>
      <c r="DC104" s="189"/>
      <c r="DD104" s="189"/>
      <c r="DE104" s="189"/>
      <c r="DF104" s="189"/>
      <c r="DG104" s="189"/>
      <c r="DH104" s="189"/>
      <c r="DI104" s="189"/>
      <c r="DJ104" s="189"/>
      <c r="DK104" s="189"/>
      <c r="DL104" s="189"/>
      <c r="DM104" s="189"/>
      <c r="DN104" s="189"/>
      <c r="DO104" s="189"/>
      <c r="DP104" s="189"/>
      <c r="DQ104" s="189"/>
      <c r="DR104" s="189"/>
      <c r="DS104" s="189"/>
      <c r="DT104" s="189"/>
      <c r="DU104" s="189"/>
      <c r="DV104" s="189"/>
      <c r="DW104" s="189"/>
      <c r="DX104" s="189"/>
      <c r="DY104" s="189"/>
      <c r="DZ104" s="189"/>
      <c r="EA104" s="189"/>
      <c r="EB104" s="189"/>
      <c r="EC104" s="189"/>
      <c r="ED104" s="189"/>
      <c r="EE104" s="189"/>
      <c r="EF104" s="189"/>
      <c r="EG104" s="189"/>
      <c r="EH104" s="189"/>
      <c r="EI104" s="189"/>
      <c r="EJ104" s="189"/>
      <c r="EK104" s="189"/>
      <c r="EL104" s="189"/>
      <c r="EM104" s="189"/>
      <c r="EN104" s="189"/>
      <c r="EO104" s="189"/>
      <c r="EP104" s="189"/>
      <c r="EQ104" s="189"/>
      <c r="ER104" s="189"/>
      <c r="ES104" s="189"/>
      <c r="ET104" s="189"/>
      <c r="EU104" s="189"/>
      <c r="EV104" s="189"/>
      <c r="EW104" s="189"/>
    </row>
    <row r="105" spans="1:153" ht="15" customHeight="1" x14ac:dyDescent="0.25">
      <c r="A105" s="189" t="s">
        <v>148</v>
      </c>
      <c r="B105" s="189"/>
      <c r="C105" s="189"/>
      <c r="D105" s="189"/>
      <c r="E105" s="189"/>
      <c r="F105" s="189"/>
      <c r="G105" s="189"/>
      <c r="H105" s="189"/>
      <c r="I105" s="189"/>
      <c r="J105" s="189"/>
      <c r="K105" s="189"/>
      <c r="L105" s="189"/>
      <c r="M105" s="189"/>
      <c r="N105" s="189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  <c r="AA105" s="189"/>
      <c r="AB105" s="189"/>
      <c r="AC105" s="189"/>
      <c r="AD105" s="189"/>
      <c r="AE105" s="189"/>
      <c r="AF105" s="189"/>
      <c r="AG105" s="189"/>
      <c r="AH105" s="189"/>
      <c r="AI105" s="189"/>
      <c r="AJ105" s="189"/>
      <c r="AK105" s="189"/>
      <c r="AL105" s="189"/>
      <c r="AM105" s="189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189"/>
      <c r="AX105" s="189"/>
      <c r="AY105" s="189"/>
      <c r="AZ105" s="189"/>
      <c r="BA105" s="189"/>
      <c r="BB105" s="189"/>
      <c r="BC105" s="189"/>
      <c r="BD105" s="189"/>
      <c r="BE105" s="189"/>
      <c r="BF105" s="189"/>
      <c r="BG105" s="189"/>
      <c r="BH105" s="189"/>
      <c r="BI105" s="189"/>
      <c r="BJ105" s="189"/>
      <c r="BK105" s="189"/>
      <c r="BL105" s="189"/>
      <c r="BM105" s="189"/>
      <c r="BN105" s="189"/>
      <c r="BO105" s="189"/>
      <c r="BP105" s="189"/>
      <c r="BQ105" s="189"/>
      <c r="BR105" s="189"/>
      <c r="BS105" s="189"/>
      <c r="BT105" s="189"/>
      <c r="BU105" s="189"/>
      <c r="BV105" s="189"/>
      <c r="BW105" s="189"/>
      <c r="BX105" s="189"/>
      <c r="BY105" s="189"/>
      <c r="BZ105" s="189"/>
      <c r="CA105" s="189"/>
      <c r="CB105" s="189"/>
      <c r="CC105" s="189"/>
      <c r="CD105" s="189"/>
      <c r="CE105" s="189"/>
      <c r="CF105" s="189"/>
      <c r="CG105" s="189"/>
      <c r="CH105" s="189"/>
      <c r="CI105" s="189"/>
      <c r="CJ105" s="189"/>
      <c r="CK105" s="189"/>
      <c r="CL105" s="189"/>
      <c r="CM105" s="189"/>
      <c r="CN105" s="189"/>
      <c r="CO105" s="189"/>
      <c r="CP105" s="189"/>
      <c r="CQ105" s="189"/>
      <c r="CR105" s="189"/>
      <c r="CS105" s="189"/>
      <c r="CT105" s="189"/>
      <c r="CU105" s="189"/>
      <c r="CV105" s="189"/>
      <c r="CW105" s="189"/>
      <c r="CX105" s="189"/>
      <c r="CY105" s="189"/>
      <c r="CZ105" s="189"/>
      <c r="DA105" s="189"/>
      <c r="DB105" s="189"/>
      <c r="DC105" s="189"/>
      <c r="DD105" s="189"/>
      <c r="DE105" s="189"/>
      <c r="DF105" s="189"/>
      <c r="DG105" s="189"/>
      <c r="DH105" s="189"/>
      <c r="DI105" s="189"/>
      <c r="DJ105" s="189"/>
      <c r="DK105" s="189"/>
      <c r="DL105" s="189"/>
      <c r="DM105" s="189"/>
      <c r="DN105" s="189"/>
      <c r="DO105" s="189"/>
      <c r="DP105" s="189"/>
      <c r="DQ105" s="189"/>
      <c r="DR105" s="189"/>
      <c r="DS105" s="189"/>
      <c r="DT105" s="189"/>
      <c r="DU105" s="189"/>
      <c r="DV105" s="189"/>
      <c r="DW105" s="189"/>
      <c r="DX105" s="189"/>
      <c r="DY105" s="189"/>
      <c r="DZ105" s="189"/>
      <c r="EA105" s="189"/>
      <c r="EB105" s="189"/>
      <c r="EC105" s="189"/>
      <c r="ED105" s="189"/>
      <c r="EE105" s="189"/>
      <c r="EF105" s="189"/>
      <c r="EG105" s="189"/>
      <c r="EH105" s="189"/>
      <c r="EI105" s="189"/>
      <c r="EJ105" s="189"/>
      <c r="EK105" s="189"/>
      <c r="EL105" s="189"/>
      <c r="EM105" s="189"/>
      <c r="EN105" s="189"/>
      <c r="EO105" s="189"/>
      <c r="EP105" s="189"/>
      <c r="EQ105" s="189"/>
      <c r="ER105" s="189"/>
      <c r="ES105" s="189"/>
      <c r="ET105" s="189"/>
      <c r="EU105" s="189"/>
      <c r="EV105" s="189"/>
      <c r="EW105" s="189"/>
    </row>
    <row r="106" spans="1:153" ht="15" customHeight="1" x14ac:dyDescent="0.25">
      <c r="A106" s="189" t="s">
        <v>147</v>
      </c>
      <c r="B106" s="189"/>
      <c r="C106" s="189"/>
      <c r="D106" s="189"/>
      <c r="E106" s="189"/>
      <c r="F106" s="189"/>
      <c r="G106" s="189"/>
      <c r="H106" s="189"/>
      <c r="I106" s="189"/>
      <c r="J106" s="189"/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  <c r="AB106" s="189"/>
      <c r="AC106" s="189"/>
      <c r="AD106" s="189"/>
      <c r="AE106" s="189"/>
      <c r="AF106" s="189"/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189"/>
      <c r="AX106" s="189"/>
      <c r="AY106" s="189"/>
      <c r="AZ106" s="189"/>
      <c r="BA106" s="189"/>
      <c r="BB106" s="189"/>
      <c r="BC106" s="189"/>
      <c r="BD106" s="189"/>
      <c r="BE106" s="189"/>
      <c r="BF106" s="189"/>
      <c r="BG106" s="189"/>
      <c r="BH106" s="189"/>
      <c r="BI106" s="189"/>
      <c r="BJ106" s="189"/>
      <c r="BK106" s="189"/>
      <c r="BL106" s="189"/>
      <c r="BM106" s="189"/>
      <c r="BN106" s="189"/>
      <c r="BO106" s="189"/>
      <c r="BP106" s="189"/>
      <c r="BQ106" s="189"/>
      <c r="BR106" s="189"/>
      <c r="BS106" s="189"/>
      <c r="BT106" s="189"/>
      <c r="BU106" s="189"/>
      <c r="BV106" s="189"/>
      <c r="BW106" s="189"/>
      <c r="BX106" s="189"/>
      <c r="BY106" s="189"/>
      <c r="BZ106" s="189"/>
      <c r="CA106" s="189"/>
      <c r="CB106" s="189"/>
      <c r="CC106" s="189"/>
      <c r="CD106" s="189"/>
      <c r="CE106" s="189"/>
      <c r="CF106" s="189"/>
      <c r="CG106" s="189"/>
      <c r="CH106" s="189"/>
      <c r="CI106" s="189"/>
      <c r="CJ106" s="189"/>
      <c r="CK106" s="189"/>
      <c r="CL106" s="189"/>
      <c r="CM106" s="189"/>
      <c r="CN106" s="189"/>
      <c r="CO106" s="189"/>
      <c r="CP106" s="189"/>
      <c r="CQ106" s="189"/>
      <c r="CR106" s="189"/>
      <c r="CS106" s="189"/>
      <c r="CT106" s="189"/>
      <c r="CU106" s="189"/>
      <c r="CV106" s="189"/>
      <c r="CW106" s="189"/>
      <c r="CX106" s="189"/>
      <c r="CY106" s="189"/>
      <c r="CZ106" s="189"/>
      <c r="DA106" s="189"/>
      <c r="DB106" s="189"/>
      <c r="DC106" s="189"/>
      <c r="DD106" s="189"/>
      <c r="DE106" s="189"/>
      <c r="DF106" s="189"/>
      <c r="DG106" s="189"/>
      <c r="DH106" s="189"/>
      <c r="DI106" s="189"/>
      <c r="DJ106" s="189"/>
      <c r="DK106" s="189"/>
      <c r="DL106" s="189"/>
      <c r="DM106" s="189"/>
      <c r="DN106" s="189"/>
      <c r="DO106" s="189"/>
      <c r="DP106" s="189"/>
      <c r="DQ106" s="189"/>
      <c r="DR106" s="189"/>
      <c r="DS106" s="189"/>
      <c r="DT106" s="189"/>
      <c r="DU106" s="189"/>
      <c r="DV106" s="189"/>
      <c r="DW106" s="189"/>
      <c r="DX106" s="189"/>
      <c r="DY106" s="189"/>
      <c r="DZ106" s="189"/>
      <c r="EA106" s="189"/>
      <c r="EB106" s="189"/>
      <c r="EC106" s="189"/>
      <c r="ED106" s="189"/>
      <c r="EE106" s="189"/>
      <c r="EF106" s="189"/>
      <c r="EG106" s="189"/>
      <c r="EH106" s="189"/>
      <c r="EI106" s="189"/>
      <c r="EJ106" s="189"/>
      <c r="EK106" s="189"/>
      <c r="EL106" s="189"/>
      <c r="EM106" s="189"/>
      <c r="EN106" s="189"/>
      <c r="EO106" s="189"/>
      <c r="EP106" s="189"/>
      <c r="EQ106" s="189"/>
      <c r="ER106" s="189"/>
      <c r="ES106" s="189"/>
      <c r="ET106" s="189"/>
      <c r="EU106" s="189"/>
      <c r="EV106" s="189"/>
      <c r="EW106" s="189"/>
    </row>
    <row r="107" spans="1:153" ht="15" customHeight="1" x14ac:dyDescent="0.25">
      <c r="A107" s="189" t="s">
        <v>146</v>
      </c>
      <c r="B107" s="189"/>
      <c r="C107" s="189"/>
      <c r="D107" s="189"/>
      <c r="E107" s="189"/>
      <c r="F107" s="189"/>
      <c r="G107" s="189"/>
      <c r="H107" s="189"/>
      <c r="I107" s="189"/>
      <c r="J107" s="189"/>
      <c r="K107" s="189"/>
      <c r="L107" s="189"/>
      <c r="M107" s="189"/>
      <c r="N107" s="189"/>
      <c r="O107" s="189"/>
      <c r="P107" s="189"/>
      <c r="Q107" s="189"/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9"/>
      <c r="AD107" s="189"/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189"/>
      <c r="AX107" s="189"/>
      <c r="AY107" s="189"/>
      <c r="AZ107" s="189"/>
      <c r="BA107" s="189"/>
      <c r="BB107" s="189"/>
      <c r="BC107" s="189"/>
      <c r="BD107" s="189"/>
      <c r="BE107" s="189"/>
      <c r="BF107" s="189"/>
      <c r="BG107" s="189"/>
      <c r="BH107" s="189"/>
      <c r="BI107" s="189"/>
      <c r="BJ107" s="189"/>
      <c r="BK107" s="189"/>
      <c r="BL107" s="189"/>
      <c r="BM107" s="189"/>
      <c r="BN107" s="189"/>
      <c r="BO107" s="189"/>
      <c r="BP107" s="189"/>
      <c r="BQ107" s="189"/>
      <c r="BR107" s="189"/>
      <c r="BS107" s="189"/>
      <c r="BT107" s="189"/>
      <c r="BU107" s="189"/>
      <c r="BV107" s="189"/>
      <c r="BW107" s="189"/>
      <c r="BX107" s="189"/>
      <c r="BY107" s="189"/>
      <c r="BZ107" s="189"/>
      <c r="CA107" s="189"/>
      <c r="CB107" s="189"/>
      <c r="CC107" s="189"/>
      <c r="CD107" s="189"/>
      <c r="CE107" s="189"/>
      <c r="CF107" s="189"/>
      <c r="CG107" s="189"/>
      <c r="CH107" s="189"/>
      <c r="CI107" s="189"/>
      <c r="CJ107" s="189"/>
      <c r="CK107" s="189"/>
      <c r="CL107" s="189"/>
      <c r="CM107" s="189"/>
      <c r="CN107" s="189"/>
      <c r="CO107" s="189"/>
      <c r="CP107" s="189"/>
      <c r="CQ107" s="189"/>
      <c r="CR107" s="189"/>
      <c r="CS107" s="189"/>
      <c r="CT107" s="189"/>
      <c r="CU107" s="189"/>
      <c r="CV107" s="189"/>
      <c r="CW107" s="189"/>
      <c r="CX107" s="189"/>
      <c r="CY107" s="189"/>
      <c r="CZ107" s="189"/>
      <c r="DA107" s="189"/>
      <c r="DB107" s="189"/>
      <c r="DC107" s="189"/>
      <c r="DD107" s="189"/>
      <c r="DE107" s="189"/>
      <c r="DF107" s="189"/>
      <c r="DG107" s="189"/>
      <c r="DH107" s="189"/>
      <c r="DI107" s="189"/>
      <c r="DJ107" s="189"/>
      <c r="DK107" s="189"/>
      <c r="DL107" s="189"/>
      <c r="DM107" s="189"/>
      <c r="DN107" s="189"/>
      <c r="DO107" s="189"/>
      <c r="DP107" s="189"/>
      <c r="DQ107" s="189"/>
      <c r="DR107" s="189"/>
      <c r="DS107" s="189"/>
      <c r="DT107" s="189"/>
      <c r="DU107" s="189"/>
      <c r="DV107" s="189"/>
      <c r="DW107" s="189"/>
      <c r="DX107" s="189"/>
      <c r="DY107" s="189"/>
      <c r="DZ107" s="189"/>
      <c r="EA107" s="189"/>
      <c r="EB107" s="189"/>
      <c r="EC107" s="189"/>
      <c r="ED107" s="189"/>
      <c r="EE107" s="189"/>
      <c r="EF107" s="189"/>
      <c r="EG107" s="189"/>
      <c r="EH107" s="189"/>
      <c r="EI107" s="189"/>
      <c r="EJ107" s="189"/>
      <c r="EK107" s="189"/>
      <c r="EL107" s="189"/>
      <c r="EM107" s="189"/>
      <c r="EN107" s="189"/>
      <c r="EO107" s="189"/>
      <c r="EP107" s="189"/>
      <c r="EQ107" s="189"/>
      <c r="ER107" s="189"/>
      <c r="ES107" s="189"/>
      <c r="ET107" s="189"/>
      <c r="EU107" s="189"/>
      <c r="EV107" s="189"/>
      <c r="EW107" s="189"/>
    </row>
    <row r="108" spans="1:153" ht="15" customHeight="1" x14ac:dyDescent="0.25">
      <c r="A108" s="189" t="s">
        <v>145</v>
      </c>
      <c r="B108" s="189"/>
      <c r="C108" s="189"/>
      <c r="D108" s="189"/>
      <c r="E108" s="189"/>
      <c r="F108" s="189"/>
      <c r="G108" s="189"/>
      <c r="H108" s="189"/>
      <c r="I108" s="189"/>
      <c r="J108" s="189"/>
      <c r="K108" s="189"/>
      <c r="L108" s="189"/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9"/>
      <c r="Z108" s="189"/>
      <c r="AA108" s="189"/>
      <c r="AB108" s="189"/>
      <c r="AC108" s="189"/>
      <c r="AD108" s="189"/>
      <c r="AE108" s="189"/>
      <c r="AF108" s="189"/>
      <c r="AG108" s="189"/>
      <c r="AH108" s="189"/>
      <c r="AI108" s="189"/>
      <c r="AJ108" s="189"/>
      <c r="AK108" s="189"/>
      <c r="AL108" s="189"/>
      <c r="AM108" s="189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189"/>
      <c r="AX108" s="189"/>
      <c r="AY108" s="189"/>
      <c r="AZ108" s="189"/>
      <c r="BA108" s="189"/>
      <c r="BB108" s="189"/>
      <c r="BC108" s="189"/>
      <c r="BD108" s="189"/>
      <c r="BE108" s="189"/>
      <c r="BF108" s="189"/>
      <c r="BG108" s="189"/>
      <c r="BH108" s="189"/>
      <c r="BI108" s="189"/>
      <c r="BJ108" s="189"/>
      <c r="BK108" s="189"/>
      <c r="BL108" s="189"/>
      <c r="BM108" s="189"/>
      <c r="BN108" s="189"/>
      <c r="BO108" s="189"/>
      <c r="BP108" s="189"/>
      <c r="BQ108" s="189"/>
      <c r="BR108" s="189"/>
      <c r="BS108" s="189"/>
      <c r="BT108" s="189"/>
      <c r="BU108" s="189"/>
      <c r="BV108" s="189"/>
      <c r="BW108" s="189"/>
      <c r="BX108" s="189"/>
      <c r="BY108" s="189"/>
      <c r="BZ108" s="189"/>
      <c r="CA108" s="189"/>
      <c r="CB108" s="189"/>
      <c r="CC108" s="189"/>
      <c r="CD108" s="189"/>
      <c r="CE108" s="189"/>
      <c r="CF108" s="189"/>
      <c r="CG108" s="189"/>
      <c r="CH108" s="189"/>
      <c r="CI108" s="189"/>
      <c r="CJ108" s="189"/>
      <c r="CK108" s="189"/>
      <c r="CL108" s="189"/>
      <c r="CM108" s="189"/>
      <c r="CN108" s="189"/>
      <c r="CO108" s="189"/>
      <c r="CP108" s="189"/>
      <c r="CQ108" s="189"/>
      <c r="CR108" s="189"/>
      <c r="CS108" s="189"/>
      <c r="CT108" s="189"/>
      <c r="CU108" s="189"/>
      <c r="CV108" s="189"/>
      <c r="CW108" s="189"/>
      <c r="CX108" s="189"/>
      <c r="CY108" s="189"/>
      <c r="CZ108" s="189"/>
      <c r="DA108" s="189"/>
      <c r="DB108" s="189"/>
      <c r="DC108" s="189"/>
      <c r="DD108" s="189"/>
      <c r="DE108" s="189"/>
      <c r="DF108" s="189"/>
      <c r="DG108" s="189"/>
      <c r="DH108" s="189"/>
      <c r="DI108" s="189"/>
      <c r="DJ108" s="189"/>
      <c r="DK108" s="189"/>
      <c r="DL108" s="189"/>
      <c r="DM108" s="189"/>
      <c r="DN108" s="189"/>
      <c r="DO108" s="189"/>
      <c r="DP108" s="189"/>
      <c r="DQ108" s="189"/>
      <c r="DR108" s="189"/>
      <c r="DS108" s="189"/>
      <c r="DT108" s="189"/>
      <c r="DU108" s="189"/>
      <c r="DV108" s="189"/>
      <c r="DW108" s="189"/>
      <c r="DX108" s="189"/>
      <c r="DY108" s="189"/>
      <c r="DZ108" s="189"/>
      <c r="EA108" s="189"/>
      <c r="EB108" s="189"/>
      <c r="EC108" s="189"/>
      <c r="ED108" s="189"/>
      <c r="EE108" s="189"/>
      <c r="EF108" s="189"/>
      <c r="EG108" s="189"/>
      <c r="EH108" s="189"/>
      <c r="EI108" s="189"/>
      <c r="EJ108" s="189"/>
      <c r="EK108" s="189"/>
      <c r="EL108" s="189"/>
      <c r="EM108" s="189"/>
      <c r="EN108" s="189"/>
      <c r="EO108" s="189"/>
      <c r="EP108" s="189"/>
      <c r="EQ108" s="189"/>
      <c r="ER108" s="189"/>
      <c r="ES108" s="189"/>
      <c r="ET108" s="189"/>
      <c r="EU108" s="189"/>
      <c r="EV108" s="189"/>
      <c r="EW108" s="189"/>
    </row>
    <row r="109" spans="1:153" ht="15" customHeight="1" x14ac:dyDescent="0.25">
      <c r="A109" s="189" t="s">
        <v>144</v>
      </c>
      <c r="B109" s="189"/>
      <c r="C109" s="189"/>
      <c r="D109" s="189"/>
      <c r="E109" s="189"/>
      <c r="F109" s="189"/>
      <c r="G109" s="189"/>
      <c r="H109" s="189"/>
      <c r="I109" s="189"/>
      <c r="J109" s="189"/>
      <c r="K109" s="189"/>
      <c r="L109" s="189"/>
      <c r="M109" s="189"/>
      <c r="N109" s="189"/>
      <c r="O109" s="189"/>
      <c r="P109" s="189"/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  <c r="AB109" s="189"/>
      <c r="AC109" s="189"/>
      <c r="AD109" s="189"/>
      <c r="AE109" s="189"/>
      <c r="AF109" s="189"/>
      <c r="AG109" s="189"/>
      <c r="AH109" s="189"/>
      <c r="AI109" s="189"/>
      <c r="AJ109" s="189"/>
      <c r="AK109" s="189"/>
      <c r="AL109" s="189"/>
      <c r="AM109" s="189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189"/>
      <c r="AX109" s="189"/>
      <c r="AY109" s="189"/>
      <c r="AZ109" s="189"/>
      <c r="BA109" s="189"/>
      <c r="BB109" s="189"/>
      <c r="BC109" s="189"/>
      <c r="BD109" s="189"/>
      <c r="BE109" s="189"/>
      <c r="BF109" s="189"/>
      <c r="BG109" s="189"/>
      <c r="BH109" s="189"/>
      <c r="BI109" s="189"/>
      <c r="BJ109" s="189"/>
      <c r="BK109" s="189"/>
      <c r="BL109" s="189"/>
      <c r="BM109" s="189"/>
      <c r="BN109" s="189"/>
      <c r="BO109" s="189"/>
      <c r="BP109" s="189"/>
      <c r="BQ109" s="189"/>
      <c r="BR109" s="189"/>
      <c r="BS109" s="189"/>
      <c r="BT109" s="189"/>
      <c r="BU109" s="189"/>
      <c r="BV109" s="189"/>
      <c r="BW109" s="189"/>
      <c r="BX109" s="189"/>
      <c r="BY109" s="189"/>
      <c r="BZ109" s="189"/>
      <c r="CA109" s="189"/>
      <c r="CB109" s="189"/>
      <c r="CC109" s="189"/>
      <c r="CD109" s="189"/>
      <c r="CE109" s="189"/>
      <c r="CF109" s="189"/>
      <c r="CG109" s="189"/>
      <c r="CH109" s="189"/>
      <c r="CI109" s="189"/>
      <c r="CJ109" s="189"/>
      <c r="CK109" s="189"/>
      <c r="CL109" s="189"/>
      <c r="CM109" s="189"/>
      <c r="CN109" s="189"/>
      <c r="CO109" s="189"/>
      <c r="CP109" s="189"/>
      <c r="CQ109" s="189"/>
      <c r="CR109" s="189"/>
      <c r="CS109" s="189"/>
      <c r="CT109" s="189"/>
      <c r="CU109" s="189"/>
      <c r="CV109" s="189"/>
      <c r="CW109" s="189"/>
      <c r="CX109" s="189"/>
      <c r="CY109" s="189"/>
      <c r="CZ109" s="189"/>
      <c r="DA109" s="189"/>
      <c r="DB109" s="189"/>
      <c r="DC109" s="189"/>
      <c r="DD109" s="189"/>
      <c r="DE109" s="189"/>
      <c r="DF109" s="189"/>
      <c r="DG109" s="189"/>
      <c r="DH109" s="189"/>
      <c r="DI109" s="189"/>
      <c r="DJ109" s="189"/>
      <c r="DK109" s="189"/>
      <c r="DL109" s="189"/>
      <c r="DM109" s="189"/>
      <c r="DN109" s="189"/>
      <c r="DO109" s="189"/>
      <c r="DP109" s="189"/>
      <c r="DQ109" s="189"/>
      <c r="DR109" s="189"/>
      <c r="DS109" s="189"/>
      <c r="DT109" s="189"/>
      <c r="DU109" s="189"/>
      <c r="DV109" s="189"/>
      <c r="DW109" s="189"/>
      <c r="DX109" s="189"/>
      <c r="DY109" s="189"/>
      <c r="DZ109" s="189"/>
      <c r="EA109" s="189"/>
      <c r="EB109" s="189"/>
      <c r="EC109" s="189"/>
      <c r="ED109" s="189"/>
      <c r="EE109" s="189"/>
      <c r="EF109" s="189"/>
      <c r="EG109" s="189"/>
      <c r="EH109" s="189"/>
      <c r="EI109" s="189"/>
      <c r="EJ109" s="189"/>
      <c r="EK109" s="189"/>
      <c r="EL109" s="189"/>
      <c r="EM109" s="189"/>
      <c r="EN109" s="189"/>
      <c r="EO109" s="189"/>
      <c r="EP109" s="189"/>
      <c r="EQ109" s="189"/>
      <c r="ER109" s="189"/>
      <c r="ES109" s="189"/>
      <c r="ET109" s="189"/>
      <c r="EU109" s="189"/>
      <c r="EV109" s="189"/>
      <c r="EW109" s="189"/>
    </row>
    <row r="110" spans="1:153" ht="15" customHeight="1" x14ac:dyDescent="0.25">
      <c r="A110" s="189" t="s">
        <v>143</v>
      </c>
      <c r="B110" s="189"/>
      <c r="C110" s="189"/>
      <c r="D110" s="189"/>
      <c r="E110" s="189"/>
      <c r="F110" s="189"/>
      <c r="G110" s="189"/>
      <c r="H110" s="189"/>
      <c r="I110" s="189"/>
      <c r="J110" s="189"/>
      <c r="K110" s="189"/>
      <c r="L110" s="189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  <c r="AB110" s="189"/>
      <c r="AC110" s="189"/>
      <c r="AD110" s="189"/>
      <c r="AE110" s="189"/>
      <c r="AF110" s="189"/>
      <c r="AG110" s="189"/>
      <c r="AH110" s="189"/>
      <c r="AI110" s="189"/>
      <c r="AJ110" s="189"/>
      <c r="AK110" s="189"/>
      <c r="AL110" s="189"/>
      <c r="AM110" s="189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189"/>
      <c r="AX110" s="189"/>
      <c r="AY110" s="189"/>
      <c r="AZ110" s="189"/>
      <c r="BA110" s="189"/>
      <c r="BB110" s="189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89"/>
      <c r="BS110" s="189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89"/>
      <c r="CJ110" s="189"/>
      <c r="CK110" s="189"/>
      <c r="CL110" s="189"/>
      <c r="CM110" s="189"/>
      <c r="CN110" s="189"/>
      <c r="CO110" s="189"/>
      <c r="CP110" s="189"/>
      <c r="CQ110" s="189"/>
      <c r="CR110" s="189"/>
      <c r="CS110" s="189"/>
      <c r="CT110" s="189"/>
      <c r="CU110" s="189"/>
      <c r="CV110" s="189"/>
      <c r="CW110" s="189"/>
      <c r="CX110" s="189"/>
      <c r="CY110" s="189"/>
      <c r="CZ110" s="189"/>
      <c r="DA110" s="189"/>
      <c r="DB110" s="189"/>
      <c r="DC110" s="189"/>
      <c r="DD110" s="189"/>
      <c r="DE110" s="189"/>
      <c r="DF110" s="189"/>
      <c r="DG110" s="189"/>
      <c r="DH110" s="189"/>
      <c r="DI110" s="189"/>
      <c r="DJ110" s="189"/>
      <c r="DK110" s="189"/>
      <c r="DL110" s="189"/>
      <c r="DM110" s="189"/>
      <c r="DN110" s="189"/>
      <c r="DO110" s="189"/>
      <c r="DP110" s="189"/>
      <c r="DQ110" s="189"/>
      <c r="DR110" s="189"/>
      <c r="DS110" s="189"/>
      <c r="DT110" s="189"/>
      <c r="DU110" s="189"/>
      <c r="DV110" s="189"/>
      <c r="DW110" s="189"/>
      <c r="DX110" s="189"/>
      <c r="DY110" s="189"/>
      <c r="DZ110" s="189"/>
      <c r="EA110" s="189"/>
      <c r="EB110" s="189"/>
      <c r="EC110" s="189"/>
      <c r="ED110" s="189"/>
      <c r="EE110" s="189"/>
      <c r="EF110" s="189"/>
      <c r="EG110" s="189"/>
      <c r="EH110" s="189"/>
      <c r="EI110" s="189"/>
      <c r="EJ110" s="189"/>
      <c r="EK110" s="189"/>
      <c r="EL110" s="189"/>
      <c r="EM110" s="189"/>
      <c r="EN110" s="189"/>
      <c r="EO110" s="189"/>
      <c r="EP110" s="189"/>
      <c r="EQ110" s="189"/>
      <c r="ER110" s="189"/>
      <c r="ES110" s="189"/>
      <c r="ET110" s="189"/>
      <c r="EU110" s="189"/>
      <c r="EV110" s="189"/>
      <c r="EW110" s="189"/>
    </row>
    <row r="111" spans="1:153" ht="15" customHeight="1" x14ac:dyDescent="0.25">
      <c r="A111" s="189" t="s">
        <v>62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  <c r="AB111" s="189"/>
      <c r="AC111" s="189"/>
      <c r="AD111" s="189"/>
      <c r="AE111" s="189"/>
      <c r="AF111" s="189"/>
      <c r="AG111" s="189"/>
      <c r="AH111" s="189"/>
      <c r="AI111" s="189"/>
      <c r="AJ111" s="189"/>
      <c r="AK111" s="189"/>
      <c r="AL111" s="189"/>
      <c r="AM111" s="189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189"/>
      <c r="AX111" s="189"/>
      <c r="AY111" s="189"/>
      <c r="AZ111" s="189"/>
      <c r="BA111" s="189"/>
      <c r="BB111" s="189"/>
      <c r="BC111" s="189"/>
      <c r="BD111" s="189"/>
      <c r="BE111" s="189"/>
      <c r="BF111" s="189"/>
      <c r="BG111" s="189"/>
      <c r="BH111" s="189"/>
      <c r="BI111" s="189"/>
      <c r="BJ111" s="189"/>
      <c r="BK111" s="189"/>
      <c r="BL111" s="189"/>
      <c r="BM111" s="189"/>
      <c r="BN111" s="189"/>
      <c r="BO111" s="189"/>
      <c r="BP111" s="189"/>
      <c r="BQ111" s="189"/>
      <c r="BR111" s="189"/>
      <c r="BS111" s="189"/>
      <c r="BT111" s="189"/>
      <c r="BU111" s="189"/>
      <c r="BV111" s="189"/>
      <c r="BW111" s="189"/>
      <c r="BX111" s="189"/>
      <c r="BY111" s="189"/>
      <c r="BZ111" s="189"/>
      <c r="CA111" s="189"/>
      <c r="CB111" s="189"/>
      <c r="CC111" s="189"/>
      <c r="CD111" s="189"/>
      <c r="CE111" s="189"/>
      <c r="CF111" s="189"/>
      <c r="CG111" s="189"/>
      <c r="CH111" s="189"/>
      <c r="CI111" s="189"/>
      <c r="CJ111" s="189"/>
      <c r="CK111" s="189"/>
      <c r="CL111" s="189"/>
      <c r="CM111" s="189"/>
      <c r="CN111" s="189"/>
      <c r="CO111" s="189"/>
      <c r="CP111" s="189"/>
      <c r="CQ111" s="189"/>
      <c r="CR111" s="189"/>
      <c r="CS111" s="189"/>
      <c r="CT111" s="189"/>
      <c r="CU111" s="189"/>
      <c r="CV111" s="189"/>
      <c r="CW111" s="189"/>
      <c r="CX111" s="189"/>
      <c r="CY111" s="189"/>
      <c r="CZ111" s="189"/>
      <c r="DA111" s="189"/>
      <c r="DB111" s="189"/>
      <c r="DC111" s="189"/>
      <c r="DD111" s="189"/>
      <c r="DE111" s="189"/>
      <c r="DF111" s="189"/>
      <c r="DG111" s="189"/>
      <c r="DH111" s="189"/>
      <c r="DI111" s="189"/>
      <c r="DJ111" s="189"/>
      <c r="DK111" s="189"/>
      <c r="DL111" s="189"/>
      <c r="DM111" s="189"/>
      <c r="DN111" s="189"/>
      <c r="DO111" s="189"/>
      <c r="DP111" s="189"/>
      <c r="DQ111" s="189"/>
      <c r="DR111" s="189"/>
      <c r="DS111" s="189"/>
      <c r="DT111" s="189"/>
      <c r="DU111" s="189"/>
      <c r="DV111" s="189"/>
      <c r="DW111" s="189"/>
      <c r="DX111" s="189"/>
      <c r="DY111" s="189"/>
      <c r="DZ111" s="189"/>
      <c r="EA111" s="189"/>
      <c r="EB111" s="189"/>
      <c r="EC111" s="189"/>
      <c r="ED111" s="189"/>
      <c r="EE111" s="189"/>
      <c r="EF111" s="189"/>
      <c r="EG111" s="189"/>
      <c r="EH111" s="189"/>
      <c r="EI111" s="189"/>
      <c r="EJ111" s="189"/>
      <c r="EK111" s="189"/>
      <c r="EL111" s="189"/>
      <c r="EM111" s="189"/>
      <c r="EN111" s="189"/>
      <c r="EO111" s="189"/>
      <c r="EP111" s="189"/>
      <c r="EQ111" s="189"/>
      <c r="ER111" s="189"/>
      <c r="ES111" s="189"/>
      <c r="ET111" s="189"/>
      <c r="EU111" s="189"/>
      <c r="EV111" s="189"/>
      <c r="EW111" s="189"/>
    </row>
    <row r="112" spans="1:153" ht="15" customHeight="1" x14ac:dyDescent="0.25">
      <c r="A112" s="189" t="s">
        <v>63</v>
      </c>
      <c r="B112" s="189"/>
      <c r="C112" s="189"/>
      <c r="D112" s="189"/>
      <c r="E112" s="189"/>
      <c r="F112" s="189"/>
      <c r="G112" s="189"/>
      <c r="H112" s="189"/>
      <c r="I112" s="189"/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89"/>
      <c r="AM112" s="189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189"/>
      <c r="AX112" s="189"/>
      <c r="AY112" s="189"/>
      <c r="AZ112" s="189"/>
      <c r="BA112" s="189"/>
      <c r="BB112" s="189"/>
      <c r="BC112" s="189"/>
      <c r="BD112" s="189"/>
      <c r="BE112" s="189"/>
      <c r="BF112" s="189"/>
      <c r="BG112" s="189"/>
      <c r="BH112" s="189"/>
      <c r="BI112" s="189"/>
      <c r="BJ112" s="189"/>
      <c r="BK112" s="189"/>
      <c r="BL112" s="189"/>
      <c r="BM112" s="189"/>
      <c r="BN112" s="189"/>
      <c r="BO112" s="189"/>
      <c r="BP112" s="189"/>
      <c r="BQ112" s="189"/>
      <c r="BR112" s="189"/>
      <c r="BS112" s="189"/>
      <c r="BT112" s="189"/>
      <c r="BU112" s="189"/>
      <c r="BV112" s="189"/>
      <c r="BW112" s="189"/>
      <c r="BX112" s="189"/>
      <c r="BY112" s="189"/>
      <c r="BZ112" s="189"/>
      <c r="CA112" s="189"/>
      <c r="CB112" s="189"/>
      <c r="CC112" s="189"/>
      <c r="CD112" s="189"/>
      <c r="CE112" s="189"/>
      <c r="CF112" s="189"/>
      <c r="CG112" s="189"/>
      <c r="CH112" s="189"/>
      <c r="CI112" s="189"/>
      <c r="CJ112" s="189"/>
      <c r="CK112" s="189"/>
      <c r="CL112" s="189"/>
      <c r="CM112" s="189"/>
      <c r="CN112" s="189"/>
      <c r="CO112" s="189"/>
      <c r="CP112" s="189"/>
      <c r="CQ112" s="189"/>
      <c r="CR112" s="189"/>
      <c r="CS112" s="189"/>
      <c r="CT112" s="189"/>
      <c r="CU112" s="189"/>
      <c r="CV112" s="189"/>
      <c r="CW112" s="189"/>
      <c r="CX112" s="189"/>
      <c r="CY112" s="189"/>
      <c r="CZ112" s="189"/>
      <c r="DA112" s="189"/>
      <c r="DB112" s="189"/>
      <c r="DC112" s="189"/>
      <c r="DD112" s="189"/>
      <c r="DE112" s="189"/>
      <c r="DF112" s="189"/>
      <c r="DG112" s="189"/>
      <c r="DH112" s="189"/>
      <c r="DI112" s="189"/>
      <c r="DJ112" s="189"/>
      <c r="DK112" s="189"/>
      <c r="DL112" s="189"/>
      <c r="DM112" s="189"/>
      <c r="DN112" s="189"/>
      <c r="DO112" s="189"/>
      <c r="DP112" s="189"/>
      <c r="DQ112" s="189"/>
      <c r="DR112" s="189"/>
      <c r="DS112" s="189"/>
      <c r="DT112" s="189"/>
      <c r="DU112" s="189"/>
      <c r="DV112" s="189"/>
      <c r="DW112" s="189"/>
      <c r="DX112" s="189"/>
      <c r="DY112" s="189"/>
      <c r="DZ112" s="189"/>
      <c r="EA112" s="189"/>
      <c r="EB112" s="189"/>
      <c r="EC112" s="189"/>
      <c r="ED112" s="189"/>
      <c r="EE112" s="189"/>
      <c r="EF112" s="189"/>
      <c r="EG112" s="189"/>
      <c r="EH112" s="189"/>
      <c r="EI112" s="189"/>
      <c r="EJ112" s="189"/>
      <c r="EK112" s="189"/>
      <c r="EL112" s="189"/>
      <c r="EM112" s="189"/>
      <c r="EN112" s="189"/>
      <c r="EO112" s="189"/>
      <c r="EP112" s="189"/>
      <c r="EQ112" s="189"/>
      <c r="ER112" s="189"/>
      <c r="ES112" s="189"/>
      <c r="ET112" s="189"/>
      <c r="EU112" s="189"/>
      <c r="EV112" s="189"/>
      <c r="EW112" s="189"/>
    </row>
    <row r="113" spans="1:153" ht="15" customHeight="1" x14ac:dyDescent="0.25">
      <c r="A113" s="189" t="s">
        <v>64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  <c r="L113" s="189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  <c r="AB113" s="189"/>
      <c r="AC113" s="189"/>
      <c r="AD113" s="189"/>
      <c r="AE113" s="189"/>
      <c r="AF113" s="189"/>
      <c r="AG113" s="189"/>
      <c r="AH113" s="189"/>
      <c r="AI113" s="189"/>
      <c r="AJ113" s="189"/>
      <c r="AK113" s="189"/>
      <c r="AL113" s="189"/>
      <c r="AM113" s="189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189"/>
      <c r="AX113" s="189"/>
      <c r="AY113" s="189"/>
      <c r="AZ113" s="189"/>
      <c r="BA113" s="189"/>
      <c r="BB113" s="189"/>
      <c r="BC113" s="189"/>
      <c r="BD113" s="189"/>
      <c r="BE113" s="189"/>
      <c r="BF113" s="189"/>
      <c r="BG113" s="189"/>
      <c r="BH113" s="189"/>
      <c r="BI113" s="189"/>
      <c r="BJ113" s="189"/>
      <c r="BK113" s="189"/>
      <c r="BL113" s="189"/>
      <c r="BM113" s="189"/>
      <c r="BN113" s="189"/>
      <c r="BO113" s="189"/>
      <c r="BP113" s="189"/>
      <c r="BQ113" s="189"/>
      <c r="BR113" s="189"/>
      <c r="BS113" s="189"/>
      <c r="BT113" s="189"/>
      <c r="BU113" s="189"/>
      <c r="BV113" s="189"/>
      <c r="BW113" s="189"/>
      <c r="BX113" s="189"/>
      <c r="BY113" s="189"/>
      <c r="BZ113" s="189"/>
      <c r="CA113" s="189"/>
      <c r="CB113" s="189"/>
      <c r="CC113" s="189"/>
      <c r="CD113" s="189"/>
      <c r="CE113" s="189"/>
      <c r="CF113" s="189"/>
      <c r="CG113" s="189"/>
      <c r="CH113" s="189"/>
      <c r="CI113" s="189"/>
      <c r="CJ113" s="189"/>
      <c r="CK113" s="189"/>
      <c r="CL113" s="189"/>
      <c r="CM113" s="189"/>
      <c r="CN113" s="189"/>
      <c r="CO113" s="189"/>
      <c r="CP113" s="189"/>
      <c r="CQ113" s="189"/>
      <c r="CR113" s="189"/>
      <c r="CS113" s="189"/>
      <c r="CT113" s="189"/>
      <c r="CU113" s="189"/>
      <c r="CV113" s="189"/>
      <c r="CW113" s="189"/>
      <c r="CX113" s="189"/>
      <c r="CY113" s="189"/>
      <c r="CZ113" s="189"/>
      <c r="DA113" s="189"/>
      <c r="DB113" s="189"/>
      <c r="DC113" s="189"/>
      <c r="DD113" s="189"/>
      <c r="DE113" s="189"/>
      <c r="DF113" s="189"/>
      <c r="DG113" s="189"/>
      <c r="DH113" s="189"/>
      <c r="DI113" s="189"/>
      <c r="DJ113" s="189"/>
      <c r="DK113" s="189"/>
      <c r="DL113" s="189"/>
      <c r="DM113" s="189"/>
      <c r="DN113" s="189"/>
      <c r="DO113" s="189"/>
      <c r="DP113" s="189"/>
      <c r="DQ113" s="189"/>
      <c r="DR113" s="189"/>
      <c r="DS113" s="189"/>
      <c r="DT113" s="189"/>
      <c r="DU113" s="189"/>
      <c r="DV113" s="189"/>
      <c r="DW113" s="189"/>
      <c r="DX113" s="189"/>
      <c r="DY113" s="189"/>
      <c r="DZ113" s="189"/>
      <c r="EA113" s="189"/>
      <c r="EB113" s="189"/>
      <c r="EC113" s="189"/>
      <c r="ED113" s="189"/>
      <c r="EE113" s="189"/>
      <c r="EF113" s="189"/>
      <c r="EG113" s="189"/>
      <c r="EH113" s="189"/>
      <c r="EI113" s="189"/>
      <c r="EJ113" s="189"/>
      <c r="EK113" s="189"/>
      <c r="EL113" s="189"/>
      <c r="EM113" s="189"/>
      <c r="EN113" s="189"/>
      <c r="EO113" s="189"/>
      <c r="EP113" s="189"/>
      <c r="EQ113" s="189"/>
      <c r="ER113" s="189"/>
      <c r="ES113" s="189"/>
      <c r="ET113" s="189"/>
      <c r="EU113" s="189"/>
      <c r="EV113" s="189"/>
      <c r="EW113" s="189"/>
    </row>
    <row r="114" spans="1:153" ht="15" customHeight="1" x14ac:dyDescent="0.25">
      <c r="A114" s="189" t="s">
        <v>142</v>
      </c>
      <c r="B114" s="189"/>
      <c r="C114" s="189"/>
      <c r="D114" s="189"/>
      <c r="E114" s="189"/>
      <c r="F114" s="189"/>
      <c r="G114" s="189"/>
      <c r="H114" s="189"/>
      <c r="I114" s="189"/>
      <c r="J114" s="189"/>
      <c r="K114" s="189"/>
      <c r="L114" s="189"/>
      <c r="M114" s="189"/>
      <c r="N114" s="189"/>
      <c r="O114" s="189"/>
      <c r="P114" s="189"/>
      <c r="Q114" s="189"/>
      <c r="R114" s="189"/>
      <c r="S114" s="189"/>
      <c r="T114" s="189"/>
      <c r="U114" s="189"/>
      <c r="V114" s="189"/>
      <c r="W114" s="189"/>
      <c r="X114" s="189"/>
      <c r="Y114" s="189"/>
      <c r="Z114" s="189"/>
      <c r="AA114" s="189"/>
      <c r="AB114" s="189"/>
      <c r="AC114" s="189"/>
      <c r="AD114" s="189"/>
      <c r="AE114" s="189"/>
      <c r="AF114" s="189"/>
      <c r="AG114" s="189"/>
      <c r="AH114" s="189"/>
      <c r="AI114" s="189"/>
      <c r="AJ114" s="189"/>
      <c r="AK114" s="189"/>
      <c r="AL114" s="189"/>
      <c r="AM114" s="189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189"/>
      <c r="AX114" s="189"/>
      <c r="AY114" s="189"/>
      <c r="AZ114" s="189"/>
      <c r="BA114" s="189"/>
      <c r="BB114" s="189"/>
      <c r="BC114" s="189"/>
      <c r="BD114" s="189"/>
      <c r="BE114" s="189"/>
      <c r="BF114" s="189"/>
      <c r="BG114" s="189"/>
      <c r="BH114" s="189"/>
      <c r="BI114" s="189"/>
      <c r="BJ114" s="189"/>
      <c r="BK114" s="189"/>
      <c r="BL114" s="189"/>
      <c r="BM114" s="189"/>
      <c r="BN114" s="189"/>
      <c r="BO114" s="189"/>
      <c r="BP114" s="189"/>
      <c r="BQ114" s="189"/>
      <c r="BR114" s="189"/>
      <c r="BS114" s="189"/>
      <c r="BT114" s="189"/>
      <c r="BU114" s="189"/>
      <c r="BV114" s="189"/>
      <c r="BW114" s="189"/>
      <c r="BX114" s="189"/>
      <c r="BY114" s="189"/>
      <c r="BZ114" s="189"/>
      <c r="CA114" s="189"/>
      <c r="CB114" s="189"/>
      <c r="CC114" s="189"/>
      <c r="CD114" s="189"/>
      <c r="CE114" s="189"/>
      <c r="CF114" s="189"/>
      <c r="CG114" s="189"/>
      <c r="CH114" s="189"/>
      <c r="CI114" s="189"/>
      <c r="CJ114" s="189"/>
      <c r="CK114" s="189"/>
      <c r="CL114" s="189"/>
      <c r="CM114" s="189"/>
      <c r="CN114" s="189"/>
      <c r="CO114" s="189"/>
      <c r="CP114" s="189"/>
      <c r="CQ114" s="189"/>
      <c r="CR114" s="189"/>
      <c r="CS114" s="189"/>
      <c r="CT114" s="189"/>
      <c r="CU114" s="189"/>
      <c r="CV114" s="189"/>
      <c r="CW114" s="189"/>
      <c r="CX114" s="189"/>
      <c r="CY114" s="189"/>
      <c r="CZ114" s="189"/>
      <c r="DA114" s="189"/>
      <c r="DB114" s="189"/>
      <c r="DC114" s="189"/>
      <c r="DD114" s="189"/>
      <c r="DE114" s="189"/>
      <c r="DF114" s="189"/>
      <c r="DG114" s="189"/>
      <c r="DH114" s="189"/>
      <c r="DI114" s="189"/>
      <c r="DJ114" s="189"/>
      <c r="DK114" s="189"/>
      <c r="DL114" s="189"/>
      <c r="DM114" s="189"/>
      <c r="DN114" s="189"/>
      <c r="DO114" s="189"/>
      <c r="DP114" s="189"/>
      <c r="DQ114" s="189"/>
      <c r="DR114" s="189"/>
      <c r="DS114" s="189"/>
      <c r="DT114" s="189"/>
      <c r="DU114" s="189"/>
      <c r="DV114" s="189"/>
      <c r="DW114" s="189"/>
      <c r="DX114" s="189"/>
      <c r="DY114" s="189"/>
      <c r="DZ114" s="189"/>
      <c r="EA114" s="189"/>
      <c r="EB114" s="189"/>
      <c r="EC114" s="189"/>
      <c r="ED114" s="189"/>
      <c r="EE114" s="189"/>
      <c r="EF114" s="189"/>
      <c r="EG114" s="189"/>
      <c r="EH114" s="189"/>
      <c r="EI114" s="189"/>
      <c r="EJ114" s="189"/>
      <c r="EK114" s="189"/>
      <c r="EL114" s="189"/>
      <c r="EM114" s="189"/>
      <c r="EN114" s="189"/>
      <c r="EO114" s="189"/>
      <c r="EP114" s="189"/>
      <c r="EQ114" s="189"/>
      <c r="ER114" s="189"/>
      <c r="ES114" s="189"/>
      <c r="ET114" s="189"/>
      <c r="EU114" s="189"/>
      <c r="EV114" s="189"/>
      <c r="EW114" s="189"/>
    </row>
    <row r="115" spans="1:153" ht="15" customHeight="1" x14ac:dyDescent="0.25">
      <c r="A115" s="189" t="s">
        <v>141</v>
      </c>
      <c r="B115" s="189"/>
      <c r="C115" s="189"/>
      <c r="D115" s="189"/>
      <c r="E115" s="189"/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89"/>
      <c r="AM115" s="189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189"/>
      <c r="AX115" s="189"/>
      <c r="AY115" s="189"/>
      <c r="AZ115" s="189"/>
      <c r="BA115" s="189"/>
      <c r="BB115" s="189"/>
      <c r="BC115" s="189"/>
      <c r="BD115" s="189"/>
      <c r="BE115" s="189"/>
      <c r="BF115" s="189"/>
      <c r="BG115" s="189"/>
      <c r="BH115" s="189"/>
      <c r="BI115" s="189"/>
      <c r="BJ115" s="189"/>
      <c r="BK115" s="189"/>
      <c r="BL115" s="189"/>
      <c r="BM115" s="189"/>
      <c r="BN115" s="189"/>
      <c r="BO115" s="189"/>
      <c r="BP115" s="189"/>
      <c r="BQ115" s="189"/>
      <c r="BR115" s="189"/>
      <c r="BS115" s="189"/>
      <c r="BT115" s="189"/>
      <c r="BU115" s="189"/>
      <c r="BV115" s="189"/>
      <c r="BW115" s="189"/>
      <c r="BX115" s="189"/>
      <c r="BY115" s="189"/>
      <c r="BZ115" s="189"/>
      <c r="CA115" s="189"/>
      <c r="CB115" s="189"/>
      <c r="CC115" s="189"/>
      <c r="CD115" s="189"/>
      <c r="CE115" s="189"/>
      <c r="CF115" s="189"/>
      <c r="CG115" s="189"/>
      <c r="CH115" s="189"/>
      <c r="CI115" s="189"/>
      <c r="CJ115" s="189"/>
      <c r="CK115" s="189"/>
      <c r="CL115" s="189"/>
      <c r="CM115" s="189"/>
      <c r="CN115" s="189"/>
      <c r="CO115" s="189"/>
      <c r="CP115" s="189"/>
      <c r="CQ115" s="189"/>
      <c r="CR115" s="189"/>
      <c r="CS115" s="189"/>
      <c r="CT115" s="189"/>
      <c r="CU115" s="189"/>
      <c r="CV115" s="189"/>
      <c r="CW115" s="189"/>
      <c r="CX115" s="189"/>
      <c r="CY115" s="189"/>
      <c r="CZ115" s="189"/>
      <c r="DA115" s="189"/>
      <c r="DB115" s="189"/>
      <c r="DC115" s="189"/>
      <c r="DD115" s="189"/>
      <c r="DE115" s="189"/>
      <c r="DF115" s="189"/>
      <c r="DG115" s="189"/>
      <c r="DH115" s="189"/>
      <c r="DI115" s="189"/>
      <c r="DJ115" s="189"/>
      <c r="DK115" s="189"/>
      <c r="DL115" s="189"/>
      <c r="DM115" s="189"/>
      <c r="DN115" s="189"/>
      <c r="DO115" s="189"/>
      <c r="DP115" s="189"/>
      <c r="DQ115" s="189"/>
      <c r="DR115" s="189"/>
      <c r="DS115" s="189"/>
      <c r="DT115" s="189"/>
      <c r="DU115" s="189"/>
      <c r="DV115" s="189"/>
      <c r="DW115" s="189"/>
      <c r="DX115" s="189"/>
      <c r="DY115" s="189"/>
      <c r="DZ115" s="189"/>
      <c r="EA115" s="189"/>
      <c r="EB115" s="189"/>
      <c r="EC115" s="189"/>
      <c r="ED115" s="189"/>
      <c r="EE115" s="189"/>
      <c r="EF115" s="189"/>
      <c r="EG115" s="189"/>
      <c r="EH115" s="189"/>
      <c r="EI115" s="189"/>
      <c r="EJ115" s="189"/>
      <c r="EK115" s="189"/>
      <c r="EL115" s="189"/>
      <c r="EM115" s="189"/>
      <c r="EN115" s="189"/>
      <c r="EO115" s="189"/>
      <c r="EP115" s="189"/>
      <c r="EQ115" s="189"/>
      <c r="ER115" s="189"/>
      <c r="ES115" s="189"/>
      <c r="ET115" s="189"/>
      <c r="EU115" s="189"/>
      <c r="EV115" s="189"/>
      <c r="EW115" s="189"/>
    </row>
    <row r="116" spans="1:153" ht="15" customHeight="1" x14ac:dyDescent="0.25">
      <c r="A116" s="189" t="s">
        <v>140</v>
      </c>
      <c r="B116" s="189"/>
      <c r="C116" s="189"/>
      <c r="D116" s="189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89"/>
      <c r="DG116" s="189"/>
      <c r="DH116" s="189"/>
      <c r="DI116" s="189"/>
      <c r="DJ116" s="189"/>
      <c r="DK116" s="189"/>
      <c r="DL116" s="189"/>
      <c r="DM116" s="189"/>
      <c r="DN116" s="189"/>
      <c r="DO116" s="189"/>
      <c r="DP116" s="189"/>
      <c r="DQ116" s="189"/>
      <c r="DR116" s="189"/>
      <c r="DS116" s="189"/>
      <c r="DT116" s="189"/>
      <c r="DU116" s="189"/>
      <c r="DV116" s="189"/>
      <c r="DW116" s="189"/>
      <c r="DX116" s="189"/>
      <c r="DY116" s="189"/>
      <c r="DZ116" s="189"/>
      <c r="EA116" s="189"/>
      <c r="EB116" s="189"/>
      <c r="EC116" s="189"/>
      <c r="ED116" s="189"/>
      <c r="EE116" s="189"/>
      <c r="EF116" s="189"/>
      <c r="EG116" s="189"/>
      <c r="EH116" s="189"/>
      <c r="EI116" s="189"/>
      <c r="EJ116" s="189"/>
      <c r="EK116" s="189"/>
      <c r="EL116" s="189"/>
      <c r="EM116" s="189"/>
      <c r="EN116" s="189"/>
      <c r="EO116" s="189"/>
      <c r="EP116" s="189"/>
      <c r="EQ116" s="189"/>
      <c r="ER116" s="189"/>
      <c r="ES116" s="189"/>
      <c r="ET116" s="189"/>
      <c r="EU116" s="189"/>
      <c r="EV116" s="189"/>
      <c r="EW116" s="189"/>
    </row>
    <row r="117" spans="1:153" ht="15" customHeight="1" x14ac:dyDescent="0.25">
      <c r="A117" s="189" t="s">
        <v>139</v>
      </c>
      <c r="B117" s="189"/>
      <c r="C117" s="189"/>
      <c r="D117" s="189"/>
      <c r="E117" s="189"/>
      <c r="F117" s="189"/>
      <c r="G117" s="189"/>
      <c r="H117" s="189"/>
      <c r="I117" s="189"/>
      <c r="J117" s="189"/>
      <c r="K117" s="189"/>
      <c r="L117" s="189"/>
      <c r="M117" s="189"/>
      <c r="N117" s="189"/>
      <c r="O117" s="189"/>
      <c r="P117" s="189"/>
      <c r="Q117" s="189"/>
      <c r="R117" s="189"/>
      <c r="S117" s="189"/>
      <c r="T117" s="189"/>
      <c r="U117" s="189"/>
      <c r="V117" s="189"/>
      <c r="W117" s="189"/>
      <c r="X117" s="189"/>
      <c r="Y117" s="189"/>
      <c r="Z117" s="189"/>
      <c r="AA117" s="189"/>
      <c r="AB117" s="189"/>
      <c r="AC117" s="189"/>
      <c r="AD117" s="189"/>
      <c r="AE117" s="189"/>
      <c r="AF117" s="189"/>
      <c r="AG117" s="189"/>
      <c r="AH117" s="189"/>
      <c r="AI117" s="189"/>
      <c r="AJ117" s="189"/>
      <c r="AK117" s="189"/>
      <c r="AL117" s="189"/>
      <c r="AM117" s="189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189"/>
      <c r="AX117" s="189"/>
      <c r="AY117" s="189"/>
      <c r="AZ117" s="189"/>
      <c r="BA117" s="189"/>
      <c r="BB117" s="189"/>
      <c r="BC117" s="189"/>
      <c r="BD117" s="189"/>
      <c r="BE117" s="189"/>
      <c r="BF117" s="189"/>
      <c r="BG117" s="189"/>
      <c r="BH117" s="189"/>
      <c r="BI117" s="189"/>
      <c r="BJ117" s="189"/>
      <c r="BK117" s="189"/>
      <c r="BL117" s="189"/>
      <c r="BM117" s="189"/>
      <c r="BN117" s="189"/>
      <c r="BO117" s="189"/>
      <c r="BP117" s="189"/>
      <c r="BQ117" s="189"/>
      <c r="BR117" s="189"/>
      <c r="BS117" s="189"/>
      <c r="BT117" s="189"/>
      <c r="BU117" s="189"/>
      <c r="BV117" s="189"/>
      <c r="BW117" s="189"/>
      <c r="BX117" s="189"/>
      <c r="BY117" s="189"/>
      <c r="BZ117" s="189"/>
      <c r="CA117" s="189"/>
      <c r="CB117" s="189"/>
      <c r="CC117" s="189"/>
      <c r="CD117" s="189"/>
      <c r="CE117" s="189"/>
      <c r="CF117" s="189"/>
      <c r="CG117" s="189"/>
      <c r="CH117" s="189"/>
      <c r="CI117" s="189"/>
      <c r="CJ117" s="189"/>
      <c r="CK117" s="189"/>
      <c r="CL117" s="189"/>
      <c r="CM117" s="189"/>
      <c r="CN117" s="189"/>
      <c r="CO117" s="189"/>
      <c r="CP117" s="189"/>
      <c r="CQ117" s="189"/>
      <c r="CR117" s="189"/>
      <c r="CS117" s="189"/>
      <c r="CT117" s="189"/>
      <c r="CU117" s="189"/>
      <c r="CV117" s="189"/>
      <c r="CW117" s="189"/>
      <c r="CX117" s="189"/>
      <c r="CY117" s="189"/>
      <c r="CZ117" s="189"/>
      <c r="DA117" s="189"/>
      <c r="DB117" s="189"/>
      <c r="DC117" s="189"/>
      <c r="DD117" s="189"/>
      <c r="DE117" s="189"/>
      <c r="DF117" s="189"/>
      <c r="DG117" s="189"/>
      <c r="DH117" s="189"/>
      <c r="DI117" s="189"/>
      <c r="DJ117" s="189"/>
      <c r="DK117" s="189"/>
      <c r="DL117" s="189"/>
      <c r="DM117" s="189"/>
      <c r="DN117" s="189"/>
      <c r="DO117" s="189"/>
      <c r="DP117" s="189"/>
      <c r="DQ117" s="189"/>
      <c r="DR117" s="189"/>
      <c r="DS117" s="189"/>
      <c r="DT117" s="189"/>
      <c r="DU117" s="189"/>
      <c r="DV117" s="189"/>
      <c r="DW117" s="189"/>
      <c r="DX117" s="189"/>
      <c r="DY117" s="189"/>
      <c r="DZ117" s="189"/>
      <c r="EA117" s="189"/>
      <c r="EB117" s="189"/>
      <c r="EC117" s="189"/>
      <c r="ED117" s="189"/>
      <c r="EE117" s="189"/>
      <c r="EF117" s="189"/>
      <c r="EG117" s="189"/>
      <c r="EH117" s="189"/>
      <c r="EI117" s="189"/>
      <c r="EJ117" s="189"/>
      <c r="EK117" s="189"/>
      <c r="EL117" s="189"/>
      <c r="EM117" s="189"/>
      <c r="EN117" s="189"/>
      <c r="EO117" s="189"/>
      <c r="EP117" s="189"/>
      <c r="EQ117" s="189"/>
      <c r="ER117" s="189"/>
      <c r="ES117" s="189"/>
      <c r="ET117" s="189"/>
      <c r="EU117" s="189"/>
      <c r="EV117" s="189"/>
      <c r="EW117" s="189"/>
    </row>
    <row r="118" spans="1:153" ht="15" customHeight="1" x14ac:dyDescent="0.25">
      <c r="A118" s="189" t="s">
        <v>138</v>
      </c>
      <c r="B118" s="189"/>
      <c r="C118" s="189"/>
      <c r="D118" s="189"/>
      <c r="E118" s="189"/>
      <c r="F118" s="189"/>
      <c r="G118" s="189"/>
      <c r="H118" s="189"/>
      <c r="I118" s="189"/>
      <c r="J118" s="189"/>
      <c r="K118" s="189"/>
      <c r="L118" s="189"/>
      <c r="M118" s="189"/>
      <c r="N118" s="189"/>
      <c r="O118" s="189"/>
      <c r="P118" s="189"/>
      <c r="Q118" s="189"/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  <c r="AB118" s="189"/>
      <c r="AC118" s="189"/>
      <c r="AD118" s="189"/>
      <c r="AE118" s="189"/>
      <c r="AF118" s="189"/>
      <c r="AG118" s="189"/>
      <c r="AH118" s="189"/>
      <c r="AI118" s="189"/>
      <c r="AJ118" s="189"/>
      <c r="AK118" s="189"/>
      <c r="AL118" s="189"/>
      <c r="AM118" s="189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189"/>
      <c r="AX118" s="189"/>
      <c r="AY118" s="189"/>
      <c r="AZ118" s="189"/>
      <c r="BA118" s="189"/>
      <c r="BB118" s="189"/>
      <c r="BC118" s="189"/>
      <c r="BD118" s="189"/>
      <c r="BE118" s="189"/>
      <c r="BF118" s="189"/>
      <c r="BG118" s="189"/>
      <c r="BH118" s="189"/>
      <c r="BI118" s="189"/>
      <c r="BJ118" s="189"/>
      <c r="BK118" s="189"/>
      <c r="BL118" s="189"/>
      <c r="BM118" s="189"/>
      <c r="BN118" s="189"/>
      <c r="BO118" s="189"/>
      <c r="BP118" s="189"/>
      <c r="BQ118" s="189"/>
      <c r="BR118" s="189"/>
      <c r="BS118" s="189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89"/>
      <c r="CJ118" s="189"/>
      <c r="CK118" s="189"/>
      <c r="CL118" s="189"/>
      <c r="CM118" s="189"/>
      <c r="CN118" s="189"/>
      <c r="CO118" s="189"/>
      <c r="CP118" s="189"/>
      <c r="CQ118" s="189"/>
      <c r="CR118" s="189"/>
      <c r="CS118" s="189"/>
      <c r="CT118" s="189"/>
      <c r="CU118" s="189"/>
      <c r="CV118" s="189"/>
      <c r="CW118" s="189"/>
      <c r="CX118" s="189"/>
      <c r="CY118" s="189"/>
      <c r="CZ118" s="189"/>
      <c r="DA118" s="189"/>
      <c r="DB118" s="189"/>
      <c r="DC118" s="189"/>
      <c r="DD118" s="189"/>
      <c r="DE118" s="189"/>
      <c r="DF118" s="189"/>
      <c r="DG118" s="189"/>
      <c r="DH118" s="189"/>
      <c r="DI118" s="189"/>
      <c r="DJ118" s="189"/>
      <c r="DK118" s="189"/>
      <c r="DL118" s="189"/>
      <c r="DM118" s="189"/>
      <c r="DN118" s="189"/>
      <c r="DO118" s="189"/>
      <c r="DP118" s="189"/>
      <c r="DQ118" s="189"/>
      <c r="DR118" s="189"/>
      <c r="DS118" s="189"/>
      <c r="DT118" s="189"/>
      <c r="DU118" s="189"/>
      <c r="DV118" s="189"/>
      <c r="DW118" s="189"/>
      <c r="DX118" s="189"/>
      <c r="DY118" s="189"/>
      <c r="DZ118" s="189"/>
      <c r="EA118" s="189"/>
      <c r="EB118" s="189"/>
      <c r="EC118" s="189"/>
      <c r="ED118" s="189"/>
      <c r="EE118" s="189"/>
      <c r="EF118" s="189"/>
      <c r="EG118" s="189"/>
      <c r="EH118" s="189"/>
      <c r="EI118" s="189"/>
      <c r="EJ118" s="189"/>
      <c r="EK118" s="189"/>
      <c r="EL118" s="189"/>
      <c r="EM118" s="189"/>
      <c r="EN118" s="189"/>
      <c r="EO118" s="189"/>
      <c r="EP118" s="189"/>
      <c r="EQ118" s="189"/>
      <c r="ER118" s="189"/>
      <c r="ES118" s="189"/>
      <c r="ET118" s="189"/>
      <c r="EU118" s="189"/>
      <c r="EV118" s="189"/>
      <c r="EW118" s="189"/>
    </row>
    <row r="119" spans="1:153" ht="15" customHeight="1" x14ac:dyDescent="0.25">
      <c r="A119" s="189" t="s">
        <v>137</v>
      </c>
      <c r="B119" s="189"/>
      <c r="C119" s="189"/>
      <c r="D119" s="189"/>
      <c r="E119" s="189"/>
      <c r="F119" s="189"/>
      <c r="G119" s="189"/>
      <c r="H119" s="189"/>
      <c r="I119" s="189"/>
      <c r="J119" s="189"/>
      <c r="K119" s="189"/>
      <c r="L119" s="189"/>
      <c r="M119" s="189"/>
      <c r="N119" s="189"/>
      <c r="O119" s="189"/>
      <c r="P119" s="189"/>
      <c r="Q119" s="189"/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189"/>
      <c r="AX119" s="189"/>
      <c r="AY119" s="189"/>
      <c r="AZ119" s="189"/>
      <c r="BA119" s="189"/>
      <c r="BB119" s="189"/>
      <c r="BC119" s="189"/>
      <c r="BD119" s="189"/>
      <c r="BE119" s="189"/>
      <c r="BF119" s="189"/>
      <c r="BG119" s="189"/>
      <c r="BH119" s="189"/>
      <c r="BI119" s="189"/>
      <c r="BJ119" s="189"/>
      <c r="BK119" s="189"/>
      <c r="BL119" s="189"/>
      <c r="BM119" s="189"/>
      <c r="BN119" s="189"/>
      <c r="BO119" s="189"/>
      <c r="BP119" s="189"/>
      <c r="BQ119" s="189"/>
      <c r="BR119" s="189"/>
      <c r="BS119" s="189"/>
      <c r="BT119" s="189"/>
      <c r="BU119" s="189"/>
      <c r="BV119" s="189"/>
      <c r="BW119" s="189"/>
      <c r="BX119" s="189"/>
      <c r="BY119" s="189"/>
      <c r="BZ119" s="189"/>
      <c r="CA119" s="189"/>
      <c r="CB119" s="189"/>
      <c r="CC119" s="189"/>
      <c r="CD119" s="189"/>
      <c r="CE119" s="189"/>
      <c r="CF119" s="189"/>
      <c r="CG119" s="189"/>
      <c r="CH119" s="189"/>
      <c r="CI119" s="189"/>
      <c r="CJ119" s="189"/>
      <c r="CK119" s="189"/>
      <c r="CL119" s="189"/>
      <c r="CM119" s="189"/>
      <c r="CN119" s="189"/>
      <c r="CO119" s="189"/>
      <c r="CP119" s="189"/>
      <c r="CQ119" s="189"/>
      <c r="CR119" s="189"/>
      <c r="CS119" s="189"/>
      <c r="CT119" s="189"/>
      <c r="CU119" s="189"/>
      <c r="CV119" s="189"/>
      <c r="CW119" s="189"/>
      <c r="CX119" s="189"/>
      <c r="CY119" s="189"/>
      <c r="CZ119" s="189"/>
      <c r="DA119" s="189"/>
      <c r="DB119" s="189"/>
      <c r="DC119" s="189"/>
      <c r="DD119" s="189"/>
      <c r="DE119" s="189"/>
      <c r="DF119" s="189"/>
      <c r="DG119" s="189"/>
      <c r="DH119" s="189"/>
      <c r="DI119" s="189"/>
      <c r="DJ119" s="189"/>
      <c r="DK119" s="189"/>
      <c r="DL119" s="189"/>
      <c r="DM119" s="189"/>
      <c r="DN119" s="189"/>
      <c r="DO119" s="189"/>
      <c r="DP119" s="189"/>
      <c r="DQ119" s="189"/>
      <c r="DR119" s="189"/>
      <c r="DS119" s="189"/>
      <c r="DT119" s="189"/>
      <c r="DU119" s="189"/>
      <c r="DV119" s="189"/>
      <c r="DW119" s="189"/>
      <c r="DX119" s="189"/>
      <c r="DY119" s="189"/>
      <c r="DZ119" s="189"/>
      <c r="EA119" s="189"/>
      <c r="EB119" s="189"/>
      <c r="EC119" s="189"/>
      <c r="ED119" s="189"/>
      <c r="EE119" s="189"/>
      <c r="EF119" s="189"/>
      <c r="EG119" s="189"/>
      <c r="EH119" s="189"/>
      <c r="EI119" s="189"/>
      <c r="EJ119" s="189"/>
      <c r="EK119" s="189"/>
      <c r="EL119" s="189"/>
      <c r="EM119" s="189"/>
      <c r="EN119" s="189"/>
      <c r="EO119" s="189"/>
      <c r="EP119" s="189"/>
      <c r="EQ119" s="189"/>
      <c r="ER119" s="189"/>
      <c r="ES119" s="189"/>
      <c r="ET119" s="189"/>
      <c r="EU119" s="189"/>
      <c r="EV119" s="189"/>
      <c r="EW119" s="189"/>
    </row>
  </sheetData>
  <mergeCells count="81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G4:BK4"/>
    <mergeCell ref="BL4:BP4"/>
    <mergeCell ref="BQ4:BU4"/>
    <mergeCell ref="BV4:BZ4"/>
    <mergeCell ref="CA4:CE4"/>
    <mergeCell ref="CF4:CJ4"/>
    <mergeCell ref="CK4:CO4"/>
    <mergeCell ref="CP4:CT4"/>
    <mergeCell ref="CU4:CY4"/>
    <mergeCell ref="CZ4:DD4"/>
    <mergeCell ref="DE4:DI4"/>
    <mergeCell ref="DJ4:DN4"/>
    <mergeCell ref="DO4:DS4"/>
    <mergeCell ref="DT4:DX4"/>
    <mergeCell ref="DY4:EC4"/>
    <mergeCell ref="ED4:EH4"/>
    <mergeCell ref="EI4:EM4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AW6:BA6"/>
    <mergeCell ref="BB6:BF6"/>
    <mergeCell ref="BG6:BK6"/>
    <mergeCell ref="BL6:BP6"/>
    <mergeCell ref="BQ6:BU6"/>
    <mergeCell ref="BV6:BZ6"/>
    <mergeCell ref="CA6:CE6"/>
    <mergeCell ref="CF6:CJ6"/>
    <mergeCell ref="CK6:CO6"/>
    <mergeCell ref="CP6:CT6"/>
    <mergeCell ref="CU6:CY6"/>
    <mergeCell ref="CZ6:DD6"/>
    <mergeCell ref="DE6:DI6"/>
    <mergeCell ref="DJ6:DN6"/>
    <mergeCell ref="DO6:DS6"/>
    <mergeCell ref="DT6:DX6"/>
    <mergeCell ref="DY6:EC6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AH7:AL7"/>
    <mergeCell ref="AM7:AQ7"/>
    <mergeCell ref="AR7:AV7"/>
    <mergeCell ref="AW7:BA7"/>
    <mergeCell ref="BB7:BF7"/>
    <mergeCell ref="BG7:BK7"/>
    <mergeCell ref="BL7:BP7"/>
    <mergeCell ref="BQ7:BU7"/>
    <mergeCell ref="BV7:BZ7"/>
    <mergeCell ref="CA7:CE7"/>
    <mergeCell ref="CF7:CJ7"/>
    <mergeCell ref="CK7:CO7"/>
    <mergeCell ref="CP7:CT7"/>
    <mergeCell ref="CU7:CY7"/>
    <mergeCell ref="CZ7:DD7"/>
    <mergeCell ref="DE7:DI7"/>
    <mergeCell ref="DJ7:DN7"/>
    <mergeCell ref="DO7:DS7"/>
    <mergeCell ref="DT7:DX7"/>
    <mergeCell ref="DY7:EC7"/>
    <mergeCell ref="ED7:EH7"/>
    <mergeCell ref="EI7:EM7"/>
    <mergeCell ref="EN7:ER7"/>
    <mergeCell ref="ES7:EW7"/>
    <mergeCell ref="D8:H8"/>
    <mergeCell ref="I8:M8"/>
    <mergeCell ref="N8:R8"/>
    <mergeCell ref="S8:W8"/>
    <mergeCell ref="X8:AB8"/>
    <mergeCell ref="AC8:AG8"/>
    <mergeCell ref="AH8:AL8"/>
    <mergeCell ref="AM8:AQ8"/>
    <mergeCell ref="AR8:AV8"/>
    <mergeCell ref="AW8:BA8"/>
    <mergeCell ref="BB8:BF8"/>
    <mergeCell ref="BG8:BK8"/>
    <mergeCell ref="BL8:BP8"/>
    <mergeCell ref="BQ8:BU8"/>
    <mergeCell ref="BV8:BZ8"/>
    <mergeCell ref="CA8:CE8"/>
    <mergeCell ref="CF8:CJ8"/>
    <mergeCell ref="CK8:CO8"/>
    <mergeCell ref="CP8:CT8"/>
    <mergeCell ref="CU8:CY8"/>
    <mergeCell ref="CZ8:DD8"/>
    <mergeCell ref="DE8:DI8"/>
    <mergeCell ref="DJ8:DN8"/>
    <mergeCell ref="DO8:DS8"/>
    <mergeCell ref="DT8:DX8"/>
    <mergeCell ref="DY8:EC8"/>
    <mergeCell ref="ED8:EH8"/>
    <mergeCell ref="EI8:EM8"/>
    <mergeCell ref="EN8:ER8"/>
    <mergeCell ref="ES8:EW8"/>
    <mergeCell ref="D9:H9"/>
    <mergeCell ref="I9:M9"/>
    <mergeCell ref="N9:R9"/>
    <mergeCell ref="S9:W9"/>
    <mergeCell ref="X9:AB9"/>
    <mergeCell ref="AC9:AG9"/>
    <mergeCell ref="AH9:AL9"/>
    <mergeCell ref="AM9:AQ9"/>
    <mergeCell ref="AR9:AV9"/>
    <mergeCell ref="AW9:BA9"/>
    <mergeCell ref="BB9:BF9"/>
    <mergeCell ref="BG9:BK9"/>
    <mergeCell ref="BL9:BP9"/>
    <mergeCell ref="BQ9:BU9"/>
    <mergeCell ref="BV9:BZ9"/>
    <mergeCell ref="CA9:CE9"/>
    <mergeCell ref="CF9:CJ9"/>
    <mergeCell ref="CK9:CO9"/>
    <mergeCell ref="CP9:CT9"/>
    <mergeCell ref="CU9:CY9"/>
    <mergeCell ref="CZ9:DD9"/>
    <mergeCell ref="DE9:DI9"/>
    <mergeCell ref="DJ9:DN9"/>
    <mergeCell ref="DO9:DS9"/>
    <mergeCell ref="DT9:DX9"/>
    <mergeCell ref="DY9:EC9"/>
    <mergeCell ref="ED9:EH9"/>
    <mergeCell ref="EI9:EM9"/>
    <mergeCell ref="EN9:ER9"/>
    <mergeCell ref="ES9:EW9"/>
    <mergeCell ref="D10:H10"/>
    <mergeCell ref="I10:M10"/>
    <mergeCell ref="N10:R10"/>
    <mergeCell ref="S10:W10"/>
    <mergeCell ref="X10:AB10"/>
    <mergeCell ref="AC10:AG10"/>
    <mergeCell ref="AH10:AL10"/>
    <mergeCell ref="AM10:AQ10"/>
    <mergeCell ref="AR10:AV10"/>
    <mergeCell ref="AW10:BA10"/>
    <mergeCell ref="BB10:BF10"/>
    <mergeCell ref="BG10:BK10"/>
    <mergeCell ref="BL10:BP10"/>
    <mergeCell ref="BQ10:BU10"/>
    <mergeCell ref="BV10:BZ10"/>
    <mergeCell ref="CA10:CE10"/>
    <mergeCell ref="CF10:CJ10"/>
    <mergeCell ref="CK10:CO10"/>
    <mergeCell ref="CP10:CT10"/>
    <mergeCell ref="CU10:CY10"/>
    <mergeCell ref="CZ10:DD10"/>
    <mergeCell ref="DE10:DI10"/>
    <mergeCell ref="DJ10:DN10"/>
    <mergeCell ref="DO10:DS10"/>
    <mergeCell ref="DT10:DX10"/>
    <mergeCell ref="DY10:EC10"/>
    <mergeCell ref="ED10:EH10"/>
    <mergeCell ref="EI10:EM10"/>
    <mergeCell ref="EN10:ER10"/>
    <mergeCell ref="ES10:EW10"/>
    <mergeCell ref="D19:H19"/>
    <mergeCell ref="I19:M19"/>
    <mergeCell ref="N19:R19"/>
    <mergeCell ref="S19:W19"/>
    <mergeCell ref="X19:AB19"/>
    <mergeCell ref="AC19:AG19"/>
    <mergeCell ref="AH19:AL19"/>
    <mergeCell ref="AM19:AQ19"/>
    <mergeCell ref="AR19:AV19"/>
    <mergeCell ref="AW19:BA19"/>
    <mergeCell ref="BB19:BF19"/>
    <mergeCell ref="BG19:BK19"/>
    <mergeCell ref="BL19:BP19"/>
    <mergeCell ref="BQ19:BU19"/>
    <mergeCell ref="BV19:BZ19"/>
    <mergeCell ref="CA19:CE19"/>
    <mergeCell ref="CF19:CJ19"/>
    <mergeCell ref="CK19:CO19"/>
    <mergeCell ref="CP19:CT19"/>
    <mergeCell ref="CU19:CY19"/>
    <mergeCell ref="CZ19:DD19"/>
    <mergeCell ref="DE19:DI19"/>
    <mergeCell ref="DJ19:DN19"/>
    <mergeCell ref="DO19:DS19"/>
    <mergeCell ref="DT19:DX19"/>
    <mergeCell ref="DY19:EC19"/>
    <mergeCell ref="ED19:EH19"/>
    <mergeCell ref="EI19:EM19"/>
    <mergeCell ref="EN19:ER19"/>
    <mergeCell ref="ES19:EW19"/>
    <mergeCell ref="D27:H27"/>
    <mergeCell ref="I27:M27"/>
    <mergeCell ref="N27:R27"/>
    <mergeCell ref="S27:W27"/>
    <mergeCell ref="X27:AB27"/>
    <mergeCell ref="AC27:AG27"/>
    <mergeCell ref="AH27:AL27"/>
    <mergeCell ref="AM27:AQ27"/>
    <mergeCell ref="AR27:AV27"/>
    <mergeCell ref="AW27:BA27"/>
    <mergeCell ref="BB27:BF27"/>
    <mergeCell ref="BG27:BK27"/>
    <mergeCell ref="BL27:BP27"/>
    <mergeCell ref="BQ27:BU27"/>
    <mergeCell ref="BV27:BZ27"/>
    <mergeCell ref="CA27:CE27"/>
    <mergeCell ref="CF27:CJ27"/>
    <mergeCell ref="CK27:CO27"/>
    <mergeCell ref="CP27:CT27"/>
    <mergeCell ref="CU27:CY27"/>
    <mergeCell ref="CZ27:DD27"/>
    <mergeCell ref="DE27:DI27"/>
    <mergeCell ref="DJ27:DN27"/>
    <mergeCell ref="DO27:DS27"/>
    <mergeCell ref="DT27:DX27"/>
    <mergeCell ref="DY27:EC27"/>
    <mergeCell ref="ED27:EH27"/>
    <mergeCell ref="EI27:EM27"/>
    <mergeCell ref="EN27:ER27"/>
    <mergeCell ref="ES27:EW27"/>
    <mergeCell ref="D29:H29"/>
    <mergeCell ref="I29:M29"/>
    <mergeCell ref="N29:R29"/>
    <mergeCell ref="S29:W29"/>
    <mergeCell ref="X29:AB29"/>
    <mergeCell ref="AC29:AG29"/>
    <mergeCell ref="AH29:AL29"/>
    <mergeCell ref="AM29:AQ29"/>
    <mergeCell ref="AR29:AV29"/>
    <mergeCell ref="AW29:BA29"/>
    <mergeCell ref="BB29:BF29"/>
    <mergeCell ref="BG29:BK29"/>
    <mergeCell ref="BL29:BP29"/>
    <mergeCell ref="BQ29:BU29"/>
    <mergeCell ref="BV29:BZ29"/>
    <mergeCell ref="CA29:CE29"/>
    <mergeCell ref="CF29:CJ29"/>
    <mergeCell ref="CK29:CO29"/>
    <mergeCell ref="CP29:CT29"/>
    <mergeCell ref="CU29:CY29"/>
    <mergeCell ref="CZ29:DD29"/>
    <mergeCell ref="DE29:DI29"/>
    <mergeCell ref="DJ29:DN29"/>
    <mergeCell ref="DO29:DS29"/>
    <mergeCell ref="DT29:DX29"/>
    <mergeCell ref="DY29:EC29"/>
    <mergeCell ref="ED29:EH29"/>
    <mergeCell ref="EI29:EM29"/>
    <mergeCell ref="EN29:ER29"/>
    <mergeCell ref="ES29:EW29"/>
    <mergeCell ref="D30:H30"/>
    <mergeCell ref="I30:M30"/>
    <mergeCell ref="N30:R30"/>
    <mergeCell ref="S30:W30"/>
    <mergeCell ref="X30:AB30"/>
    <mergeCell ref="AC30:AG30"/>
    <mergeCell ref="AH30:AL30"/>
    <mergeCell ref="AM30:AQ30"/>
    <mergeCell ref="AR30:AV30"/>
    <mergeCell ref="AW30:BA30"/>
    <mergeCell ref="BB30:BF30"/>
    <mergeCell ref="BG30:BK30"/>
    <mergeCell ref="BL30:BP30"/>
    <mergeCell ref="BQ30:BU30"/>
    <mergeCell ref="BV30:BZ30"/>
    <mergeCell ref="CA30:CE30"/>
    <mergeCell ref="CF30:CJ30"/>
    <mergeCell ref="CK30:CO30"/>
    <mergeCell ref="CP30:CT30"/>
    <mergeCell ref="CU30:CY30"/>
    <mergeCell ref="CZ30:DD30"/>
    <mergeCell ref="DE30:DI30"/>
    <mergeCell ref="DJ30:DN30"/>
    <mergeCell ref="DO30:DS30"/>
    <mergeCell ref="DT30:DX30"/>
    <mergeCell ref="DY30:EC30"/>
    <mergeCell ref="ED30:EH30"/>
    <mergeCell ref="EI30:EM30"/>
    <mergeCell ref="EN30:ER30"/>
    <mergeCell ref="ES30:EW30"/>
    <mergeCell ref="D40:H40"/>
    <mergeCell ref="I40:M40"/>
    <mergeCell ref="N40:R40"/>
    <mergeCell ref="S40:W40"/>
    <mergeCell ref="X40:AB40"/>
    <mergeCell ref="AC40:AG40"/>
    <mergeCell ref="AH40:AL40"/>
    <mergeCell ref="AM40:AQ40"/>
    <mergeCell ref="AR40:AV40"/>
    <mergeCell ref="AW40:BA40"/>
    <mergeCell ref="BB40:BF40"/>
    <mergeCell ref="BG40:BK40"/>
    <mergeCell ref="BL40:BP40"/>
    <mergeCell ref="BQ40:BU40"/>
    <mergeCell ref="BV40:BZ40"/>
    <mergeCell ref="CA40:CE40"/>
    <mergeCell ref="CF40:CJ40"/>
    <mergeCell ref="CK40:CO40"/>
    <mergeCell ref="CP40:CT40"/>
    <mergeCell ref="CU40:CY40"/>
    <mergeCell ref="CZ40:DD40"/>
    <mergeCell ref="DE40:DI40"/>
    <mergeCell ref="DJ40:DN40"/>
    <mergeCell ref="DO40:DS40"/>
    <mergeCell ref="DT40:DX40"/>
    <mergeCell ref="DY40:EC40"/>
    <mergeCell ref="ED40:EH40"/>
    <mergeCell ref="EI40:EM40"/>
    <mergeCell ref="EN40:ER40"/>
    <mergeCell ref="ES40:EW40"/>
    <mergeCell ref="D41:H41"/>
    <mergeCell ref="I41:M41"/>
    <mergeCell ref="N41:R41"/>
    <mergeCell ref="S41:W41"/>
    <mergeCell ref="X41:AB41"/>
    <mergeCell ref="AC41:AG41"/>
    <mergeCell ref="AH41:AL41"/>
    <mergeCell ref="AM41:AQ41"/>
    <mergeCell ref="AR41:AV41"/>
    <mergeCell ref="AW41:BA41"/>
    <mergeCell ref="BB41:BF41"/>
    <mergeCell ref="BG41:BK41"/>
    <mergeCell ref="BL41:BP41"/>
    <mergeCell ref="BQ41:BU41"/>
    <mergeCell ref="BV41:BZ41"/>
    <mergeCell ref="CA41:CE41"/>
    <mergeCell ref="CF41:CJ41"/>
    <mergeCell ref="CK41:CO41"/>
    <mergeCell ref="CP41:CT41"/>
    <mergeCell ref="CU41:CY41"/>
    <mergeCell ref="CZ41:DD41"/>
    <mergeCell ref="DE41:DI41"/>
    <mergeCell ref="DJ41:DN41"/>
    <mergeCell ref="DO41:DS41"/>
    <mergeCell ref="DT41:DX41"/>
    <mergeCell ref="DY41:EC41"/>
    <mergeCell ref="ED41:EH41"/>
    <mergeCell ref="EI41:EM41"/>
    <mergeCell ref="EN41:ER41"/>
    <mergeCell ref="ES41:EW41"/>
    <mergeCell ref="D50:H50"/>
    <mergeCell ref="I50:M50"/>
    <mergeCell ref="N50:R50"/>
    <mergeCell ref="S50:W50"/>
    <mergeCell ref="X50:AB50"/>
    <mergeCell ref="AC50:AG50"/>
    <mergeCell ref="AH50:AL50"/>
    <mergeCell ref="AM50:AQ50"/>
    <mergeCell ref="AR50:AV50"/>
    <mergeCell ref="AW50:BA50"/>
    <mergeCell ref="BB50:BF50"/>
    <mergeCell ref="BG50:BK50"/>
    <mergeCell ref="BL50:BP50"/>
    <mergeCell ref="BQ50:BU50"/>
    <mergeCell ref="BV50:BZ50"/>
    <mergeCell ref="CA50:CE50"/>
    <mergeCell ref="CF50:CJ50"/>
    <mergeCell ref="CK50:CO50"/>
    <mergeCell ref="CP50:CT50"/>
    <mergeCell ref="CU50:CY50"/>
    <mergeCell ref="CZ50:DD50"/>
    <mergeCell ref="DE50:DI50"/>
    <mergeCell ref="DJ50:DN50"/>
    <mergeCell ref="DO50:DS50"/>
    <mergeCell ref="DT50:DX50"/>
    <mergeCell ref="DY50:EC50"/>
    <mergeCell ref="ED50:EH50"/>
    <mergeCell ref="EI50:EM50"/>
    <mergeCell ref="EN50:ER50"/>
    <mergeCell ref="ES50:EW50"/>
    <mergeCell ref="D52:H52"/>
    <mergeCell ref="I52:M52"/>
    <mergeCell ref="N52:R52"/>
    <mergeCell ref="S52:W52"/>
    <mergeCell ref="X52:AB52"/>
    <mergeCell ref="AC52:AG52"/>
    <mergeCell ref="AH52:AL52"/>
    <mergeCell ref="AM52:AQ52"/>
    <mergeCell ref="AR52:AV52"/>
    <mergeCell ref="AW52:BA52"/>
    <mergeCell ref="BB52:BF52"/>
    <mergeCell ref="BG52:BK52"/>
    <mergeCell ref="BL52:BP52"/>
    <mergeCell ref="BQ52:BU52"/>
    <mergeCell ref="BV52:BZ52"/>
    <mergeCell ref="CA52:CE52"/>
    <mergeCell ref="CF52:CJ52"/>
    <mergeCell ref="CK52:CO52"/>
    <mergeCell ref="CP52:CT52"/>
    <mergeCell ref="CU52:CY52"/>
    <mergeCell ref="CZ52:DD52"/>
    <mergeCell ref="DE52:DI52"/>
    <mergeCell ref="DJ52:DN52"/>
    <mergeCell ref="DO52:DS52"/>
    <mergeCell ref="DT52:DX52"/>
    <mergeCell ref="DY52:EC52"/>
    <mergeCell ref="ED52:EH52"/>
    <mergeCell ref="EI52:EM52"/>
    <mergeCell ref="EN52:ER52"/>
    <mergeCell ref="ES52:EW52"/>
    <mergeCell ref="D53:H53"/>
    <mergeCell ref="I53:M53"/>
    <mergeCell ref="N53:R53"/>
    <mergeCell ref="S53:W53"/>
    <mergeCell ref="X53:AB53"/>
    <mergeCell ref="AC53:AG53"/>
    <mergeCell ref="AH53:AL53"/>
    <mergeCell ref="AM53:AQ53"/>
    <mergeCell ref="AR53:AV53"/>
    <mergeCell ref="AW53:BA53"/>
    <mergeCell ref="BB53:BF53"/>
    <mergeCell ref="BG53:BK53"/>
    <mergeCell ref="BL53:BP53"/>
    <mergeCell ref="BQ53:BU53"/>
    <mergeCell ref="BV53:BZ53"/>
    <mergeCell ref="CA53:CE53"/>
    <mergeCell ref="CF53:CJ53"/>
    <mergeCell ref="CK53:CO53"/>
    <mergeCell ref="CP53:CT53"/>
    <mergeCell ref="CU53:CY53"/>
    <mergeCell ref="CZ53:DD53"/>
    <mergeCell ref="DE53:DI53"/>
    <mergeCell ref="DJ53:DN53"/>
    <mergeCell ref="DO53:DS53"/>
    <mergeCell ref="DT53:DX53"/>
    <mergeCell ref="DY53:EC53"/>
    <mergeCell ref="ED53:EH53"/>
    <mergeCell ref="EI53:EM53"/>
    <mergeCell ref="EN53:ER53"/>
    <mergeCell ref="ES53:EW53"/>
    <mergeCell ref="D61:H61"/>
    <mergeCell ref="I61:M61"/>
    <mergeCell ref="N61:R61"/>
    <mergeCell ref="S61:W61"/>
    <mergeCell ref="X61:AB61"/>
    <mergeCell ref="AC61:AG61"/>
    <mergeCell ref="AH61:AL61"/>
    <mergeCell ref="AM61:AQ61"/>
    <mergeCell ref="AR61:AV61"/>
    <mergeCell ref="AW61:BA61"/>
    <mergeCell ref="BB61:BF61"/>
    <mergeCell ref="BG61:BK61"/>
    <mergeCell ref="BL61:BP61"/>
    <mergeCell ref="BQ61:BU61"/>
    <mergeCell ref="BV61:BZ61"/>
    <mergeCell ref="CA61:CE61"/>
    <mergeCell ref="CF61:CJ61"/>
    <mergeCell ref="CK61:CO61"/>
    <mergeCell ref="CP61:CT61"/>
    <mergeCell ref="CU61:CY61"/>
    <mergeCell ref="CZ61:DD61"/>
    <mergeCell ref="DE61:DI61"/>
    <mergeCell ref="DJ61:DN61"/>
    <mergeCell ref="DO61:DS61"/>
    <mergeCell ref="DT61:DX61"/>
    <mergeCell ref="DY61:EC61"/>
    <mergeCell ref="ED61:EH61"/>
    <mergeCell ref="EI61:EM61"/>
    <mergeCell ref="EN61:ER61"/>
    <mergeCell ref="ES61:EW61"/>
    <mergeCell ref="D62:H62"/>
    <mergeCell ref="I62:M62"/>
    <mergeCell ref="N62:R62"/>
    <mergeCell ref="S62:W62"/>
    <mergeCell ref="X62:AB62"/>
    <mergeCell ref="AC62:AG62"/>
    <mergeCell ref="AH62:AL62"/>
    <mergeCell ref="AM62:AQ62"/>
    <mergeCell ref="AR62:AV62"/>
    <mergeCell ref="AW62:BA62"/>
    <mergeCell ref="BB62:BF62"/>
    <mergeCell ref="BG62:BK62"/>
    <mergeCell ref="BL62:BP62"/>
    <mergeCell ref="BQ62:BU62"/>
    <mergeCell ref="BV62:BZ62"/>
    <mergeCell ref="CA62:CE62"/>
    <mergeCell ref="CF62:CJ62"/>
    <mergeCell ref="CK62:CO62"/>
    <mergeCell ref="CP62:CT62"/>
    <mergeCell ref="CU62:CY62"/>
    <mergeCell ref="CZ62:DD62"/>
    <mergeCell ref="DE62:DI62"/>
    <mergeCell ref="DJ62:DN62"/>
    <mergeCell ref="DO62:DS62"/>
    <mergeCell ref="DT62:DX62"/>
    <mergeCell ref="DY62:EC62"/>
    <mergeCell ref="ED62:EH62"/>
    <mergeCell ref="EI62:EM62"/>
    <mergeCell ref="EN62:ER62"/>
    <mergeCell ref="ES62:EW62"/>
    <mergeCell ref="D63:H63"/>
    <mergeCell ref="I63:M63"/>
    <mergeCell ref="N63:R63"/>
    <mergeCell ref="S63:W63"/>
    <mergeCell ref="X63:AB63"/>
    <mergeCell ref="AC63:AG63"/>
    <mergeCell ref="AH63:AL63"/>
    <mergeCell ref="AM63:AQ63"/>
    <mergeCell ref="AR63:AV63"/>
    <mergeCell ref="AW63:BA63"/>
    <mergeCell ref="BB63:BF63"/>
    <mergeCell ref="BG63:BK63"/>
    <mergeCell ref="BL63:BP63"/>
    <mergeCell ref="BQ63:BU63"/>
    <mergeCell ref="BV63:BZ63"/>
    <mergeCell ref="CA63:CE63"/>
    <mergeCell ref="CF63:CJ63"/>
    <mergeCell ref="CK63:CO63"/>
    <mergeCell ref="CP63:CT63"/>
    <mergeCell ref="CU63:CY63"/>
    <mergeCell ref="CZ63:DD63"/>
    <mergeCell ref="DE63:DI63"/>
    <mergeCell ref="DJ63:DN63"/>
    <mergeCell ref="DO63:DS63"/>
    <mergeCell ref="DT63:DX63"/>
    <mergeCell ref="DY63:EC63"/>
    <mergeCell ref="ED63:EH63"/>
    <mergeCell ref="EI63:EM63"/>
    <mergeCell ref="EN63:ER63"/>
    <mergeCell ref="ES63:EW63"/>
    <mergeCell ref="D69:H69"/>
    <mergeCell ref="I69:M69"/>
    <mergeCell ref="N69:R69"/>
    <mergeCell ref="S69:W69"/>
    <mergeCell ref="X69:AB69"/>
    <mergeCell ref="AC69:AG69"/>
    <mergeCell ref="AH69:AL69"/>
    <mergeCell ref="AM69:AQ69"/>
    <mergeCell ref="AR69:AV69"/>
    <mergeCell ref="AW69:BA69"/>
    <mergeCell ref="BB69:BF69"/>
    <mergeCell ref="BG69:BK69"/>
    <mergeCell ref="BL69:BP69"/>
    <mergeCell ref="BQ69:BU69"/>
    <mergeCell ref="BV69:BZ69"/>
    <mergeCell ref="CA69:CE69"/>
    <mergeCell ref="CF69:CJ69"/>
    <mergeCell ref="CK69:CO69"/>
    <mergeCell ref="CP69:CT69"/>
    <mergeCell ref="CU69:CY69"/>
    <mergeCell ref="CZ69:DD69"/>
    <mergeCell ref="DE69:DI69"/>
    <mergeCell ref="DJ69:DN69"/>
    <mergeCell ref="DO69:DS69"/>
    <mergeCell ref="DT69:DX69"/>
    <mergeCell ref="DY69:EC69"/>
    <mergeCell ref="ED69:EH69"/>
    <mergeCell ref="EI69:EM69"/>
    <mergeCell ref="EN69:ER69"/>
    <mergeCell ref="ES69:EW69"/>
    <mergeCell ref="D75:H75"/>
    <mergeCell ref="I75:M75"/>
    <mergeCell ref="N75:R75"/>
    <mergeCell ref="S75:W75"/>
    <mergeCell ref="X75:AB75"/>
    <mergeCell ref="AC75:AG75"/>
    <mergeCell ref="AH75:AL75"/>
    <mergeCell ref="AM75:AQ75"/>
    <mergeCell ref="AR75:AV75"/>
    <mergeCell ref="AW75:BA75"/>
    <mergeCell ref="BB75:BF75"/>
    <mergeCell ref="BG75:BK75"/>
    <mergeCell ref="BL75:BP75"/>
    <mergeCell ref="BQ75:BU75"/>
    <mergeCell ref="BV75:BZ75"/>
    <mergeCell ref="CA75:CE75"/>
    <mergeCell ref="CF75:CJ75"/>
    <mergeCell ref="CK75:CO75"/>
    <mergeCell ref="CP75:CT75"/>
    <mergeCell ref="CU75:CY75"/>
    <mergeCell ref="CZ75:DD75"/>
    <mergeCell ref="DE75:DI75"/>
    <mergeCell ref="DJ75:DN75"/>
    <mergeCell ref="DO75:DS75"/>
    <mergeCell ref="DT75:DX75"/>
    <mergeCell ref="DY75:EC75"/>
    <mergeCell ref="ED75:EH75"/>
    <mergeCell ref="EI75:EM75"/>
    <mergeCell ref="EN75:ER75"/>
    <mergeCell ref="ES75:EW75"/>
    <mergeCell ref="D76:H76"/>
    <mergeCell ref="I76:M76"/>
    <mergeCell ref="N76:R76"/>
    <mergeCell ref="S76:W76"/>
    <mergeCell ref="X76:AB76"/>
    <mergeCell ref="AC76:AG76"/>
    <mergeCell ref="AH76:AL76"/>
    <mergeCell ref="AM76:AQ76"/>
    <mergeCell ref="AR76:AV76"/>
    <mergeCell ref="AW76:BA76"/>
    <mergeCell ref="BB76:BF76"/>
    <mergeCell ref="BG76:BK76"/>
    <mergeCell ref="BL76:BP76"/>
    <mergeCell ref="BQ76:BU76"/>
    <mergeCell ref="BV76:BZ76"/>
    <mergeCell ref="CA76:CE76"/>
    <mergeCell ref="CF76:CJ76"/>
    <mergeCell ref="CK76:CO76"/>
    <mergeCell ref="CP76:CT76"/>
    <mergeCell ref="CU76:CY76"/>
    <mergeCell ref="CZ76:DD76"/>
    <mergeCell ref="DE76:DI76"/>
    <mergeCell ref="DJ76:DN76"/>
    <mergeCell ref="DO76:DS76"/>
    <mergeCell ref="DT76:DX76"/>
    <mergeCell ref="DY76:EC76"/>
    <mergeCell ref="ED76:EH76"/>
    <mergeCell ref="EI76:EM76"/>
    <mergeCell ref="EN76:ER76"/>
    <mergeCell ref="ES76:EW76"/>
    <mergeCell ref="D77:H77"/>
    <mergeCell ref="I77:M77"/>
    <mergeCell ref="N77:R77"/>
    <mergeCell ref="S77:W77"/>
    <mergeCell ref="X77:AB77"/>
    <mergeCell ref="AC77:AG77"/>
    <mergeCell ref="AH77:AL77"/>
    <mergeCell ref="AM77:AQ77"/>
    <mergeCell ref="AR77:AV77"/>
    <mergeCell ref="AW77:BA77"/>
    <mergeCell ref="BB77:BF77"/>
    <mergeCell ref="BG77:BK77"/>
    <mergeCell ref="BL77:BP77"/>
    <mergeCell ref="BQ77:BU77"/>
    <mergeCell ref="BV77:BZ77"/>
    <mergeCell ref="CA77:CE77"/>
    <mergeCell ref="CF77:CJ77"/>
    <mergeCell ref="CK77:CO77"/>
    <mergeCell ref="CP77:CT77"/>
    <mergeCell ref="CU77:CY77"/>
    <mergeCell ref="CZ77:DD77"/>
    <mergeCell ref="DE77:DI77"/>
    <mergeCell ref="DJ77:DN77"/>
    <mergeCell ref="DO77:DS77"/>
    <mergeCell ref="DT77:DX77"/>
    <mergeCell ref="DY77:EC77"/>
    <mergeCell ref="ED77:EH77"/>
    <mergeCell ref="EI77:EM77"/>
    <mergeCell ref="EN77:ER77"/>
    <mergeCell ref="ES77:EW77"/>
    <mergeCell ref="D81:H81"/>
    <mergeCell ref="I81:M81"/>
    <mergeCell ref="N81:R81"/>
    <mergeCell ref="S81:W81"/>
    <mergeCell ref="X81:AB81"/>
    <mergeCell ref="AC81:AG81"/>
    <mergeCell ref="AH81:AL81"/>
    <mergeCell ref="AM81:AQ81"/>
    <mergeCell ref="AR81:AV81"/>
    <mergeCell ref="AW81:BA81"/>
    <mergeCell ref="BB81:BF81"/>
    <mergeCell ref="BG81:BK81"/>
    <mergeCell ref="BL81:BP81"/>
    <mergeCell ref="BQ81:BU81"/>
    <mergeCell ref="BV81:BZ81"/>
    <mergeCell ref="CA81:CE81"/>
    <mergeCell ref="CF81:CJ81"/>
    <mergeCell ref="CK81:CO81"/>
    <mergeCell ref="CP81:CT81"/>
    <mergeCell ref="CU81:CY81"/>
    <mergeCell ref="CZ81:DD81"/>
    <mergeCell ref="DE81:DI81"/>
    <mergeCell ref="DJ81:DN81"/>
    <mergeCell ref="DO81:DS81"/>
    <mergeCell ref="DT81:DX81"/>
    <mergeCell ref="DY81:EC81"/>
    <mergeCell ref="ED81:EH81"/>
    <mergeCell ref="EI81:EM81"/>
    <mergeCell ref="EN81:ER81"/>
    <mergeCell ref="ES81:EW81"/>
    <mergeCell ref="D85:H85"/>
    <mergeCell ref="I85:M85"/>
    <mergeCell ref="N85:R85"/>
    <mergeCell ref="S85:W85"/>
    <mergeCell ref="X85:AB85"/>
    <mergeCell ref="AC85:AG85"/>
    <mergeCell ref="AH85:AL85"/>
    <mergeCell ref="AM85:AQ85"/>
    <mergeCell ref="AR85:AV85"/>
    <mergeCell ref="AW85:BA85"/>
    <mergeCell ref="BB85:BF85"/>
    <mergeCell ref="BG85:BK85"/>
    <mergeCell ref="BL85:BP85"/>
    <mergeCell ref="BQ85:BU85"/>
    <mergeCell ref="BV85:BZ85"/>
    <mergeCell ref="CA85:CE85"/>
    <mergeCell ref="CF85:CJ85"/>
    <mergeCell ref="CK85:CO85"/>
    <mergeCell ref="CP85:CT85"/>
    <mergeCell ref="CU85:CY85"/>
    <mergeCell ref="CZ85:DD85"/>
    <mergeCell ref="DE85:DI85"/>
    <mergeCell ref="DJ85:DN85"/>
    <mergeCell ref="DO85:DS85"/>
    <mergeCell ref="DT85:DX85"/>
    <mergeCell ref="DY85:EC85"/>
    <mergeCell ref="ED85:EH85"/>
    <mergeCell ref="EI85:EM85"/>
    <mergeCell ref="EN85:ER85"/>
    <mergeCell ref="ES85:EW85"/>
    <mergeCell ref="D86:H86"/>
    <mergeCell ref="I86:M86"/>
    <mergeCell ref="N86:R86"/>
    <mergeCell ref="S86:W86"/>
    <mergeCell ref="X86:AB86"/>
    <mergeCell ref="AC86:AG86"/>
    <mergeCell ref="AH86:AL86"/>
    <mergeCell ref="AM86:AQ86"/>
    <mergeCell ref="AR86:AV86"/>
    <mergeCell ref="AW86:BA86"/>
    <mergeCell ref="BB86:BF86"/>
    <mergeCell ref="BG86:BK86"/>
    <mergeCell ref="BL86:BP86"/>
    <mergeCell ref="BQ86:BU86"/>
    <mergeCell ref="BV86:BZ86"/>
    <mergeCell ref="CA86:CE86"/>
    <mergeCell ref="CF86:CJ86"/>
    <mergeCell ref="CK86:CO86"/>
    <mergeCell ref="CP86:CT86"/>
    <mergeCell ref="CU86:CY86"/>
    <mergeCell ref="CZ86:DD86"/>
    <mergeCell ref="DE86:DI86"/>
    <mergeCell ref="DJ86:DN86"/>
    <mergeCell ref="DO86:DS86"/>
    <mergeCell ref="DT86:DX86"/>
    <mergeCell ref="DY86:EC86"/>
    <mergeCell ref="ED86:EH86"/>
    <mergeCell ref="EI86:EM86"/>
    <mergeCell ref="EN86:ER86"/>
    <mergeCell ref="ES86:EW86"/>
    <mergeCell ref="D90:H90"/>
    <mergeCell ref="I90:M90"/>
    <mergeCell ref="N90:R90"/>
    <mergeCell ref="S90:W90"/>
    <mergeCell ref="X90:AB90"/>
    <mergeCell ref="AC90:AG90"/>
    <mergeCell ref="AH90:AL90"/>
    <mergeCell ref="AM90:AQ90"/>
    <mergeCell ref="AR90:AV90"/>
    <mergeCell ref="AW90:BA90"/>
    <mergeCell ref="BB90:BF90"/>
    <mergeCell ref="BG90:BK90"/>
    <mergeCell ref="BL90:BP90"/>
    <mergeCell ref="BQ90:BU90"/>
    <mergeCell ref="BV90:BZ90"/>
    <mergeCell ref="CA90:CE90"/>
    <mergeCell ref="CF90:CJ90"/>
    <mergeCell ref="CK90:CO90"/>
    <mergeCell ref="CP90:CT90"/>
    <mergeCell ref="CU90:CY90"/>
    <mergeCell ref="CZ90:DD90"/>
    <mergeCell ref="DE90:DI90"/>
    <mergeCell ref="DJ90:DN90"/>
    <mergeCell ref="DO90:DS90"/>
    <mergeCell ref="DT90:DX90"/>
    <mergeCell ref="DY90:EC90"/>
    <mergeCell ref="ED90:EH90"/>
    <mergeCell ref="EI90:EM90"/>
    <mergeCell ref="EN90:ER90"/>
    <mergeCell ref="ES90:EW90"/>
    <mergeCell ref="A91:EW91"/>
    <mergeCell ref="A92:EW92"/>
    <mergeCell ref="A93:EW93"/>
    <mergeCell ref="A94:EW94"/>
    <mergeCell ref="A95:EW95"/>
    <mergeCell ref="A96:EW96"/>
    <mergeCell ref="A97:EW97"/>
    <mergeCell ref="A98:EW98"/>
    <mergeCell ref="A99:EW99"/>
    <mergeCell ref="A100:EW100"/>
    <mergeCell ref="A101:EW101"/>
    <mergeCell ref="A102:EW102"/>
    <mergeCell ref="A114:EW114"/>
    <mergeCell ref="A103:EW103"/>
    <mergeCell ref="A104:EW104"/>
    <mergeCell ref="A105:EW105"/>
    <mergeCell ref="A106:EW106"/>
    <mergeCell ref="A107:EW107"/>
    <mergeCell ref="A108:EW108"/>
    <mergeCell ref="A115:EW115"/>
    <mergeCell ref="A116:EW116"/>
    <mergeCell ref="A117:EW117"/>
    <mergeCell ref="A118:EW118"/>
    <mergeCell ref="A119:EW119"/>
    <mergeCell ref="A109:EW109"/>
    <mergeCell ref="A110:EW110"/>
    <mergeCell ref="A111:EW111"/>
    <mergeCell ref="A112:EW112"/>
    <mergeCell ref="A113:EW113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19"/>
  <sheetViews>
    <sheetView showGridLines="0" topLeftCell="EC61" workbookViewId="0">
      <selection activeCell="A66" sqref="A66:XFD66"/>
    </sheetView>
  </sheetViews>
  <sheetFormatPr defaultRowHeight="15" x14ac:dyDescent="0.25"/>
  <cols>
    <col min="1" max="1" width="36.5703125" style="22" bestFit="1" customWidth="1"/>
    <col min="2" max="5" width="12" style="22" bestFit="1" customWidth="1"/>
    <col min="6" max="7" width="15.42578125" style="22" bestFit="1" customWidth="1"/>
    <col min="8" max="8" width="24" style="22" bestFit="1" customWidth="1"/>
    <col min="9" max="10" width="12" style="22" bestFit="1" customWidth="1"/>
    <col min="11" max="12" width="15.42578125" style="22" bestFit="1" customWidth="1"/>
    <col min="13" max="13" width="24" style="22" bestFit="1" customWidth="1"/>
    <col min="14" max="15" width="12" style="22" bestFit="1" customWidth="1"/>
    <col min="16" max="17" width="15.42578125" style="22" bestFit="1" customWidth="1"/>
    <col min="18" max="18" width="24" style="22" bestFit="1" customWidth="1"/>
    <col min="19" max="20" width="12" style="22" bestFit="1" customWidth="1"/>
    <col min="21" max="22" width="15.42578125" style="22" bestFit="1" customWidth="1"/>
    <col min="23" max="23" width="24" style="22" bestFit="1" customWidth="1"/>
    <col min="24" max="25" width="12" style="22" bestFit="1" customWidth="1"/>
    <col min="26" max="27" width="15.42578125" style="22" bestFit="1" customWidth="1"/>
    <col min="28" max="28" width="24" style="22" bestFit="1" customWidth="1"/>
    <col min="29" max="30" width="12" style="22" bestFit="1" customWidth="1"/>
    <col min="31" max="32" width="15.42578125" style="22" bestFit="1" customWidth="1"/>
    <col min="33" max="33" width="24" style="22" bestFit="1" customWidth="1"/>
    <col min="34" max="35" width="12" style="22" bestFit="1" customWidth="1"/>
    <col min="36" max="37" width="15.42578125" style="22" bestFit="1" customWidth="1"/>
    <col min="38" max="38" width="24" style="22" bestFit="1" customWidth="1"/>
    <col min="39" max="40" width="12" style="22" bestFit="1" customWidth="1"/>
    <col min="41" max="42" width="15.42578125" style="22" bestFit="1" customWidth="1"/>
    <col min="43" max="43" width="24" style="22" bestFit="1" customWidth="1"/>
    <col min="44" max="45" width="12" style="22" bestFit="1" customWidth="1"/>
    <col min="46" max="47" width="15.42578125" style="22" bestFit="1" customWidth="1"/>
    <col min="48" max="48" width="24" style="22" bestFit="1" customWidth="1"/>
    <col min="49" max="50" width="12" style="22" bestFit="1" customWidth="1"/>
    <col min="51" max="52" width="15.42578125" style="22" bestFit="1" customWidth="1"/>
    <col min="53" max="53" width="24" style="22" bestFit="1" customWidth="1"/>
    <col min="54" max="55" width="12" style="22" bestFit="1" customWidth="1"/>
    <col min="56" max="57" width="15.42578125" style="22" bestFit="1" customWidth="1"/>
    <col min="58" max="58" width="24" style="22" bestFit="1" customWidth="1"/>
    <col min="59" max="60" width="12" style="22" bestFit="1" customWidth="1"/>
    <col min="61" max="62" width="15.42578125" style="22" bestFit="1" customWidth="1"/>
    <col min="63" max="63" width="24" style="22" bestFit="1" customWidth="1"/>
    <col min="64" max="65" width="12" style="22" bestFit="1" customWidth="1"/>
    <col min="66" max="67" width="15.42578125" style="22" bestFit="1" customWidth="1"/>
    <col min="68" max="68" width="24" style="22" bestFit="1" customWidth="1"/>
    <col min="69" max="70" width="12" style="22" bestFit="1" customWidth="1"/>
    <col min="71" max="72" width="15.42578125" style="22" bestFit="1" customWidth="1"/>
    <col min="73" max="73" width="24" style="22" bestFit="1" customWidth="1"/>
    <col min="74" max="75" width="12" style="22" bestFit="1" customWidth="1"/>
    <col min="76" max="77" width="15.42578125" style="22" bestFit="1" customWidth="1"/>
    <col min="78" max="78" width="24" style="22" bestFit="1" customWidth="1"/>
    <col min="79" max="80" width="12" style="22" bestFit="1" customWidth="1"/>
    <col min="81" max="82" width="15.42578125" style="22" bestFit="1" customWidth="1"/>
    <col min="83" max="83" width="24" style="22" bestFit="1" customWidth="1"/>
    <col min="84" max="85" width="12" style="22" bestFit="1" customWidth="1"/>
    <col min="86" max="87" width="15.42578125" style="22" bestFit="1" customWidth="1"/>
    <col min="88" max="88" width="24" style="22" bestFit="1" customWidth="1"/>
    <col min="89" max="90" width="12" style="22" bestFit="1" customWidth="1"/>
    <col min="91" max="92" width="15.42578125" style="22" bestFit="1" customWidth="1"/>
    <col min="93" max="93" width="24" style="22" bestFit="1" customWidth="1"/>
    <col min="94" max="95" width="12" style="22" bestFit="1" customWidth="1"/>
    <col min="96" max="97" width="15.42578125" style="22" bestFit="1" customWidth="1"/>
    <col min="98" max="98" width="24" style="22" bestFit="1" customWidth="1"/>
    <col min="99" max="100" width="12" style="22" bestFit="1" customWidth="1"/>
    <col min="101" max="102" width="15.42578125" style="22" bestFit="1" customWidth="1"/>
    <col min="103" max="103" width="24" style="22" bestFit="1" customWidth="1"/>
    <col min="104" max="105" width="12" style="22" bestFit="1" customWidth="1"/>
    <col min="106" max="107" width="15.42578125" style="22" bestFit="1" customWidth="1"/>
    <col min="108" max="108" width="24" style="22" bestFit="1" customWidth="1"/>
    <col min="109" max="110" width="12" style="22" bestFit="1" customWidth="1"/>
    <col min="111" max="112" width="15.42578125" style="22" bestFit="1" customWidth="1"/>
    <col min="113" max="113" width="24" style="22" bestFit="1" customWidth="1"/>
    <col min="114" max="115" width="12" style="22" bestFit="1" customWidth="1"/>
    <col min="116" max="117" width="15.42578125" style="22" bestFit="1" customWidth="1"/>
    <col min="118" max="118" width="24" style="22" bestFit="1" customWidth="1"/>
    <col min="119" max="120" width="12" style="22" bestFit="1" customWidth="1"/>
    <col min="121" max="122" width="15.42578125" style="22" bestFit="1" customWidth="1"/>
    <col min="123" max="123" width="24" style="22" bestFit="1" customWidth="1"/>
    <col min="124" max="125" width="12" style="22" bestFit="1" customWidth="1"/>
    <col min="126" max="127" width="15.42578125" style="22" bestFit="1" customWidth="1"/>
    <col min="128" max="128" width="24" style="22" bestFit="1" customWidth="1"/>
    <col min="129" max="130" width="12" style="22" bestFit="1" customWidth="1"/>
    <col min="131" max="132" width="15.42578125" style="22" bestFit="1" customWidth="1"/>
    <col min="133" max="133" width="24" style="22" bestFit="1" customWidth="1"/>
    <col min="134" max="135" width="12" style="22" bestFit="1" customWidth="1"/>
    <col min="136" max="137" width="15.42578125" style="22" bestFit="1" customWidth="1"/>
    <col min="138" max="138" width="24" style="22" bestFit="1" customWidth="1"/>
    <col min="139" max="140" width="12" style="22" bestFit="1" customWidth="1"/>
    <col min="141" max="142" width="15.42578125" style="22" bestFit="1" customWidth="1"/>
    <col min="143" max="143" width="24" style="22" bestFit="1" customWidth="1"/>
    <col min="144" max="145" width="12" style="22" bestFit="1" customWidth="1"/>
    <col min="146" max="147" width="15.42578125" style="22" bestFit="1" customWidth="1"/>
    <col min="148" max="148" width="24" style="22" bestFit="1" customWidth="1"/>
    <col min="149" max="149" width="11" style="22" bestFit="1" customWidth="1"/>
    <col min="150" max="150" width="11.42578125" style="22" bestFit="1" customWidth="1"/>
    <col min="151" max="152" width="15.42578125" style="22" bestFit="1" customWidth="1"/>
    <col min="153" max="153" width="24" style="22" bestFit="1" customWidth="1"/>
    <col min="154" max="16384" width="9.140625" style="22"/>
  </cols>
  <sheetData>
    <row r="1" spans="1:153" ht="18" customHeight="1" x14ac:dyDescent="0.25">
      <c r="A1" s="201" t="s">
        <v>214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/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/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/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/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/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/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/>
      <c r="ET1" s="201"/>
      <c r="EU1" s="201"/>
      <c r="EV1" s="201"/>
      <c r="EW1" s="201"/>
    </row>
    <row r="2" spans="1:153" ht="18" customHeight="1" x14ac:dyDescent="0.25">
      <c r="A2" s="201" t="s">
        <v>213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  <c r="BC2" s="201"/>
      <c r="BD2" s="201"/>
      <c r="BE2" s="201"/>
      <c r="BF2" s="201"/>
      <c r="BG2" s="201"/>
      <c r="BH2" s="201"/>
      <c r="BI2" s="201"/>
      <c r="BJ2" s="201"/>
      <c r="BK2" s="201"/>
      <c r="BL2" s="201"/>
      <c r="BM2" s="201"/>
      <c r="BN2" s="201"/>
      <c r="BO2" s="201"/>
      <c r="BP2" s="201"/>
      <c r="BQ2" s="201"/>
      <c r="BR2" s="201"/>
      <c r="BS2" s="201"/>
      <c r="BT2" s="201"/>
      <c r="BU2" s="201"/>
      <c r="BV2" s="201"/>
      <c r="BW2" s="201"/>
      <c r="BX2" s="201"/>
      <c r="BY2" s="201"/>
      <c r="BZ2" s="201"/>
      <c r="CA2" s="201"/>
      <c r="CB2" s="201"/>
      <c r="CC2" s="201"/>
      <c r="CD2" s="201"/>
      <c r="CE2" s="201"/>
      <c r="CF2" s="201"/>
      <c r="CG2" s="201"/>
      <c r="CH2" s="201"/>
      <c r="CI2" s="201"/>
      <c r="CJ2" s="201"/>
      <c r="CK2" s="201"/>
      <c r="CL2" s="201"/>
      <c r="CM2" s="201"/>
      <c r="CN2" s="201"/>
      <c r="CO2" s="201"/>
      <c r="CP2" s="201"/>
      <c r="CQ2" s="201"/>
      <c r="CR2" s="201"/>
      <c r="CS2" s="201"/>
      <c r="CT2" s="201"/>
      <c r="CU2" s="201"/>
      <c r="CV2" s="201"/>
      <c r="CW2" s="201"/>
      <c r="CX2" s="201"/>
      <c r="CY2" s="201"/>
      <c r="CZ2" s="201"/>
      <c r="DA2" s="201"/>
      <c r="DB2" s="201"/>
      <c r="DC2" s="201"/>
      <c r="DD2" s="201"/>
      <c r="DE2" s="201"/>
      <c r="DF2" s="201"/>
      <c r="DG2" s="201"/>
      <c r="DH2" s="201"/>
      <c r="DI2" s="201"/>
      <c r="DJ2" s="201"/>
      <c r="DK2" s="201"/>
      <c r="DL2" s="201"/>
      <c r="DM2" s="201"/>
      <c r="DN2" s="201"/>
      <c r="DO2" s="201"/>
      <c r="DP2" s="201"/>
      <c r="DQ2" s="201"/>
      <c r="DR2" s="201"/>
      <c r="DS2" s="201"/>
      <c r="DT2" s="201"/>
      <c r="DU2" s="201"/>
      <c r="DV2" s="201"/>
      <c r="DW2" s="201"/>
      <c r="DX2" s="201"/>
      <c r="DY2" s="201"/>
      <c r="DZ2" s="201"/>
      <c r="EA2" s="201"/>
      <c r="EB2" s="201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/>
      <c r="EO2" s="201"/>
      <c r="EP2" s="201"/>
      <c r="EQ2" s="201"/>
      <c r="ER2" s="201"/>
      <c r="ES2" s="201"/>
      <c r="ET2" s="201"/>
      <c r="EU2" s="201"/>
      <c r="EV2" s="201"/>
      <c r="EW2" s="201"/>
    </row>
    <row r="3" spans="1:153" x14ac:dyDescent="0.25">
      <c r="A3" s="202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</row>
    <row r="4" spans="1:153" s="35" customFormat="1" ht="15" customHeight="1" x14ac:dyDescent="0.25">
      <c r="A4" s="203" t="s">
        <v>212</v>
      </c>
      <c r="B4" s="205">
        <v>2010</v>
      </c>
      <c r="C4" s="205">
        <v>2011</v>
      </c>
      <c r="D4" s="198">
        <v>2012</v>
      </c>
      <c r="E4" s="199"/>
      <c r="F4" s="199"/>
      <c r="G4" s="199"/>
      <c r="H4" s="200"/>
      <c r="I4" s="198">
        <v>2013</v>
      </c>
      <c r="J4" s="199"/>
      <c r="K4" s="199"/>
      <c r="L4" s="199"/>
      <c r="M4" s="200"/>
      <c r="N4" s="198">
        <v>2014</v>
      </c>
      <c r="O4" s="199"/>
      <c r="P4" s="199"/>
      <c r="Q4" s="199"/>
      <c r="R4" s="200"/>
      <c r="S4" s="198">
        <v>2015</v>
      </c>
      <c r="T4" s="199"/>
      <c r="U4" s="199"/>
      <c r="V4" s="199"/>
      <c r="W4" s="200"/>
      <c r="X4" s="198">
        <v>2016</v>
      </c>
      <c r="Y4" s="199"/>
      <c r="Z4" s="199"/>
      <c r="AA4" s="199"/>
      <c r="AB4" s="200"/>
      <c r="AC4" s="198">
        <v>2017</v>
      </c>
      <c r="AD4" s="199"/>
      <c r="AE4" s="199"/>
      <c r="AF4" s="199"/>
      <c r="AG4" s="200"/>
      <c r="AH4" s="198">
        <v>2018</v>
      </c>
      <c r="AI4" s="199"/>
      <c r="AJ4" s="199"/>
      <c r="AK4" s="199"/>
      <c r="AL4" s="200"/>
      <c r="AM4" s="198">
        <v>2019</v>
      </c>
      <c r="AN4" s="199"/>
      <c r="AO4" s="199"/>
      <c r="AP4" s="199"/>
      <c r="AQ4" s="200"/>
      <c r="AR4" s="198">
        <v>2020</v>
      </c>
      <c r="AS4" s="199"/>
      <c r="AT4" s="199"/>
      <c r="AU4" s="199"/>
      <c r="AV4" s="200"/>
      <c r="AW4" s="198">
        <v>2021</v>
      </c>
      <c r="AX4" s="199"/>
      <c r="AY4" s="199"/>
      <c r="AZ4" s="199"/>
      <c r="BA4" s="200"/>
      <c r="BB4" s="198">
        <v>2022</v>
      </c>
      <c r="BC4" s="199"/>
      <c r="BD4" s="199"/>
      <c r="BE4" s="199"/>
      <c r="BF4" s="200"/>
      <c r="BG4" s="198">
        <v>2023</v>
      </c>
      <c r="BH4" s="199"/>
      <c r="BI4" s="199"/>
      <c r="BJ4" s="199"/>
      <c r="BK4" s="200"/>
      <c r="BL4" s="198">
        <v>2024</v>
      </c>
      <c r="BM4" s="199"/>
      <c r="BN4" s="199"/>
      <c r="BO4" s="199"/>
      <c r="BP4" s="200"/>
      <c r="BQ4" s="198">
        <v>2025</v>
      </c>
      <c r="BR4" s="199"/>
      <c r="BS4" s="199"/>
      <c r="BT4" s="199"/>
      <c r="BU4" s="200"/>
      <c r="BV4" s="198">
        <v>2026</v>
      </c>
      <c r="BW4" s="199"/>
      <c r="BX4" s="199"/>
      <c r="BY4" s="199"/>
      <c r="BZ4" s="200"/>
      <c r="CA4" s="198">
        <v>2027</v>
      </c>
      <c r="CB4" s="199"/>
      <c r="CC4" s="199"/>
      <c r="CD4" s="199"/>
      <c r="CE4" s="200"/>
      <c r="CF4" s="198">
        <v>2028</v>
      </c>
      <c r="CG4" s="199"/>
      <c r="CH4" s="199"/>
      <c r="CI4" s="199"/>
      <c r="CJ4" s="200"/>
      <c r="CK4" s="198">
        <v>2029</v>
      </c>
      <c r="CL4" s="199"/>
      <c r="CM4" s="199"/>
      <c r="CN4" s="199"/>
      <c r="CO4" s="200"/>
      <c r="CP4" s="198">
        <v>2030</v>
      </c>
      <c r="CQ4" s="199"/>
      <c r="CR4" s="199"/>
      <c r="CS4" s="199"/>
      <c r="CT4" s="200"/>
      <c r="CU4" s="198">
        <v>2031</v>
      </c>
      <c r="CV4" s="199"/>
      <c r="CW4" s="199"/>
      <c r="CX4" s="199"/>
      <c r="CY4" s="200"/>
      <c r="CZ4" s="198">
        <v>2032</v>
      </c>
      <c r="DA4" s="199"/>
      <c r="DB4" s="199"/>
      <c r="DC4" s="199"/>
      <c r="DD4" s="200"/>
      <c r="DE4" s="198">
        <v>2033</v>
      </c>
      <c r="DF4" s="199"/>
      <c r="DG4" s="199"/>
      <c r="DH4" s="199"/>
      <c r="DI4" s="200"/>
      <c r="DJ4" s="198">
        <v>2034</v>
      </c>
      <c r="DK4" s="199"/>
      <c r="DL4" s="199"/>
      <c r="DM4" s="199"/>
      <c r="DN4" s="200"/>
      <c r="DO4" s="198">
        <v>2035</v>
      </c>
      <c r="DP4" s="199"/>
      <c r="DQ4" s="199"/>
      <c r="DR4" s="199"/>
      <c r="DS4" s="200"/>
      <c r="DT4" s="198">
        <v>2036</v>
      </c>
      <c r="DU4" s="199"/>
      <c r="DV4" s="199"/>
      <c r="DW4" s="199"/>
      <c r="DX4" s="200"/>
      <c r="DY4" s="198">
        <v>2037</v>
      </c>
      <c r="DZ4" s="199"/>
      <c r="EA4" s="199"/>
      <c r="EB4" s="199"/>
      <c r="EC4" s="200"/>
      <c r="ED4" s="198">
        <v>2038</v>
      </c>
      <c r="EE4" s="199"/>
      <c r="EF4" s="199"/>
      <c r="EG4" s="199"/>
      <c r="EH4" s="200"/>
      <c r="EI4" s="198">
        <v>2039</v>
      </c>
      <c r="EJ4" s="199"/>
      <c r="EK4" s="199"/>
      <c r="EL4" s="199"/>
      <c r="EM4" s="200"/>
      <c r="EN4" s="198">
        <v>2040</v>
      </c>
      <c r="EO4" s="199"/>
      <c r="EP4" s="199"/>
      <c r="EQ4" s="199"/>
      <c r="ER4" s="200"/>
      <c r="ES4" s="198" t="s">
        <v>3</v>
      </c>
      <c r="ET4" s="199"/>
      <c r="EU4" s="199"/>
      <c r="EV4" s="199"/>
      <c r="EW4" s="200"/>
    </row>
    <row r="5" spans="1:153" s="32" customFormat="1" x14ac:dyDescent="0.25">
      <c r="A5" s="204"/>
      <c r="B5" s="206"/>
      <c r="C5" s="206"/>
      <c r="D5" s="34" t="s">
        <v>94</v>
      </c>
      <c r="E5" s="34" t="s">
        <v>95</v>
      </c>
      <c r="F5" s="34" t="s">
        <v>96</v>
      </c>
      <c r="G5" s="34" t="s">
        <v>97</v>
      </c>
      <c r="H5" s="33" t="s">
        <v>98</v>
      </c>
      <c r="I5" s="34" t="s">
        <v>94</v>
      </c>
      <c r="J5" s="34" t="s">
        <v>95</v>
      </c>
      <c r="K5" s="34" t="s">
        <v>96</v>
      </c>
      <c r="L5" s="34" t="s">
        <v>97</v>
      </c>
      <c r="M5" s="33" t="s">
        <v>98</v>
      </c>
      <c r="N5" s="34" t="s">
        <v>94</v>
      </c>
      <c r="O5" s="34" t="s">
        <v>95</v>
      </c>
      <c r="P5" s="34" t="s">
        <v>96</v>
      </c>
      <c r="Q5" s="34" t="s">
        <v>97</v>
      </c>
      <c r="R5" s="33" t="s">
        <v>98</v>
      </c>
      <c r="S5" s="34" t="s">
        <v>94</v>
      </c>
      <c r="T5" s="34" t="s">
        <v>95</v>
      </c>
      <c r="U5" s="34" t="s">
        <v>96</v>
      </c>
      <c r="V5" s="34" t="s">
        <v>97</v>
      </c>
      <c r="W5" s="33" t="s">
        <v>98</v>
      </c>
      <c r="X5" s="34" t="s">
        <v>94</v>
      </c>
      <c r="Y5" s="34" t="s">
        <v>95</v>
      </c>
      <c r="Z5" s="34" t="s">
        <v>96</v>
      </c>
      <c r="AA5" s="34" t="s">
        <v>97</v>
      </c>
      <c r="AB5" s="33" t="s">
        <v>98</v>
      </c>
      <c r="AC5" s="34" t="s">
        <v>94</v>
      </c>
      <c r="AD5" s="34" t="s">
        <v>95</v>
      </c>
      <c r="AE5" s="34" t="s">
        <v>96</v>
      </c>
      <c r="AF5" s="34" t="s">
        <v>97</v>
      </c>
      <c r="AG5" s="33" t="s">
        <v>98</v>
      </c>
      <c r="AH5" s="34" t="s">
        <v>94</v>
      </c>
      <c r="AI5" s="34" t="s">
        <v>95</v>
      </c>
      <c r="AJ5" s="34" t="s">
        <v>96</v>
      </c>
      <c r="AK5" s="34" t="s">
        <v>97</v>
      </c>
      <c r="AL5" s="33" t="s">
        <v>98</v>
      </c>
      <c r="AM5" s="34" t="s">
        <v>94</v>
      </c>
      <c r="AN5" s="34" t="s">
        <v>95</v>
      </c>
      <c r="AO5" s="34" t="s">
        <v>96</v>
      </c>
      <c r="AP5" s="34" t="s">
        <v>97</v>
      </c>
      <c r="AQ5" s="33" t="s">
        <v>98</v>
      </c>
      <c r="AR5" s="34" t="s">
        <v>94</v>
      </c>
      <c r="AS5" s="34" t="s">
        <v>95</v>
      </c>
      <c r="AT5" s="34" t="s">
        <v>96</v>
      </c>
      <c r="AU5" s="34" t="s">
        <v>97</v>
      </c>
      <c r="AV5" s="33" t="s">
        <v>98</v>
      </c>
      <c r="AW5" s="34" t="s">
        <v>94</v>
      </c>
      <c r="AX5" s="34" t="s">
        <v>95</v>
      </c>
      <c r="AY5" s="34" t="s">
        <v>96</v>
      </c>
      <c r="AZ5" s="34" t="s">
        <v>97</v>
      </c>
      <c r="BA5" s="33" t="s">
        <v>98</v>
      </c>
      <c r="BB5" s="34" t="s">
        <v>94</v>
      </c>
      <c r="BC5" s="34" t="s">
        <v>95</v>
      </c>
      <c r="BD5" s="34" t="s">
        <v>96</v>
      </c>
      <c r="BE5" s="34" t="s">
        <v>97</v>
      </c>
      <c r="BF5" s="33" t="s">
        <v>98</v>
      </c>
      <c r="BG5" s="34" t="s">
        <v>94</v>
      </c>
      <c r="BH5" s="34" t="s">
        <v>95</v>
      </c>
      <c r="BI5" s="34" t="s">
        <v>96</v>
      </c>
      <c r="BJ5" s="34" t="s">
        <v>97</v>
      </c>
      <c r="BK5" s="33" t="s">
        <v>98</v>
      </c>
      <c r="BL5" s="34" t="s">
        <v>94</v>
      </c>
      <c r="BM5" s="34" t="s">
        <v>95</v>
      </c>
      <c r="BN5" s="34" t="s">
        <v>96</v>
      </c>
      <c r="BO5" s="34" t="s">
        <v>97</v>
      </c>
      <c r="BP5" s="33" t="s">
        <v>98</v>
      </c>
      <c r="BQ5" s="34" t="s">
        <v>94</v>
      </c>
      <c r="BR5" s="34" t="s">
        <v>95</v>
      </c>
      <c r="BS5" s="34" t="s">
        <v>96</v>
      </c>
      <c r="BT5" s="34" t="s">
        <v>97</v>
      </c>
      <c r="BU5" s="33" t="s">
        <v>98</v>
      </c>
      <c r="BV5" s="34" t="s">
        <v>94</v>
      </c>
      <c r="BW5" s="34" t="s">
        <v>95</v>
      </c>
      <c r="BX5" s="34" t="s">
        <v>96</v>
      </c>
      <c r="BY5" s="34" t="s">
        <v>97</v>
      </c>
      <c r="BZ5" s="33" t="s">
        <v>98</v>
      </c>
      <c r="CA5" s="34" t="s">
        <v>94</v>
      </c>
      <c r="CB5" s="34" t="s">
        <v>95</v>
      </c>
      <c r="CC5" s="34" t="s">
        <v>96</v>
      </c>
      <c r="CD5" s="34" t="s">
        <v>97</v>
      </c>
      <c r="CE5" s="33" t="s">
        <v>98</v>
      </c>
      <c r="CF5" s="34" t="s">
        <v>94</v>
      </c>
      <c r="CG5" s="34" t="s">
        <v>95</v>
      </c>
      <c r="CH5" s="34" t="s">
        <v>96</v>
      </c>
      <c r="CI5" s="34" t="s">
        <v>97</v>
      </c>
      <c r="CJ5" s="33" t="s">
        <v>98</v>
      </c>
      <c r="CK5" s="34" t="s">
        <v>94</v>
      </c>
      <c r="CL5" s="34" t="s">
        <v>95</v>
      </c>
      <c r="CM5" s="34" t="s">
        <v>96</v>
      </c>
      <c r="CN5" s="34" t="s">
        <v>97</v>
      </c>
      <c r="CO5" s="33" t="s">
        <v>98</v>
      </c>
      <c r="CP5" s="34" t="s">
        <v>94</v>
      </c>
      <c r="CQ5" s="34" t="s">
        <v>95</v>
      </c>
      <c r="CR5" s="34" t="s">
        <v>96</v>
      </c>
      <c r="CS5" s="34" t="s">
        <v>97</v>
      </c>
      <c r="CT5" s="33" t="s">
        <v>98</v>
      </c>
      <c r="CU5" s="34" t="s">
        <v>94</v>
      </c>
      <c r="CV5" s="34" t="s">
        <v>95</v>
      </c>
      <c r="CW5" s="34" t="s">
        <v>96</v>
      </c>
      <c r="CX5" s="34" t="s">
        <v>97</v>
      </c>
      <c r="CY5" s="33" t="s">
        <v>98</v>
      </c>
      <c r="CZ5" s="34" t="s">
        <v>94</v>
      </c>
      <c r="DA5" s="34" t="s">
        <v>95</v>
      </c>
      <c r="DB5" s="34" t="s">
        <v>96</v>
      </c>
      <c r="DC5" s="34" t="s">
        <v>97</v>
      </c>
      <c r="DD5" s="33" t="s">
        <v>98</v>
      </c>
      <c r="DE5" s="34" t="s">
        <v>94</v>
      </c>
      <c r="DF5" s="34" t="s">
        <v>95</v>
      </c>
      <c r="DG5" s="34" t="s">
        <v>96</v>
      </c>
      <c r="DH5" s="34" t="s">
        <v>97</v>
      </c>
      <c r="DI5" s="33" t="s">
        <v>98</v>
      </c>
      <c r="DJ5" s="34" t="s">
        <v>94</v>
      </c>
      <c r="DK5" s="34" t="s">
        <v>95</v>
      </c>
      <c r="DL5" s="34" t="s">
        <v>96</v>
      </c>
      <c r="DM5" s="34" t="s">
        <v>97</v>
      </c>
      <c r="DN5" s="33" t="s">
        <v>98</v>
      </c>
      <c r="DO5" s="34" t="s">
        <v>94</v>
      </c>
      <c r="DP5" s="34" t="s">
        <v>95</v>
      </c>
      <c r="DQ5" s="34" t="s">
        <v>96</v>
      </c>
      <c r="DR5" s="34" t="s">
        <v>97</v>
      </c>
      <c r="DS5" s="33" t="s">
        <v>98</v>
      </c>
      <c r="DT5" s="34" t="s">
        <v>94</v>
      </c>
      <c r="DU5" s="34" t="s">
        <v>95</v>
      </c>
      <c r="DV5" s="34" t="s">
        <v>96</v>
      </c>
      <c r="DW5" s="34" t="s">
        <v>97</v>
      </c>
      <c r="DX5" s="33" t="s">
        <v>98</v>
      </c>
      <c r="DY5" s="34" t="s">
        <v>94</v>
      </c>
      <c r="DZ5" s="34" t="s">
        <v>95</v>
      </c>
      <c r="EA5" s="34" t="s">
        <v>96</v>
      </c>
      <c r="EB5" s="34" t="s">
        <v>97</v>
      </c>
      <c r="EC5" s="33" t="s">
        <v>98</v>
      </c>
      <c r="ED5" s="34" t="s">
        <v>94</v>
      </c>
      <c r="EE5" s="34" t="s">
        <v>95</v>
      </c>
      <c r="EF5" s="34" t="s">
        <v>96</v>
      </c>
      <c r="EG5" s="34" t="s">
        <v>97</v>
      </c>
      <c r="EH5" s="33" t="s">
        <v>98</v>
      </c>
      <c r="EI5" s="34" t="s">
        <v>94</v>
      </c>
      <c r="EJ5" s="34" t="s">
        <v>95</v>
      </c>
      <c r="EK5" s="34" t="s">
        <v>96</v>
      </c>
      <c r="EL5" s="34" t="s">
        <v>97</v>
      </c>
      <c r="EM5" s="33" t="s">
        <v>98</v>
      </c>
      <c r="EN5" s="34" t="s">
        <v>94</v>
      </c>
      <c r="EO5" s="34" t="s">
        <v>95</v>
      </c>
      <c r="EP5" s="34" t="s">
        <v>96</v>
      </c>
      <c r="EQ5" s="34" t="s">
        <v>97</v>
      </c>
      <c r="ER5" s="33" t="s">
        <v>98</v>
      </c>
      <c r="ES5" s="34" t="s">
        <v>94</v>
      </c>
      <c r="ET5" s="34" t="s">
        <v>95</v>
      </c>
      <c r="EU5" s="34" t="s">
        <v>96</v>
      </c>
      <c r="EV5" s="34" t="s">
        <v>97</v>
      </c>
      <c r="EW5" s="33" t="s">
        <v>98</v>
      </c>
    </row>
    <row r="6" spans="1:153" x14ac:dyDescent="0.25">
      <c r="A6" s="24"/>
      <c r="B6" s="24"/>
      <c r="C6" s="24"/>
      <c r="D6" s="196"/>
      <c r="E6" s="190"/>
      <c r="F6" s="190"/>
      <c r="G6" s="190"/>
      <c r="H6" s="197"/>
      <c r="I6" s="196"/>
      <c r="J6" s="190"/>
      <c r="K6" s="190"/>
      <c r="L6" s="190"/>
      <c r="M6" s="197"/>
      <c r="N6" s="196"/>
      <c r="O6" s="190"/>
      <c r="P6" s="190"/>
      <c r="Q6" s="190"/>
      <c r="R6" s="197"/>
      <c r="S6" s="196"/>
      <c r="T6" s="190"/>
      <c r="U6" s="190"/>
      <c r="V6" s="190"/>
      <c r="W6" s="197"/>
      <c r="X6" s="196"/>
      <c r="Y6" s="190"/>
      <c r="Z6" s="190"/>
      <c r="AA6" s="190"/>
      <c r="AB6" s="197"/>
      <c r="AC6" s="196"/>
      <c r="AD6" s="190"/>
      <c r="AE6" s="190"/>
      <c r="AF6" s="190"/>
      <c r="AG6" s="197"/>
      <c r="AH6" s="196"/>
      <c r="AI6" s="190"/>
      <c r="AJ6" s="190"/>
      <c r="AK6" s="190"/>
      <c r="AL6" s="197"/>
      <c r="AM6" s="196"/>
      <c r="AN6" s="190"/>
      <c r="AO6" s="190"/>
      <c r="AP6" s="190"/>
      <c r="AQ6" s="197"/>
      <c r="AR6" s="196"/>
      <c r="AS6" s="190"/>
      <c r="AT6" s="190"/>
      <c r="AU6" s="190"/>
      <c r="AV6" s="197"/>
      <c r="AW6" s="196"/>
      <c r="AX6" s="190"/>
      <c r="AY6" s="190"/>
      <c r="AZ6" s="190"/>
      <c r="BA6" s="197"/>
      <c r="BB6" s="196"/>
      <c r="BC6" s="190"/>
      <c r="BD6" s="190"/>
      <c r="BE6" s="190"/>
      <c r="BF6" s="197"/>
      <c r="BG6" s="196"/>
      <c r="BH6" s="190"/>
      <c r="BI6" s="190"/>
      <c r="BJ6" s="190"/>
      <c r="BK6" s="197"/>
      <c r="BL6" s="196"/>
      <c r="BM6" s="190"/>
      <c r="BN6" s="190"/>
      <c r="BO6" s="190"/>
      <c r="BP6" s="197"/>
      <c r="BQ6" s="196"/>
      <c r="BR6" s="190"/>
      <c r="BS6" s="190"/>
      <c r="BT6" s="190"/>
      <c r="BU6" s="197"/>
      <c r="BV6" s="196"/>
      <c r="BW6" s="190"/>
      <c r="BX6" s="190"/>
      <c r="BY6" s="190"/>
      <c r="BZ6" s="197"/>
      <c r="CA6" s="196"/>
      <c r="CB6" s="190"/>
      <c r="CC6" s="190"/>
      <c r="CD6" s="190"/>
      <c r="CE6" s="197"/>
      <c r="CF6" s="196"/>
      <c r="CG6" s="190"/>
      <c r="CH6" s="190"/>
      <c r="CI6" s="190"/>
      <c r="CJ6" s="197"/>
      <c r="CK6" s="196"/>
      <c r="CL6" s="190"/>
      <c r="CM6" s="190"/>
      <c r="CN6" s="190"/>
      <c r="CO6" s="197"/>
      <c r="CP6" s="196"/>
      <c r="CQ6" s="190"/>
      <c r="CR6" s="190"/>
      <c r="CS6" s="190"/>
      <c r="CT6" s="197"/>
      <c r="CU6" s="196"/>
      <c r="CV6" s="190"/>
      <c r="CW6" s="190"/>
      <c r="CX6" s="190"/>
      <c r="CY6" s="197"/>
      <c r="CZ6" s="196"/>
      <c r="DA6" s="190"/>
      <c r="DB6" s="190"/>
      <c r="DC6" s="190"/>
      <c r="DD6" s="197"/>
      <c r="DE6" s="196"/>
      <c r="DF6" s="190"/>
      <c r="DG6" s="190"/>
      <c r="DH6" s="190"/>
      <c r="DI6" s="197"/>
      <c r="DJ6" s="196"/>
      <c r="DK6" s="190"/>
      <c r="DL6" s="190"/>
      <c r="DM6" s="190"/>
      <c r="DN6" s="197"/>
      <c r="DO6" s="196"/>
      <c r="DP6" s="190"/>
      <c r="DQ6" s="190"/>
      <c r="DR6" s="190"/>
      <c r="DS6" s="197"/>
      <c r="DT6" s="196"/>
      <c r="DU6" s="190"/>
      <c r="DV6" s="190"/>
      <c r="DW6" s="190"/>
      <c r="DX6" s="197"/>
      <c r="DY6" s="196"/>
      <c r="DZ6" s="190"/>
      <c r="EA6" s="190"/>
      <c r="EB6" s="190"/>
      <c r="EC6" s="197"/>
      <c r="ED6" s="196"/>
      <c r="EE6" s="190"/>
      <c r="EF6" s="190"/>
      <c r="EG6" s="190"/>
      <c r="EH6" s="197"/>
      <c r="EI6" s="196"/>
      <c r="EJ6" s="190"/>
      <c r="EK6" s="190"/>
      <c r="EL6" s="190"/>
      <c r="EM6" s="197"/>
      <c r="EN6" s="196"/>
      <c r="EO6" s="190"/>
      <c r="EP6" s="190"/>
      <c r="EQ6" s="190"/>
      <c r="ER6" s="197"/>
      <c r="ES6" s="196"/>
      <c r="ET6" s="190"/>
      <c r="EU6" s="190"/>
      <c r="EV6" s="190"/>
      <c r="EW6" s="197"/>
    </row>
    <row r="7" spans="1:153" x14ac:dyDescent="0.25">
      <c r="A7" s="28" t="s">
        <v>211</v>
      </c>
      <c r="B7" s="24"/>
      <c r="C7" s="24"/>
      <c r="D7" s="194"/>
      <c r="E7" s="189"/>
      <c r="F7" s="189"/>
      <c r="G7" s="189"/>
      <c r="H7" s="195"/>
      <c r="I7" s="194"/>
      <c r="J7" s="189"/>
      <c r="K7" s="189"/>
      <c r="L7" s="189"/>
      <c r="M7" s="195"/>
      <c r="N7" s="194"/>
      <c r="O7" s="189"/>
      <c r="P7" s="189"/>
      <c r="Q7" s="189"/>
      <c r="R7" s="195"/>
      <c r="S7" s="194"/>
      <c r="T7" s="189"/>
      <c r="U7" s="189"/>
      <c r="V7" s="189"/>
      <c r="W7" s="195"/>
      <c r="X7" s="194"/>
      <c r="Y7" s="189"/>
      <c r="Z7" s="189"/>
      <c r="AA7" s="189"/>
      <c r="AB7" s="195"/>
      <c r="AC7" s="194"/>
      <c r="AD7" s="189"/>
      <c r="AE7" s="189"/>
      <c r="AF7" s="189"/>
      <c r="AG7" s="195"/>
      <c r="AH7" s="194"/>
      <c r="AI7" s="189"/>
      <c r="AJ7" s="189"/>
      <c r="AK7" s="189"/>
      <c r="AL7" s="195"/>
      <c r="AM7" s="194"/>
      <c r="AN7" s="189"/>
      <c r="AO7" s="189"/>
      <c r="AP7" s="189"/>
      <c r="AQ7" s="195"/>
      <c r="AR7" s="194"/>
      <c r="AS7" s="189"/>
      <c r="AT7" s="189"/>
      <c r="AU7" s="189"/>
      <c r="AV7" s="195"/>
      <c r="AW7" s="194"/>
      <c r="AX7" s="189"/>
      <c r="AY7" s="189"/>
      <c r="AZ7" s="189"/>
      <c r="BA7" s="195"/>
      <c r="BB7" s="194"/>
      <c r="BC7" s="189"/>
      <c r="BD7" s="189"/>
      <c r="BE7" s="189"/>
      <c r="BF7" s="195"/>
      <c r="BG7" s="194"/>
      <c r="BH7" s="189"/>
      <c r="BI7" s="189"/>
      <c r="BJ7" s="189"/>
      <c r="BK7" s="195"/>
      <c r="BL7" s="194"/>
      <c r="BM7" s="189"/>
      <c r="BN7" s="189"/>
      <c r="BO7" s="189"/>
      <c r="BP7" s="195"/>
      <c r="BQ7" s="194"/>
      <c r="BR7" s="189"/>
      <c r="BS7" s="189"/>
      <c r="BT7" s="189"/>
      <c r="BU7" s="195"/>
      <c r="BV7" s="194"/>
      <c r="BW7" s="189"/>
      <c r="BX7" s="189"/>
      <c r="BY7" s="189"/>
      <c r="BZ7" s="195"/>
      <c r="CA7" s="194"/>
      <c r="CB7" s="189"/>
      <c r="CC7" s="189"/>
      <c r="CD7" s="189"/>
      <c r="CE7" s="195"/>
      <c r="CF7" s="194"/>
      <c r="CG7" s="189"/>
      <c r="CH7" s="189"/>
      <c r="CI7" s="189"/>
      <c r="CJ7" s="195"/>
      <c r="CK7" s="194"/>
      <c r="CL7" s="189"/>
      <c r="CM7" s="189"/>
      <c r="CN7" s="189"/>
      <c r="CO7" s="195"/>
      <c r="CP7" s="194"/>
      <c r="CQ7" s="189"/>
      <c r="CR7" s="189"/>
      <c r="CS7" s="189"/>
      <c r="CT7" s="195"/>
      <c r="CU7" s="194"/>
      <c r="CV7" s="189"/>
      <c r="CW7" s="189"/>
      <c r="CX7" s="189"/>
      <c r="CY7" s="195"/>
      <c r="CZ7" s="194"/>
      <c r="DA7" s="189"/>
      <c r="DB7" s="189"/>
      <c r="DC7" s="189"/>
      <c r="DD7" s="195"/>
      <c r="DE7" s="194"/>
      <c r="DF7" s="189"/>
      <c r="DG7" s="189"/>
      <c r="DH7" s="189"/>
      <c r="DI7" s="195"/>
      <c r="DJ7" s="194"/>
      <c r="DK7" s="189"/>
      <c r="DL7" s="189"/>
      <c r="DM7" s="189"/>
      <c r="DN7" s="195"/>
      <c r="DO7" s="194"/>
      <c r="DP7" s="189"/>
      <c r="DQ7" s="189"/>
      <c r="DR7" s="189"/>
      <c r="DS7" s="195"/>
      <c r="DT7" s="194"/>
      <c r="DU7" s="189"/>
      <c r="DV7" s="189"/>
      <c r="DW7" s="189"/>
      <c r="DX7" s="195"/>
      <c r="DY7" s="194"/>
      <c r="DZ7" s="189"/>
      <c r="EA7" s="189"/>
      <c r="EB7" s="189"/>
      <c r="EC7" s="195"/>
      <c r="ED7" s="194"/>
      <c r="EE7" s="189"/>
      <c r="EF7" s="189"/>
      <c r="EG7" s="189"/>
      <c r="EH7" s="195"/>
      <c r="EI7" s="194"/>
      <c r="EJ7" s="189"/>
      <c r="EK7" s="189"/>
      <c r="EL7" s="189"/>
      <c r="EM7" s="195"/>
      <c r="EN7" s="194"/>
      <c r="EO7" s="189"/>
      <c r="EP7" s="189"/>
      <c r="EQ7" s="189"/>
      <c r="ER7" s="195"/>
      <c r="ES7" s="194"/>
      <c r="ET7" s="189"/>
      <c r="EU7" s="189"/>
      <c r="EV7" s="189"/>
      <c r="EW7" s="195"/>
    </row>
    <row r="8" spans="1:153" x14ac:dyDescent="0.25">
      <c r="A8" s="24"/>
      <c r="B8" s="24"/>
      <c r="C8" s="24"/>
      <c r="D8" s="194"/>
      <c r="E8" s="189"/>
      <c r="F8" s="189"/>
      <c r="G8" s="189"/>
      <c r="H8" s="195"/>
      <c r="I8" s="194"/>
      <c r="J8" s="189"/>
      <c r="K8" s="189"/>
      <c r="L8" s="189"/>
      <c r="M8" s="195"/>
      <c r="N8" s="194"/>
      <c r="O8" s="189"/>
      <c r="P8" s="189"/>
      <c r="Q8" s="189"/>
      <c r="R8" s="195"/>
      <c r="S8" s="194"/>
      <c r="T8" s="189"/>
      <c r="U8" s="189"/>
      <c r="V8" s="189"/>
      <c r="W8" s="195"/>
      <c r="X8" s="194"/>
      <c r="Y8" s="189"/>
      <c r="Z8" s="189"/>
      <c r="AA8" s="189"/>
      <c r="AB8" s="195"/>
      <c r="AC8" s="194"/>
      <c r="AD8" s="189"/>
      <c r="AE8" s="189"/>
      <c r="AF8" s="189"/>
      <c r="AG8" s="195"/>
      <c r="AH8" s="194"/>
      <c r="AI8" s="189"/>
      <c r="AJ8" s="189"/>
      <c r="AK8" s="189"/>
      <c r="AL8" s="195"/>
      <c r="AM8" s="194"/>
      <c r="AN8" s="189"/>
      <c r="AO8" s="189"/>
      <c r="AP8" s="189"/>
      <c r="AQ8" s="195"/>
      <c r="AR8" s="194"/>
      <c r="AS8" s="189"/>
      <c r="AT8" s="189"/>
      <c r="AU8" s="189"/>
      <c r="AV8" s="195"/>
      <c r="AW8" s="194"/>
      <c r="AX8" s="189"/>
      <c r="AY8" s="189"/>
      <c r="AZ8" s="189"/>
      <c r="BA8" s="195"/>
      <c r="BB8" s="194"/>
      <c r="BC8" s="189"/>
      <c r="BD8" s="189"/>
      <c r="BE8" s="189"/>
      <c r="BF8" s="195"/>
      <c r="BG8" s="194"/>
      <c r="BH8" s="189"/>
      <c r="BI8" s="189"/>
      <c r="BJ8" s="189"/>
      <c r="BK8" s="195"/>
      <c r="BL8" s="194"/>
      <c r="BM8" s="189"/>
      <c r="BN8" s="189"/>
      <c r="BO8" s="189"/>
      <c r="BP8" s="195"/>
      <c r="BQ8" s="194"/>
      <c r="BR8" s="189"/>
      <c r="BS8" s="189"/>
      <c r="BT8" s="189"/>
      <c r="BU8" s="195"/>
      <c r="BV8" s="194"/>
      <c r="BW8" s="189"/>
      <c r="BX8" s="189"/>
      <c r="BY8" s="189"/>
      <c r="BZ8" s="195"/>
      <c r="CA8" s="194"/>
      <c r="CB8" s="189"/>
      <c r="CC8" s="189"/>
      <c r="CD8" s="189"/>
      <c r="CE8" s="195"/>
      <c r="CF8" s="194"/>
      <c r="CG8" s="189"/>
      <c r="CH8" s="189"/>
      <c r="CI8" s="189"/>
      <c r="CJ8" s="195"/>
      <c r="CK8" s="194"/>
      <c r="CL8" s="189"/>
      <c r="CM8" s="189"/>
      <c r="CN8" s="189"/>
      <c r="CO8" s="195"/>
      <c r="CP8" s="194"/>
      <c r="CQ8" s="189"/>
      <c r="CR8" s="189"/>
      <c r="CS8" s="189"/>
      <c r="CT8" s="195"/>
      <c r="CU8" s="194"/>
      <c r="CV8" s="189"/>
      <c r="CW8" s="189"/>
      <c r="CX8" s="189"/>
      <c r="CY8" s="195"/>
      <c r="CZ8" s="194"/>
      <c r="DA8" s="189"/>
      <c r="DB8" s="189"/>
      <c r="DC8" s="189"/>
      <c r="DD8" s="195"/>
      <c r="DE8" s="194"/>
      <c r="DF8" s="189"/>
      <c r="DG8" s="189"/>
      <c r="DH8" s="189"/>
      <c r="DI8" s="195"/>
      <c r="DJ8" s="194"/>
      <c r="DK8" s="189"/>
      <c r="DL8" s="189"/>
      <c r="DM8" s="189"/>
      <c r="DN8" s="195"/>
      <c r="DO8" s="194"/>
      <c r="DP8" s="189"/>
      <c r="DQ8" s="189"/>
      <c r="DR8" s="189"/>
      <c r="DS8" s="195"/>
      <c r="DT8" s="194"/>
      <c r="DU8" s="189"/>
      <c r="DV8" s="189"/>
      <c r="DW8" s="189"/>
      <c r="DX8" s="195"/>
      <c r="DY8" s="194"/>
      <c r="DZ8" s="189"/>
      <c r="EA8" s="189"/>
      <c r="EB8" s="189"/>
      <c r="EC8" s="195"/>
      <c r="ED8" s="194"/>
      <c r="EE8" s="189"/>
      <c r="EF8" s="189"/>
      <c r="EG8" s="189"/>
      <c r="EH8" s="195"/>
      <c r="EI8" s="194"/>
      <c r="EJ8" s="189"/>
      <c r="EK8" s="189"/>
      <c r="EL8" s="189"/>
      <c r="EM8" s="195"/>
      <c r="EN8" s="194"/>
      <c r="EO8" s="189"/>
      <c r="EP8" s="189"/>
      <c r="EQ8" s="189"/>
      <c r="ER8" s="195"/>
      <c r="ES8" s="194"/>
      <c r="ET8" s="189"/>
      <c r="EU8" s="189"/>
      <c r="EV8" s="189"/>
      <c r="EW8" s="195"/>
    </row>
    <row r="9" spans="1:153" x14ac:dyDescent="0.25">
      <c r="A9" s="28" t="s">
        <v>210</v>
      </c>
      <c r="B9" s="24"/>
      <c r="C9" s="24"/>
      <c r="D9" s="194"/>
      <c r="E9" s="189"/>
      <c r="F9" s="189"/>
      <c r="G9" s="189"/>
      <c r="H9" s="195"/>
      <c r="I9" s="194"/>
      <c r="J9" s="189"/>
      <c r="K9" s="189"/>
      <c r="L9" s="189"/>
      <c r="M9" s="195"/>
      <c r="N9" s="194"/>
      <c r="O9" s="189"/>
      <c r="P9" s="189"/>
      <c r="Q9" s="189"/>
      <c r="R9" s="195"/>
      <c r="S9" s="194"/>
      <c r="T9" s="189"/>
      <c r="U9" s="189"/>
      <c r="V9" s="189"/>
      <c r="W9" s="195"/>
      <c r="X9" s="194"/>
      <c r="Y9" s="189"/>
      <c r="Z9" s="189"/>
      <c r="AA9" s="189"/>
      <c r="AB9" s="195"/>
      <c r="AC9" s="194"/>
      <c r="AD9" s="189"/>
      <c r="AE9" s="189"/>
      <c r="AF9" s="189"/>
      <c r="AG9" s="195"/>
      <c r="AH9" s="194"/>
      <c r="AI9" s="189"/>
      <c r="AJ9" s="189"/>
      <c r="AK9" s="189"/>
      <c r="AL9" s="195"/>
      <c r="AM9" s="194"/>
      <c r="AN9" s="189"/>
      <c r="AO9" s="189"/>
      <c r="AP9" s="189"/>
      <c r="AQ9" s="195"/>
      <c r="AR9" s="194"/>
      <c r="AS9" s="189"/>
      <c r="AT9" s="189"/>
      <c r="AU9" s="189"/>
      <c r="AV9" s="195"/>
      <c r="AW9" s="194"/>
      <c r="AX9" s="189"/>
      <c r="AY9" s="189"/>
      <c r="AZ9" s="189"/>
      <c r="BA9" s="195"/>
      <c r="BB9" s="194"/>
      <c r="BC9" s="189"/>
      <c r="BD9" s="189"/>
      <c r="BE9" s="189"/>
      <c r="BF9" s="195"/>
      <c r="BG9" s="194"/>
      <c r="BH9" s="189"/>
      <c r="BI9" s="189"/>
      <c r="BJ9" s="189"/>
      <c r="BK9" s="195"/>
      <c r="BL9" s="194"/>
      <c r="BM9" s="189"/>
      <c r="BN9" s="189"/>
      <c r="BO9" s="189"/>
      <c r="BP9" s="195"/>
      <c r="BQ9" s="194"/>
      <c r="BR9" s="189"/>
      <c r="BS9" s="189"/>
      <c r="BT9" s="189"/>
      <c r="BU9" s="195"/>
      <c r="BV9" s="194"/>
      <c r="BW9" s="189"/>
      <c r="BX9" s="189"/>
      <c r="BY9" s="189"/>
      <c r="BZ9" s="195"/>
      <c r="CA9" s="194"/>
      <c r="CB9" s="189"/>
      <c r="CC9" s="189"/>
      <c r="CD9" s="189"/>
      <c r="CE9" s="195"/>
      <c r="CF9" s="194"/>
      <c r="CG9" s="189"/>
      <c r="CH9" s="189"/>
      <c r="CI9" s="189"/>
      <c r="CJ9" s="195"/>
      <c r="CK9" s="194"/>
      <c r="CL9" s="189"/>
      <c r="CM9" s="189"/>
      <c r="CN9" s="189"/>
      <c r="CO9" s="195"/>
      <c r="CP9" s="194"/>
      <c r="CQ9" s="189"/>
      <c r="CR9" s="189"/>
      <c r="CS9" s="189"/>
      <c r="CT9" s="195"/>
      <c r="CU9" s="194"/>
      <c r="CV9" s="189"/>
      <c r="CW9" s="189"/>
      <c r="CX9" s="189"/>
      <c r="CY9" s="195"/>
      <c r="CZ9" s="194"/>
      <c r="DA9" s="189"/>
      <c r="DB9" s="189"/>
      <c r="DC9" s="189"/>
      <c r="DD9" s="195"/>
      <c r="DE9" s="194"/>
      <c r="DF9" s="189"/>
      <c r="DG9" s="189"/>
      <c r="DH9" s="189"/>
      <c r="DI9" s="195"/>
      <c r="DJ9" s="194"/>
      <c r="DK9" s="189"/>
      <c r="DL9" s="189"/>
      <c r="DM9" s="189"/>
      <c r="DN9" s="195"/>
      <c r="DO9" s="194"/>
      <c r="DP9" s="189"/>
      <c r="DQ9" s="189"/>
      <c r="DR9" s="189"/>
      <c r="DS9" s="195"/>
      <c r="DT9" s="194"/>
      <c r="DU9" s="189"/>
      <c r="DV9" s="189"/>
      <c r="DW9" s="189"/>
      <c r="DX9" s="195"/>
      <c r="DY9" s="194"/>
      <c r="DZ9" s="189"/>
      <c r="EA9" s="189"/>
      <c r="EB9" s="189"/>
      <c r="EC9" s="195"/>
      <c r="ED9" s="194"/>
      <c r="EE9" s="189"/>
      <c r="EF9" s="189"/>
      <c r="EG9" s="189"/>
      <c r="EH9" s="195"/>
      <c r="EI9" s="194"/>
      <c r="EJ9" s="189"/>
      <c r="EK9" s="189"/>
      <c r="EL9" s="189"/>
      <c r="EM9" s="195"/>
      <c r="EN9" s="194"/>
      <c r="EO9" s="189"/>
      <c r="EP9" s="189"/>
      <c r="EQ9" s="189"/>
      <c r="ER9" s="195"/>
      <c r="ES9" s="194"/>
      <c r="ET9" s="189"/>
      <c r="EU9" s="189"/>
      <c r="EV9" s="189"/>
      <c r="EW9" s="195"/>
    </row>
    <row r="10" spans="1:153" x14ac:dyDescent="0.25">
      <c r="A10" s="28" t="s">
        <v>209</v>
      </c>
      <c r="B10" s="24"/>
      <c r="C10" s="24"/>
      <c r="D10" s="194"/>
      <c r="E10" s="189"/>
      <c r="F10" s="189"/>
      <c r="G10" s="189"/>
      <c r="H10" s="195"/>
      <c r="I10" s="194"/>
      <c r="J10" s="189"/>
      <c r="K10" s="189"/>
      <c r="L10" s="189"/>
      <c r="M10" s="195"/>
      <c r="N10" s="194"/>
      <c r="O10" s="189"/>
      <c r="P10" s="189"/>
      <c r="Q10" s="189"/>
      <c r="R10" s="195"/>
      <c r="S10" s="194"/>
      <c r="T10" s="189"/>
      <c r="U10" s="189"/>
      <c r="V10" s="189"/>
      <c r="W10" s="195"/>
      <c r="X10" s="194"/>
      <c r="Y10" s="189"/>
      <c r="Z10" s="189"/>
      <c r="AA10" s="189"/>
      <c r="AB10" s="195"/>
      <c r="AC10" s="194"/>
      <c r="AD10" s="189"/>
      <c r="AE10" s="189"/>
      <c r="AF10" s="189"/>
      <c r="AG10" s="195"/>
      <c r="AH10" s="194"/>
      <c r="AI10" s="189"/>
      <c r="AJ10" s="189"/>
      <c r="AK10" s="189"/>
      <c r="AL10" s="195"/>
      <c r="AM10" s="194"/>
      <c r="AN10" s="189"/>
      <c r="AO10" s="189"/>
      <c r="AP10" s="189"/>
      <c r="AQ10" s="195"/>
      <c r="AR10" s="194"/>
      <c r="AS10" s="189"/>
      <c r="AT10" s="189"/>
      <c r="AU10" s="189"/>
      <c r="AV10" s="195"/>
      <c r="AW10" s="194"/>
      <c r="AX10" s="189"/>
      <c r="AY10" s="189"/>
      <c r="AZ10" s="189"/>
      <c r="BA10" s="195"/>
      <c r="BB10" s="194"/>
      <c r="BC10" s="189"/>
      <c r="BD10" s="189"/>
      <c r="BE10" s="189"/>
      <c r="BF10" s="195"/>
      <c r="BG10" s="194"/>
      <c r="BH10" s="189"/>
      <c r="BI10" s="189"/>
      <c r="BJ10" s="189"/>
      <c r="BK10" s="195"/>
      <c r="BL10" s="194"/>
      <c r="BM10" s="189"/>
      <c r="BN10" s="189"/>
      <c r="BO10" s="189"/>
      <c r="BP10" s="195"/>
      <c r="BQ10" s="194"/>
      <c r="BR10" s="189"/>
      <c r="BS10" s="189"/>
      <c r="BT10" s="189"/>
      <c r="BU10" s="195"/>
      <c r="BV10" s="194"/>
      <c r="BW10" s="189"/>
      <c r="BX10" s="189"/>
      <c r="BY10" s="189"/>
      <c r="BZ10" s="195"/>
      <c r="CA10" s="194"/>
      <c r="CB10" s="189"/>
      <c r="CC10" s="189"/>
      <c r="CD10" s="189"/>
      <c r="CE10" s="195"/>
      <c r="CF10" s="194"/>
      <c r="CG10" s="189"/>
      <c r="CH10" s="189"/>
      <c r="CI10" s="189"/>
      <c r="CJ10" s="195"/>
      <c r="CK10" s="194"/>
      <c r="CL10" s="189"/>
      <c r="CM10" s="189"/>
      <c r="CN10" s="189"/>
      <c r="CO10" s="195"/>
      <c r="CP10" s="194"/>
      <c r="CQ10" s="189"/>
      <c r="CR10" s="189"/>
      <c r="CS10" s="189"/>
      <c r="CT10" s="195"/>
      <c r="CU10" s="194"/>
      <c r="CV10" s="189"/>
      <c r="CW10" s="189"/>
      <c r="CX10" s="189"/>
      <c r="CY10" s="195"/>
      <c r="CZ10" s="194"/>
      <c r="DA10" s="189"/>
      <c r="DB10" s="189"/>
      <c r="DC10" s="189"/>
      <c r="DD10" s="195"/>
      <c r="DE10" s="194"/>
      <c r="DF10" s="189"/>
      <c r="DG10" s="189"/>
      <c r="DH10" s="189"/>
      <c r="DI10" s="195"/>
      <c r="DJ10" s="194"/>
      <c r="DK10" s="189"/>
      <c r="DL10" s="189"/>
      <c r="DM10" s="189"/>
      <c r="DN10" s="195"/>
      <c r="DO10" s="194"/>
      <c r="DP10" s="189"/>
      <c r="DQ10" s="189"/>
      <c r="DR10" s="189"/>
      <c r="DS10" s="195"/>
      <c r="DT10" s="194"/>
      <c r="DU10" s="189"/>
      <c r="DV10" s="189"/>
      <c r="DW10" s="189"/>
      <c r="DX10" s="195"/>
      <c r="DY10" s="194"/>
      <c r="DZ10" s="189"/>
      <c r="EA10" s="189"/>
      <c r="EB10" s="189"/>
      <c r="EC10" s="195"/>
      <c r="ED10" s="194"/>
      <c r="EE10" s="189"/>
      <c r="EF10" s="189"/>
      <c r="EG10" s="189"/>
      <c r="EH10" s="195"/>
      <c r="EI10" s="194"/>
      <c r="EJ10" s="189"/>
      <c r="EK10" s="189"/>
      <c r="EL10" s="189"/>
      <c r="EM10" s="195"/>
      <c r="EN10" s="194"/>
      <c r="EO10" s="189"/>
      <c r="EP10" s="189"/>
      <c r="EQ10" s="189"/>
      <c r="ER10" s="195"/>
      <c r="ES10" s="194"/>
      <c r="ET10" s="189"/>
      <c r="EU10" s="189"/>
      <c r="EV10" s="189"/>
      <c r="EW10" s="195"/>
    </row>
    <row r="11" spans="1:153" x14ac:dyDescent="0.25">
      <c r="A11" s="24" t="s">
        <v>190</v>
      </c>
      <c r="B11" s="24">
        <v>1796.6719969999999</v>
      </c>
      <c r="C11" s="24">
        <v>1687.9379879999999</v>
      </c>
      <c r="D11" s="27">
        <v>1478.4995120000001</v>
      </c>
      <c r="E11" s="27">
        <v>1525.923828</v>
      </c>
      <c r="F11" s="27">
        <v>1503.1453859999999</v>
      </c>
      <c r="G11" s="27">
        <v>1502.9079589999999</v>
      </c>
      <c r="H11" s="24">
        <v>1503.1258539999999</v>
      </c>
      <c r="I11" s="27">
        <v>1509.841553</v>
      </c>
      <c r="J11" s="27">
        <v>1574.3747559999999</v>
      </c>
      <c r="K11" s="27">
        <v>1547.1733400000001</v>
      </c>
      <c r="L11" s="27">
        <v>1530.352539</v>
      </c>
      <c r="M11" s="24">
        <v>1503.7613530000001</v>
      </c>
      <c r="N11" s="27">
        <v>1422.1495359999999</v>
      </c>
      <c r="O11" s="27">
        <v>1614.2763669999999</v>
      </c>
      <c r="P11" s="27">
        <v>1569.144775</v>
      </c>
      <c r="Q11" s="27">
        <v>1501.317139</v>
      </c>
      <c r="R11" s="24">
        <v>1435.8542480000001</v>
      </c>
      <c r="S11" s="27">
        <v>1364.924561</v>
      </c>
      <c r="T11" s="27">
        <v>1636.95874</v>
      </c>
      <c r="U11" s="27">
        <v>1580.2497559999999</v>
      </c>
      <c r="V11" s="27">
        <v>1468.8035890000001</v>
      </c>
      <c r="W11" s="24">
        <v>1374.247314</v>
      </c>
      <c r="X11" s="27">
        <v>1229.5131839999999</v>
      </c>
      <c r="Y11" s="27">
        <v>1573.8896480000001</v>
      </c>
      <c r="Z11" s="27">
        <v>1508.307861</v>
      </c>
      <c r="AA11" s="27">
        <v>1361.9451899999999</v>
      </c>
      <c r="AB11" s="24">
        <v>1229.9853519999999</v>
      </c>
      <c r="AC11" s="27">
        <v>1260.6563719999999</v>
      </c>
      <c r="AD11" s="27">
        <v>1637.7875979999999</v>
      </c>
      <c r="AE11" s="27">
        <v>1565.723999</v>
      </c>
      <c r="AF11" s="27">
        <v>1393.9023440000001</v>
      </c>
      <c r="AG11" s="24">
        <v>1233.0966800000001</v>
      </c>
      <c r="AH11" s="27">
        <v>1289.219116</v>
      </c>
      <c r="AI11" s="27">
        <v>1689.6899410000001</v>
      </c>
      <c r="AJ11" s="27">
        <v>1610.5776370000001</v>
      </c>
      <c r="AK11" s="27">
        <v>1416.528442</v>
      </c>
      <c r="AL11" s="24">
        <v>1245.243164</v>
      </c>
      <c r="AM11" s="27">
        <v>1312.3305660000001</v>
      </c>
      <c r="AN11" s="27">
        <v>1728.9548339999999</v>
      </c>
      <c r="AO11" s="27">
        <v>1659.673096</v>
      </c>
      <c r="AP11" s="27">
        <v>1434.313232</v>
      </c>
      <c r="AQ11" s="24">
        <v>1259.8504640000001</v>
      </c>
      <c r="AR11" s="27">
        <v>1327.0625</v>
      </c>
      <c r="AS11" s="27">
        <v>1751.1674800000001</v>
      </c>
      <c r="AT11" s="27">
        <v>1687.54126</v>
      </c>
      <c r="AU11" s="27">
        <v>1440.472534</v>
      </c>
      <c r="AV11" s="24">
        <v>1263.6556399999999</v>
      </c>
      <c r="AW11" s="27">
        <v>1326.6914059999999</v>
      </c>
      <c r="AX11" s="27">
        <v>1766.9526370000001</v>
      </c>
      <c r="AY11" s="27">
        <v>1700.458496</v>
      </c>
      <c r="AZ11" s="27">
        <v>1445.360962</v>
      </c>
      <c r="BA11" s="24">
        <v>1266.841553</v>
      </c>
      <c r="BB11" s="27">
        <v>1314.858643</v>
      </c>
      <c r="BC11" s="27">
        <v>1783.6647949999999</v>
      </c>
      <c r="BD11" s="27">
        <v>1719.194702</v>
      </c>
      <c r="BE11" s="27">
        <v>1461.9071039999999</v>
      </c>
      <c r="BF11" s="24">
        <v>1274.0483400000001</v>
      </c>
      <c r="BG11" s="27">
        <v>1323.869751</v>
      </c>
      <c r="BH11" s="27">
        <v>1792.6391599999999</v>
      </c>
      <c r="BI11" s="27">
        <v>1741.979126</v>
      </c>
      <c r="BJ11" s="27">
        <v>1469.0932620000001</v>
      </c>
      <c r="BK11" s="24">
        <v>1281.869263</v>
      </c>
      <c r="BL11" s="27">
        <v>1322.280884</v>
      </c>
      <c r="BM11" s="27">
        <v>1804.509033</v>
      </c>
      <c r="BN11" s="27">
        <v>1752.505737</v>
      </c>
      <c r="BO11" s="27">
        <v>1470.7388920000001</v>
      </c>
      <c r="BP11" s="24">
        <v>1284.5333250000001</v>
      </c>
      <c r="BQ11" s="27">
        <v>1335.8238530000001</v>
      </c>
      <c r="BR11" s="27">
        <v>1813.557251</v>
      </c>
      <c r="BS11" s="27">
        <v>1755.2822269999999</v>
      </c>
      <c r="BT11" s="27">
        <v>1476.3632809999999</v>
      </c>
      <c r="BU11" s="24">
        <v>1290.7647710000001</v>
      </c>
      <c r="BV11" s="27">
        <v>1334.207275</v>
      </c>
      <c r="BW11" s="27">
        <v>1815.1823730000001</v>
      </c>
      <c r="BX11" s="27">
        <v>1764.9648440000001</v>
      </c>
      <c r="BY11" s="27">
        <v>1483.489746</v>
      </c>
      <c r="BZ11" s="24">
        <v>1292.4672849999999</v>
      </c>
      <c r="CA11" s="27">
        <v>1335.5992429999999</v>
      </c>
      <c r="CB11" s="27">
        <v>1821.376953</v>
      </c>
      <c r="CC11" s="27">
        <v>1772.736328</v>
      </c>
      <c r="CD11" s="27">
        <v>1483.5</v>
      </c>
      <c r="CE11" s="24">
        <v>1295.081543</v>
      </c>
      <c r="CF11" s="27">
        <v>1339.2844239999999</v>
      </c>
      <c r="CG11" s="27">
        <v>1824.0726320000001</v>
      </c>
      <c r="CH11" s="27">
        <v>1777.9052730000001</v>
      </c>
      <c r="CI11" s="27">
        <v>1503.8961179999999</v>
      </c>
      <c r="CJ11" s="24">
        <v>1312.068481</v>
      </c>
      <c r="CK11" s="27">
        <v>1345.783203</v>
      </c>
      <c r="CL11" s="27">
        <v>1828.5667719999999</v>
      </c>
      <c r="CM11" s="27">
        <v>1785.5830080000001</v>
      </c>
      <c r="CN11" s="27">
        <v>1521.309082</v>
      </c>
      <c r="CO11" s="24">
        <v>1322.8139650000001</v>
      </c>
      <c r="CP11" s="27">
        <v>1355.1079099999999</v>
      </c>
      <c r="CQ11" s="27">
        <v>1830.4189449999999</v>
      </c>
      <c r="CR11" s="27">
        <v>1794.041504</v>
      </c>
      <c r="CS11" s="27">
        <v>1523.5357670000001</v>
      </c>
      <c r="CT11" s="24">
        <v>1332.918823</v>
      </c>
      <c r="CU11" s="27">
        <v>1359.7086179999999</v>
      </c>
      <c r="CV11" s="27">
        <v>1834.876221</v>
      </c>
      <c r="CW11" s="27">
        <v>1797.910889</v>
      </c>
      <c r="CX11" s="27">
        <v>1523.4304199999999</v>
      </c>
      <c r="CY11" s="24">
        <v>1339.275269</v>
      </c>
      <c r="CZ11" s="27">
        <v>1354.894409</v>
      </c>
      <c r="DA11" s="27">
        <v>1837.0491939999999</v>
      </c>
      <c r="DB11" s="27">
        <v>1804.2330320000001</v>
      </c>
      <c r="DC11" s="27">
        <v>1525.802246</v>
      </c>
      <c r="DD11" s="24">
        <v>1342.487427</v>
      </c>
      <c r="DE11" s="27">
        <v>1355.3522949999999</v>
      </c>
      <c r="DF11" s="27">
        <v>1843.8310550000001</v>
      </c>
      <c r="DG11" s="27">
        <v>1815.7349850000001</v>
      </c>
      <c r="DH11" s="27">
        <v>1530.97522</v>
      </c>
      <c r="DI11" s="24">
        <v>1342.489014</v>
      </c>
      <c r="DJ11" s="27">
        <v>1370.6145019999999</v>
      </c>
      <c r="DK11" s="27">
        <v>1849.9838870000001</v>
      </c>
      <c r="DL11" s="27">
        <v>1824.017456</v>
      </c>
      <c r="DM11" s="27">
        <v>1546.620361</v>
      </c>
      <c r="DN11" s="24">
        <v>1345.2307129999999</v>
      </c>
      <c r="DO11" s="27">
        <v>1387.6757809999999</v>
      </c>
      <c r="DP11" s="27">
        <v>1853.5317379999999</v>
      </c>
      <c r="DQ11" s="27">
        <v>1833.7801509999999</v>
      </c>
      <c r="DR11" s="27">
        <v>1561.3000489999999</v>
      </c>
      <c r="DS11" s="24">
        <v>1347.192749</v>
      </c>
      <c r="DT11" s="27">
        <v>1395.4979249999999</v>
      </c>
      <c r="DU11" s="27">
        <v>1856.8991699999999</v>
      </c>
      <c r="DV11" s="27">
        <v>1842.375</v>
      </c>
      <c r="DW11" s="27">
        <v>1569.053711</v>
      </c>
      <c r="DX11" s="24">
        <v>1348.0760499999999</v>
      </c>
      <c r="DY11" s="27">
        <v>1411.6083980000001</v>
      </c>
      <c r="DZ11" s="27">
        <v>1859.929932</v>
      </c>
      <c r="EA11" s="27">
        <v>1850.7764890000001</v>
      </c>
      <c r="EB11" s="27">
        <v>1574.1956789999999</v>
      </c>
      <c r="EC11" s="24">
        <v>1349.6138920000001</v>
      </c>
      <c r="ED11" s="27">
        <v>1421.842163</v>
      </c>
      <c r="EE11" s="27">
        <v>1863.1911620000001</v>
      </c>
      <c r="EF11" s="27">
        <v>1855.3454589999999</v>
      </c>
      <c r="EG11" s="27">
        <v>1576.3630370000001</v>
      </c>
      <c r="EH11" s="24">
        <v>1350.7423100000001</v>
      </c>
      <c r="EI11" s="27">
        <v>1428.086182</v>
      </c>
      <c r="EJ11" s="27">
        <v>1865.5214840000001</v>
      </c>
      <c r="EK11" s="27">
        <v>1856.5317379999999</v>
      </c>
      <c r="EL11" s="27">
        <v>1579.2814940000001</v>
      </c>
      <c r="EM11" s="24">
        <v>1350.410034</v>
      </c>
      <c r="EN11" s="27">
        <v>1429.2037350000001</v>
      </c>
      <c r="EO11" s="27">
        <v>1866.6513669999999</v>
      </c>
      <c r="EP11" s="27">
        <v>1859.5264890000001</v>
      </c>
      <c r="EQ11" s="27">
        <v>1581.1201169999999</v>
      </c>
      <c r="ER11" s="24">
        <v>1353.635986</v>
      </c>
      <c r="ES11" s="26">
        <v>-6.0000000000000001E-3</v>
      </c>
      <c r="ET11" s="26">
        <v>3.0000000000000001E-3</v>
      </c>
      <c r="EU11" s="26">
        <v>3.0000000000000001E-3</v>
      </c>
      <c r="EV11" s="26">
        <v>-2E-3</v>
      </c>
      <c r="EW11" s="25">
        <v>-8.0000000000000002E-3</v>
      </c>
    </row>
    <row r="12" spans="1:153" x14ac:dyDescent="0.25">
      <c r="A12" s="24" t="s">
        <v>189</v>
      </c>
      <c r="B12" s="24">
        <v>32.367001000000002</v>
      </c>
      <c r="C12" s="24">
        <v>24.08</v>
      </c>
      <c r="D12" s="27">
        <v>17.197651</v>
      </c>
      <c r="E12" s="27">
        <v>17.389092999999999</v>
      </c>
      <c r="F12" s="27">
        <v>17.302347000000001</v>
      </c>
      <c r="G12" s="27">
        <v>17.302026999999999</v>
      </c>
      <c r="H12" s="24">
        <v>17.302379999999999</v>
      </c>
      <c r="I12" s="27">
        <v>16.980595000000001</v>
      </c>
      <c r="J12" s="27">
        <v>17.182715999999999</v>
      </c>
      <c r="K12" s="27">
        <v>17.126771999999999</v>
      </c>
      <c r="L12" s="27">
        <v>16.961922000000001</v>
      </c>
      <c r="M12" s="24">
        <v>16.791129999999999</v>
      </c>
      <c r="N12" s="27">
        <v>16.767109000000001</v>
      </c>
      <c r="O12" s="27">
        <v>17.417276000000001</v>
      </c>
      <c r="P12" s="27">
        <v>17.308997999999999</v>
      </c>
      <c r="Q12" s="27">
        <v>16.845929999999999</v>
      </c>
      <c r="R12" s="24">
        <v>16.433952000000001</v>
      </c>
      <c r="S12" s="27">
        <v>16.661256999999999</v>
      </c>
      <c r="T12" s="27">
        <v>17.606345999999998</v>
      </c>
      <c r="U12" s="27">
        <v>17.500005999999999</v>
      </c>
      <c r="V12" s="27">
        <v>16.752434000000001</v>
      </c>
      <c r="W12" s="24">
        <v>16.155792000000002</v>
      </c>
      <c r="X12" s="27">
        <v>15.871568999999999</v>
      </c>
      <c r="Y12" s="27">
        <v>16.809346999999999</v>
      </c>
      <c r="Z12" s="27">
        <v>16.748262</v>
      </c>
      <c r="AA12" s="27">
        <v>15.902517</v>
      </c>
      <c r="AB12" s="24">
        <v>15.137081999999999</v>
      </c>
      <c r="AC12" s="27">
        <v>13.722312000000001</v>
      </c>
      <c r="AD12" s="27">
        <v>14.721076999999999</v>
      </c>
      <c r="AE12" s="27">
        <v>14.692163000000001</v>
      </c>
      <c r="AF12" s="27">
        <v>13.700062000000001</v>
      </c>
      <c r="AG12" s="24">
        <v>12.771711</v>
      </c>
      <c r="AH12" s="27">
        <v>13.935764000000001</v>
      </c>
      <c r="AI12" s="27">
        <v>14.968953000000001</v>
      </c>
      <c r="AJ12" s="27">
        <v>14.961501</v>
      </c>
      <c r="AK12" s="27">
        <v>13.829889</v>
      </c>
      <c r="AL12" s="24">
        <v>12.828885</v>
      </c>
      <c r="AM12" s="27">
        <v>13.824614</v>
      </c>
      <c r="AN12" s="27">
        <v>14.811249</v>
      </c>
      <c r="AO12" s="27">
        <v>14.894648</v>
      </c>
      <c r="AP12" s="27">
        <v>13.614845000000001</v>
      </c>
      <c r="AQ12" s="24">
        <v>12.546654</v>
      </c>
      <c r="AR12" s="27">
        <v>13.991348</v>
      </c>
      <c r="AS12" s="27">
        <v>14.907163000000001</v>
      </c>
      <c r="AT12" s="27">
        <v>15.076157</v>
      </c>
      <c r="AU12" s="27">
        <v>13.656934</v>
      </c>
      <c r="AV12" s="24">
        <v>12.584069</v>
      </c>
      <c r="AW12" s="27">
        <v>14.061590000000001</v>
      </c>
      <c r="AX12" s="27">
        <v>14.963293</v>
      </c>
      <c r="AY12" s="27">
        <v>15.170605999999999</v>
      </c>
      <c r="AZ12" s="27">
        <v>13.675012000000001</v>
      </c>
      <c r="BA12" s="24">
        <v>12.623097</v>
      </c>
      <c r="BB12" s="27">
        <v>14.159912</v>
      </c>
      <c r="BC12" s="27">
        <v>15.03884</v>
      </c>
      <c r="BD12" s="27">
        <v>15.301348000000001</v>
      </c>
      <c r="BE12" s="27">
        <v>13.750346</v>
      </c>
      <c r="BF12" s="24">
        <v>12.662725999999999</v>
      </c>
      <c r="BG12" s="27">
        <v>14.291273</v>
      </c>
      <c r="BH12" s="27">
        <v>15.08493</v>
      </c>
      <c r="BI12" s="27">
        <v>15.396177</v>
      </c>
      <c r="BJ12" s="27">
        <v>13.800796999999999</v>
      </c>
      <c r="BK12" s="24">
        <v>12.68154</v>
      </c>
      <c r="BL12" s="27">
        <v>14.377644</v>
      </c>
      <c r="BM12" s="27">
        <v>15.15559</v>
      </c>
      <c r="BN12" s="27">
        <v>15.509968000000001</v>
      </c>
      <c r="BO12" s="27">
        <v>13.831901</v>
      </c>
      <c r="BP12" s="24">
        <v>12.700186</v>
      </c>
      <c r="BQ12" s="27">
        <v>14.337042</v>
      </c>
      <c r="BR12" s="27">
        <v>15.032457000000001</v>
      </c>
      <c r="BS12" s="27">
        <v>15.433296</v>
      </c>
      <c r="BT12" s="27">
        <v>13.710596000000001</v>
      </c>
      <c r="BU12" s="24">
        <v>12.545567999999999</v>
      </c>
      <c r="BV12" s="27">
        <v>14.279714999999999</v>
      </c>
      <c r="BW12" s="27">
        <v>14.962880999999999</v>
      </c>
      <c r="BX12" s="27">
        <v>15.390532</v>
      </c>
      <c r="BY12" s="27">
        <v>13.637995</v>
      </c>
      <c r="BZ12" s="24">
        <v>12.445698999999999</v>
      </c>
      <c r="CA12" s="27">
        <v>14.333555</v>
      </c>
      <c r="CB12" s="27">
        <v>14.995948</v>
      </c>
      <c r="CC12" s="27">
        <v>15.46181</v>
      </c>
      <c r="CD12" s="27">
        <v>13.630159000000001</v>
      </c>
      <c r="CE12" s="24">
        <v>12.447781000000001</v>
      </c>
      <c r="CF12" s="27">
        <v>14.328751</v>
      </c>
      <c r="CG12" s="27">
        <v>14.979863999999999</v>
      </c>
      <c r="CH12" s="27">
        <v>15.474905</v>
      </c>
      <c r="CI12" s="27">
        <v>13.630978000000001</v>
      </c>
      <c r="CJ12" s="24">
        <v>12.452399</v>
      </c>
      <c r="CK12" s="27">
        <v>14.395985</v>
      </c>
      <c r="CL12" s="27">
        <v>15.03158</v>
      </c>
      <c r="CM12" s="27">
        <v>15.548596999999999</v>
      </c>
      <c r="CN12" s="27">
        <v>13.697684000000001</v>
      </c>
      <c r="CO12" s="24">
        <v>12.493853</v>
      </c>
      <c r="CP12" s="27">
        <v>14.494474</v>
      </c>
      <c r="CQ12" s="27">
        <v>15.093624</v>
      </c>
      <c r="CR12" s="27">
        <v>15.628405000000001</v>
      </c>
      <c r="CS12" s="27">
        <v>13.738891000000001</v>
      </c>
      <c r="CT12" s="24">
        <v>12.537800000000001</v>
      </c>
      <c r="CU12" s="27">
        <v>14.470871000000001</v>
      </c>
      <c r="CV12" s="27">
        <v>15.061336000000001</v>
      </c>
      <c r="CW12" s="27">
        <v>15.626549000000001</v>
      </c>
      <c r="CX12" s="27">
        <v>13.664695</v>
      </c>
      <c r="CY12" s="24">
        <v>12.476043000000001</v>
      </c>
      <c r="CZ12" s="27">
        <v>14.497563</v>
      </c>
      <c r="DA12" s="27">
        <v>15.106824</v>
      </c>
      <c r="DB12" s="27">
        <v>15.708966</v>
      </c>
      <c r="DC12" s="27">
        <v>13.703137999999999</v>
      </c>
      <c r="DD12" s="24">
        <v>12.492615000000001</v>
      </c>
      <c r="DE12" s="27">
        <v>14.55057</v>
      </c>
      <c r="DF12" s="27">
        <v>15.154232</v>
      </c>
      <c r="DG12" s="27">
        <v>15.80382</v>
      </c>
      <c r="DH12" s="27">
        <v>13.746097000000001</v>
      </c>
      <c r="DI12" s="24">
        <v>12.509534</v>
      </c>
      <c r="DJ12" s="27">
        <v>14.676777</v>
      </c>
      <c r="DK12" s="27">
        <v>15.231090999999999</v>
      </c>
      <c r="DL12" s="27">
        <v>15.907579</v>
      </c>
      <c r="DM12" s="27">
        <v>13.830465999999999</v>
      </c>
      <c r="DN12" s="24">
        <v>12.557069</v>
      </c>
      <c r="DO12" s="27">
        <v>14.800357</v>
      </c>
      <c r="DP12" s="27">
        <v>15.314349</v>
      </c>
      <c r="DQ12" s="27">
        <v>16.001431</v>
      </c>
      <c r="DR12" s="27">
        <v>13.914206999999999</v>
      </c>
      <c r="DS12" s="24">
        <v>12.597556000000001</v>
      </c>
      <c r="DT12" s="27">
        <v>14.902941</v>
      </c>
      <c r="DU12" s="27">
        <v>15.396641000000001</v>
      </c>
      <c r="DV12" s="27">
        <v>16.096734999999999</v>
      </c>
      <c r="DW12" s="27">
        <v>13.980717</v>
      </c>
      <c r="DX12" s="24">
        <v>12.647104000000001</v>
      </c>
      <c r="DY12" s="27">
        <v>15.044475</v>
      </c>
      <c r="DZ12" s="27">
        <v>15.494937</v>
      </c>
      <c r="EA12" s="27">
        <v>16.20627</v>
      </c>
      <c r="EB12" s="27">
        <v>14.043839</v>
      </c>
      <c r="EC12" s="24">
        <v>12.696815000000001</v>
      </c>
      <c r="ED12" s="27">
        <v>15.145227</v>
      </c>
      <c r="EE12" s="27">
        <v>15.655816</v>
      </c>
      <c r="EF12" s="27">
        <v>16.317689999999999</v>
      </c>
      <c r="EG12" s="27">
        <v>14.096774999999999</v>
      </c>
      <c r="EH12" s="24">
        <v>12.745774000000001</v>
      </c>
      <c r="EI12" s="27">
        <v>15.255671</v>
      </c>
      <c r="EJ12" s="27">
        <v>15.735108</v>
      </c>
      <c r="EK12" s="27">
        <v>16.400751</v>
      </c>
      <c r="EL12" s="27">
        <v>14.150791999999999</v>
      </c>
      <c r="EM12" s="24">
        <v>12.785605</v>
      </c>
      <c r="EN12" s="27">
        <v>15.335463000000001</v>
      </c>
      <c r="EO12" s="27">
        <v>15.807076</v>
      </c>
      <c r="EP12" s="27">
        <v>16.499289000000001</v>
      </c>
      <c r="EQ12" s="27">
        <v>14.201805</v>
      </c>
      <c r="ER12" s="24">
        <v>12.846989000000001</v>
      </c>
      <c r="ES12" s="26">
        <v>-1.4999999999999999E-2</v>
      </c>
      <c r="ET12" s="26">
        <v>-1.4E-2</v>
      </c>
      <c r="EU12" s="26">
        <v>-1.2999999999999999E-2</v>
      </c>
      <c r="EV12" s="26">
        <v>-1.7999999999999999E-2</v>
      </c>
      <c r="EW12" s="25">
        <v>-2.1000000000000001E-2</v>
      </c>
    </row>
    <row r="13" spans="1:153" x14ac:dyDescent="0.25">
      <c r="A13" s="24" t="s">
        <v>208</v>
      </c>
      <c r="B13" s="24">
        <v>778.79797399999995</v>
      </c>
      <c r="C13" s="24">
        <v>809.16601600000001</v>
      </c>
      <c r="D13" s="27">
        <v>1037.5141599999999</v>
      </c>
      <c r="E13" s="27">
        <v>990.38305700000001</v>
      </c>
      <c r="F13" s="27">
        <v>1012.612488</v>
      </c>
      <c r="G13" s="27">
        <v>1012.665161</v>
      </c>
      <c r="H13" s="24">
        <v>1012.610413</v>
      </c>
      <c r="I13" s="27">
        <v>945.89276099999995</v>
      </c>
      <c r="J13" s="27">
        <v>874.38622999999995</v>
      </c>
      <c r="K13" s="27">
        <v>913.30529799999999</v>
      </c>
      <c r="L13" s="27">
        <v>877.12457300000005</v>
      </c>
      <c r="M13" s="24">
        <v>861.27606200000002</v>
      </c>
      <c r="N13" s="27">
        <v>1049.1779790000001</v>
      </c>
      <c r="O13" s="27">
        <v>830.86377000000005</v>
      </c>
      <c r="P13" s="27">
        <v>908.57873500000005</v>
      </c>
      <c r="Q13" s="27">
        <v>876.82000700000003</v>
      </c>
      <c r="R13" s="24">
        <v>871.29400599999997</v>
      </c>
      <c r="S13" s="27">
        <v>1130.278198</v>
      </c>
      <c r="T13" s="27">
        <v>813.19635000000005</v>
      </c>
      <c r="U13" s="27">
        <v>926.06976299999997</v>
      </c>
      <c r="V13" s="27">
        <v>890.60650599999997</v>
      </c>
      <c r="W13" s="24">
        <v>883.53100600000005</v>
      </c>
      <c r="X13" s="27">
        <v>1274.5610349999999</v>
      </c>
      <c r="Y13" s="27">
        <v>871.23919699999999</v>
      </c>
      <c r="Z13" s="27">
        <v>1006.7025149999999</v>
      </c>
      <c r="AA13" s="27">
        <v>969.42449999999997</v>
      </c>
      <c r="AB13" s="24">
        <v>973.73327600000005</v>
      </c>
      <c r="AC13" s="27">
        <v>1273.2353519999999</v>
      </c>
      <c r="AD13" s="27">
        <v>823.43957499999999</v>
      </c>
      <c r="AE13" s="27">
        <v>981.67010500000004</v>
      </c>
      <c r="AF13" s="27">
        <v>932.47125200000005</v>
      </c>
      <c r="AG13" s="24">
        <v>942.23913600000003</v>
      </c>
      <c r="AH13" s="27">
        <v>1284.4257809999999</v>
      </c>
      <c r="AI13" s="27">
        <v>788.07531700000004</v>
      </c>
      <c r="AJ13" s="27">
        <v>969.03820800000005</v>
      </c>
      <c r="AK13" s="27">
        <v>911.894226</v>
      </c>
      <c r="AL13" s="24">
        <v>912.39996299999996</v>
      </c>
      <c r="AM13" s="27">
        <v>1299.241211</v>
      </c>
      <c r="AN13" s="27">
        <v>775.64880400000004</v>
      </c>
      <c r="AO13" s="27">
        <v>970.02117899999996</v>
      </c>
      <c r="AP13" s="27">
        <v>907.268372</v>
      </c>
      <c r="AQ13" s="24">
        <v>900.70904499999995</v>
      </c>
      <c r="AR13" s="27">
        <v>1296.7827150000001</v>
      </c>
      <c r="AS13" s="27">
        <v>763.22204599999998</v>
      </c>
      <c r="AT13" s="27">
        <v>977.06121800000005</v>
      </c>
      <c r="AU13" s="27">
        <v>888.91241500000001</v>
      </c>
      <c r="AV13" s="24">
        <v>892.98333700000001</v>
      </c>
      <c r="AW13" s="27">
        <v>1302.830322</v>
      </c>
      <c r="AX13" s="27">
        <v>757.53338599999995</v>
      </c>
      <c r="AY13" s="27">
        <v>988.07116699999995</v>
      </c>
      <c r="AZ13" s="27">
        <v>879.17443800000001</v>
      </c>
      <c r="BA13" s="24">
        <v>881.49279799999999</v>
      </c>
      <c r="BB13" s="27">
        <v>1342.769043</v>
      </c>
      <c r="BC13" s="27">
        <v>765.11706500000003</v>
      </c>
      <c r="BD13" s="27">
        <v>1008.983887</v>
      </c>
      <c r="BE13" s="27">
        <v>869.93914800000005</v>
      </c>
      <c r="BF13" s="24">
        <v>878.78411900000003</v>
      </c>
      <c r="BG13" s="27">
        <v>1374.4521480000001</v>
      </c>
      <c r="BH13" s="27">
        <v>777.24682600000006</v>
      </c>
      <c r="BI13" s="27">
        <v>1031.5158690000001</v>
      </c>
      <c r="BJ13" s="27">
        <v>859.89703399999996</v>
      </c>
      <c r="BK13" s="24">
        <v>868.63562000000002</v>
      </c>
      <c r="BL13" s="27">
        <v>1403.2254640000001</v>
      </c>
      <c r="BM13" s="27">
        <v>786.50006099999996</v>
      </c>
      <c r="BN13" s="27">
        <v>1061.285889</v>
      </c>
      <c r="BO13" s="27">
        <v>857.04815699999995</v>
      </c>
      <c r="BP13" s="24">
        <v>861.80505400000004</v>
      </c>
      <c r="BQ13" s="27">
        <v>1416.036621</v>
      </c>
      <c r="BR13" s="27">
        <v>798.33019999999999</v>
      </c>
      <c r="BS13" s="27">
        <v>1090.9064940000001</v>
      </c>
      <c r="BT13" s="27">
        <v>855.72875999999997</v>
      </c>
      <c r="BU13" s="24">
        <v>853.70019500000001</v>
      </c>
      <c r="BV13" s="27">
        <v>1446.0001219999999</v>
      </c>
      <c r="BW13" s="27">
        <v>813.51129200000003</v>
      </c>
      <c r="BX13" s="27">
        <v>1119.869385</v>
      </c>
      <c r="BY13" s="27">
        <v>856.36975099999995</v>
      </c>
      <c r="BZ13" s="24">
        <v>853.76867700000003</v>
      </c>
      <c r="CA13" s="27">
        <v>1473.090332</v>
      </c>
      <c r="CB13" s="27">
        <v>825.49408000000005</v>
      </c>
      <c r="CC13" s="27">
        <v>1156.236328</v>
      </c>
      <c r="CD13" s="27">
        <v>867.22070299999996</v>
      </c>
      <c r="CE13" s="24">
        <v>860.07220500000005</v>
      </c>
      <c r="CF13" s="27">
        <v>1498.0582280000001</v>
      </c>
      <c r="CG13" s="27">
        <v>832.43920900000001</v>
      </c>
      <c r="CH13" s="27">
        <v>1180.0561520000001</v>
      </c>
      <c r="CI13" s="27">
        <v>850.44946300000004</v>
      </c>
      <c r="CJ13" s="24">
        <v>842.97839399999998</v>
      </c>
      <c r="CK13" s="27">
        <v>1517.823975</v>
      </c>
      <c r="CL13" s="27">
        <v>836.07501200000002</v>
      </c>
      <c r="CM13" s="27">
        <v>1202.4197999999999</v>
      </c>
      <c r="CN13" s="27">
        <v>839.34704599999998</v>
      </c>
      <c r="CO13" s="24">
        <v>836.09887700000002</v>
      </c>
      <c r="CP13" s="27">
        <v>1540.059448</v>
      </c>
      <c r="CQ13" s="27">
        <v>841.86096199999997</v>
      </c>
      <c r="CR13" s="27">
        <v>1228.533081</v>
      </c>
      <c r="CS13" s="27">
        <v>853.29925500000002</v>
      </c>
      <c r="CT13" s="24">
        <v>837.62512200000003</v>
      </c>
      <c r="CU13" s="27">
        <v>1564.3029790000001</v>
      </c>
      <c r="CV13" s="27">
        <v>843.30895999999996</v>
      </c>
      <c r="CW13" s="27">
        <v>1259.6906739999999</v>
      </c>
      <c r="CX13" s="27">
        <v>868.66229199999998</v>
      </c>
      <c r="CY13" s="24">
        <v>839.09789999999998</v>
      </c>
      <c r="CZ13" s="27">
        <v>1600.9803469999999</v>
      </c>
      <c r="DA13" s="27">
        <v>840.11541699999998</v>
      </c>
      <c r="DB13" s="27">
        <v>1288.390991</v>
      </c>
      <c r="DC13" s="27">
        <v>885.339966</v>
      </c>
      <c r="DD13" s="24">
        <v>845.61254899999994</v>
      </c>
      <c r="DE13" s="27">
        <v>1637.8282469999999</v>
      </c>
      <c r="DF13" s="27">
        <v>824.64898700000003</v>
      </c>
      <c r="DG13" s="27">
        <v>1304.8911129999999</v>
      </c>
      <c r="DH13" s="27">
        <v>903.85656700000004</v>
      </c>
      <c r="DI13" s="24">
        <v>857.11566200000004</v>
      </c>
      <c r="DJ13" s="27">
        <v>1662.4354249999999</v>
      </c>
      <c r="DK13" s="27">
        <v>805.18310499999995</v>
      </c>
      <c r="DL13" s="27">
        <v>1316.395264</v>
      </c>
      <c r="DM13" s="27">
        <v>909.76593000000003</v>
      </c>
      <c r="DN13" s="24">
        <v>869.25799600000005</v>
      </c>
      <c r="DO13" s="27">
        <v>1683.2725829999999</v>
      </c>
      <c r="DP13" s="27">
        <v>789.36792000000003</v>
      </c>
      <c r="DQ13" s="27">
        <v>1322.859741</v>
      </c>
      <c r="DR13" s="27">
        <v>916.25231900000006</v>
      </c>
      <c r="DS13" s="24">
        <v>879.00714100000005</v>
      </c>
      <c r="DT13" s="27">
        <v>1720.5457759999999</v>
      </c>
      <c r="DU13" s="27">
        <v>774.18023700000003</v>
      </c>
      <c r="DV13" s="27">
        <v>1324.9147949999999</v>
      </c>
      <c r="DW13" s="27">
        <v>936.32861300000002</v>
      </c>
      <c r="DX13" s="24">
        <v>898.97631799999999</v>
      </c>
      <c r="DY13" s="27">
        <v>1748.338135</v>
      </c>
      <c r="DZ13" s="27">
        <v>760.04522699999995</v>
      </c>
      <c r="EA13" s="27">
        <v>1321.046875</v>
      </c>
      <c r="EB13" s="27">
        <v>947.24200399999995</v>
      </c>
      <c r="EC13" s="24">
        <v>910.80139199999996</v>
      </c>
      <c r="ED13" s="27">
        <v>1779.836914</v>
      </c>
      <c r="EE13" s="27">
        <v>753.66851799999995</v>
      </c>
      <c r="EF13" s="27">
        <v>1313.5164789999999</v>
      </c>
      <c r="EG13" s="27">
        <v>955.74853499999995</v>
      </c>
      <c r="EH13" s="24">
        <v>917.15026899999998</v>
      </c>
      <c r="EI13" s="27">
        <v>1814.8378909999999</v>
      </c>
      <c r="EJ13" s="27">
        <v>732.38067599999999</v>
      </c>
      <c r="EK13" s="27">
        <v>1307.2833250000001</v>
      </c>
      <c r="EL13" s="27">
        <v>966.01025400000003</v>
      </c>
      <c r="EM13" s="24">
        <v>917.91589399999998</v>
      </c>
      <c r="EN13" s="27">
        <v>1861.0421140000001</v>
      </c>
      <c r="EO13" s="27">
        <v>708.80444299999999</v>
      </c>
      <c r="EP13" s="27">
        <v>1286.2335210000001</v>
      </c>
      <c r="EQ13" s="27">
        <v>972.650757</v>
      </c>
      <c r="ER13" s="24">
        <v>918.56158400000004</v>
      </c>
      <c r="ES13" s="26">
        <v>2.9000000000000001E-2</v>
      </c>
      <c r="ET13" s="26">
        <v>-5.0000000000000001E-3</v>
      </c>
      <c r="EU13" s="26">
        <v>1.6E-2</v>
      </c>
      <c r="EV13" s="26">
        <v>6.0000000000000001E-3</v>
      </c>
      <c r="EW13" s="25">
        <v>4.0000000000000001E-3</v>
      </c>
    </row>
    <row r="14" spans="1:153" x14ac:dyDescent="0.25">
      <c r="A14" s="24" t="s">
        <v>187</v>
      </c>
      <c r="B14" s="24">
        <v>806.96899399999995</v>
      </c>
      <c r="C14" s="24">
        <v>790.22497599999997</v>
      </c>
      <c r="D14" s="27">
        <v>769.99694799999997</v>
      </c>
      <c r="E14" s="27">
        <v>769.99694799999997</v>
      </c>
      <c r="F14" s="27">
        <v>769.99694799999997</v>
      </c>
      <c r="G14" s="27">
        <v>769.99694799999997</v>
      </c>
      <c r="H14" s="24">
        <v>769.99694799999997</v>
      </c>
      <c r="I14" s="27">
        <v>775.18158000000005</v>
      </c>
      <c r="J14" s="27">
        <v>775.18158000000005</v>
      </c>
      <c r="K14" s="27">
        <v>775.18158000000005</v>
      </c>
      <c r="L14" s="27">
        <v>775.18158000000005</v>
      </c>
      <c r="M14" s="24">
        <v>775.18164100000001</v>
      </c>
      <c r="N14" s="27">
        <v>788.70916699999998</v>
      </c>
      <c r="O14" s="27">
        <v>788.70916699999998</v>
      </c>
      <c r="P14" s="27">
        <v>788.70916699999998</v>
      </c>
      <c r="Q14" s="27">
        <v>788.70916699999998</v>
      </c>
      <c r="R14" s="24">
        <v>788.70916699999998</v>
      </c>
      <c r="S14" s="27">
        <v>819.96679700000004</v>
      </c>
      <c r="T14" s="27">
        <v>819.96679700000004</v>
      </c>
      <c r="U14" s="27">
        <v>819.96679700000004</v>
      </c>
      <c r="V14" s="27">
        <v>819.96679700000004</v>
      </c>
      <c r="W14" s="24">
        <v>819.96679700000004</v>
      </c>
      <c r="X14" s="27">
        <v>839.92553699999996</v>
      </c>
      <c r="Y14" s="27">
        <v>839.92541500000004</v>
      </c>
      <c r="Z14" s="27">
        <v>839.92553699999996</v>
      </c>
      <c r="AA14" s="27">
        <v>839.92553699999996</v>
      </c>
      <c r="AB14" s="24">
        <v>839.92553699999996</v>
      </c>
      <c r="AC14" s="27">
        <v>859.28381300000001</v>
      </c>
      <c r="AD14" s="27">
        <v>859.28381300000001</v>
      </c>
      <c r="AE14" s="27">
        <v>859.28381300000001</v>
      </c>
      <c r="AF14" s="27">
        <v>859.28381300000001</v>
      </c>
      <c r="AG14" s="24">
        <v>859.28381300000001</v>
      </c>
      <c r="AH14" s="27">
        <v>867.59729000000004</v>
      </c>
      <c r="AI14" s="27">
        <v>875.85815400000001</v>
      </c>
      <c r="AJ14" s="27">
        <v>875.85815400000001</v>
      </c>
      <c r="AK14" s="27">
        <v>867.59729000000004</v>
      </c>
      <c r="AL14" s="24">
        <v>867.59729000000004</v>
      </c>
      <c r="AM14" s="27">
        <v>876.82800299999997</v>
      </c>
      <c r="AN14" s="27">
        <v>885.08886700000005</v>
      </c>
      <c r="AO14" s="27">
        <v>885.08886700000005</v>
      </c>
      <c r="AP14" s="27">
        <v>876.82800299999997</v>
      </c>
      <c r="AQ14" s="24">
        <v>872.04272500000002</v>
      </c>
      <c r="AR14" s="27">
        <v>876.54070999999999</v>
      </c>
      <c r="AS14" s="27">
        <v>884.80163600000003</v>
      </c>
      <c r="AT14" s="27">
        <v>884.80163600000003</v>
      </c>
      <c r="AU14" s="27">
        <v>876.54070999999999</v>
      </c>
      <c r="AV14" s="24">
        <v>871.755493</v>
      </c>
      <c r="AW14" s="27">
        <v>880.47882100000004</v>
      </c>
      <c r="AX14" s="27">
        <v>888.73974599999997</v>
      </c>
      <c r="AY14" s="27">
        <v>888.73974599999997</v>
      </c>
      <c r="AZ14" s="27">
        <v>880.47882100000004</v>
      </c>
      <c r="BA14" s="24">
        <v>875.69360400000005</v>
      </c>
      <c r="BB14" s="27">
        <v>886.38574200000005</v>
      </c>
      <c r="BC14" s="27">
        <v>894.64660600000002</v>
      </c>
      <c r="BD14" s="27">
        <v>894.64660600000002</v>
      </c>
      <c r="BE14" s="27">
        <v>886.38574200000005</v>
      </c>
      <c r="BF14" s="24">
        <v>881.60046399999999</v>
      </c>
      <c r="BG14" s="27">
        <v>892.29260299999999</v>
      </c>
      <c r="BH14" s="27">
        <v>900.55346699999996</v>
      </c>
      <c r="BI14" s="27">
        <v>900.55346699999996</v>
      </c>
      <c r="BJ14" s="27">
        <v>892.29260299999999</v>
      </c>
      <c r="BK14" s="24">
        <v>887.507385</v>
      </c>
      <c r="BL14" s="27">
        <v>898.19897500000002</v>
      </c>
      <c r="BM14" s="27">
        <v>906.45996100000002</v>
      </c>
      <c r="BN14" s="27">
        <v>906.45996100000002</v>
      </c>
      <c r="BO14" s="27">
        <v>898.19897500000002</v>
      </c>
      <c r="BP14" s="24">
        <v>893.41381799999999</v>
      </c>
      <c r="BQ14" s="27">
        <v>904.10693400000002</v>
      </c>
      <c r="BR14" s="27">
        <v>912.36779799999999</v>
      </c>
      <c r="BS14" s="27">
        <v>912.36779799999999</v>
      </c>
      <c r="BT14" s="27">
        <v>904.10693400000002</v>
      </c>
      <c r="BU14" s="24">
        <v>899.32165499999996</v>
      </c>
      <c r="BV14" s="27">
        <v>904.10644500000001</v>
      </c>
      <c r="BW14" s="27">
        <v>913.92193599999996</v>
      </c>
      <c r="BX14" s="27">
        <v>912.36730999999997</v>
      </c>
      <c r="BY14" s="27">
        <v>904.10644500000001</v>
      </c>
      <c r="BZ14" s="24">
        <v>899.32116699999995</v>
      </c>
      <c r="CA14" s="27">
        <v>904.10595699999999</v>
      </c>
      <c r="CB14" s="27">
        <v>914.33593800000006</v>
      </c>
      <c r="CC14" s="27">
        <v>912.36682099999996</v>
      </c>
      <c r="CD14" s="27">
        <v>904.10595699999999</v>
      </c>
      <c r="CE14" s="24">
        <v>899.32067900000004</v>
      </c>
      <c r="CF14" s="27">
        <v>904.10595699999999</v>
      </c>
      <c r="CG14" s="27">
        <v>915.67553699999996</v>
      </c>
      <c r="CH14" s="27">
        <v>913.14782700000001</v>
      </c>
      <c r="CI14" s="27">
        <v>904.10595699999999</v>
      </c>
      <c r="CJ14" s="24">
        <v>899.32067900000004</v>
      </c>
      <c r="CK14" s="27">
        <v>904.10595699999999</v>
      </c>
      <c r="CL14" s="27">
        <v>917.72729500000003</v>
      </c>
      <c r="CM14" s="27">
        <v>915.10455300000001</v>
      </c>
      <c r="CN14" s="27">
        <v>904.10595699999999</v>
      </c>
      <c r="CO14" s="24">
        <v>899.32067900000004</v>
      </c>
      <c r="CP14" s="27">
        <v>900.16833499999996</v>
      </c>
      <c r="CQ14" s="27">
        <v>922.05969200000004</v>
      </c>
      <c r="CR14" s="27">
        <v>913.01550299999997</v>
      </c>
      <c r="CS14" s="27">
        <v>900.16833499999996</v>
      </c>
      <c r="CT14" s="24">
        <v>895.38305700000001</v>
      </c>
      <c r="CU14" s="27">
        <v>892.29260299999999</v>
      </c>
      <c r="CV14" s="27">
        <v>922.94140600000003</v>
      </c>
      <c r="CW14" s="27">
        <v>906.72265600000003</v>
      </c>
      <c r="CX14" s="27">
        <v>892.29260299999999</v>
      </c>
      <c r="CY14" s="24">
        <v>887.507385</v>
      </c>
      <c r="CZ14" s="27">
        <v>884.417419</v>
      </c>
      <c r="DA14" s="27">
        <v>929.60815400000001</v>
      </c>
      <c r="DB14" s="27">
        <v>900.45275900000001</v>
      </c>
      <c r="DC14" s="27">
        <v>884.417419</v>
      </c>
      <c r="DD14" s="24">
        <v>879.63214100000005</v>
      </c>
      <c r="DE14" s="27">
        <v>876.54077099999995</v>
      </c>
      <c r="DF14" s="27">
        <v>939.57324200000005</v>
      </c>
      <c r="DG14" s="27">
        <v>894.93176300000005</v>
      </c>
      <c r="DH14" s="27">
        <v>876.54077099999995</v>
      </c>
      <c r="DI14" s="24">
        <v>871.755493</v>
      </c>
      <c r="DJ14" s="27">
        <v>868.66455099999996</v>
      </c>
      <c r="DK14" s="27">
        <v>952.23571800000002</v>
      </c>
      <c r="DL14" s="27">
        <v>892.67639199999996</v>
      </c>
      <c r="DM14" s="27">
        <v>868.66455099999996</v>
      </c>
      <c r="DN14" s="24">
        <v>863.87933299999997</v>
      </c>
      <c r="DO14" s="27">
        <v>860.78790300000003</v>
      </c>
      <c r="DP14" s="27">
        <v>968.00396699999999</v>
      </c>
      <c r="DQ14" s="27">
        <v>895.12707499999999</v>
      </c>
      <c r="DR14" s="27">
        <v>860.78790300000003</v>
      </c>
      <c r="DS14" s="24">
        <v>856.00268600000004</v>
      </c>
      <c r="DT14" s="27">
        <v>852.910706</v>
      </c>
      <c r="DU14" s="27">
        <v>987.34655799999996</v>
      </c>
      <c r="DV14" s="27">
        <v>902.40600600000005</v>
      </c>
      <c r="DW14" s="27">
        <v>852.91076699999996</v>
      </c>
      <c r="DX14" s="24">
        <v>848.12548800000002</v>
      </c>
      <c r="DY14" s="27">
        <v>852.91076699999996</v>
      </c>
      <c r="DZ14" s="27">
        <v>1002.2451170000001</v>
      </c>
      <c r="EA14" s="27">
        <v>920.31964100000005</v>
      </c>
      <c r="EB14" s="27">
        <v>854.68188499999997</v>
      </c>
      <c r="EC14" s="24">
        <v>848.12548800000002</v>
      </c>
      <c r="ED14" s="27">
        <v>852.91076699999996</v>
      </c>
      <c r="EE14" s="27">
        <v>1015.51062</v>
      </c>
      <c r="EF14" s="27">
        <v>940.94470200000001</v>
      </c>
      <c r="EG14" s="27">
        <v>856.73120100000006</v>
      </c>
      <c r="EH14" s="24">
        <v>848.12548800000002</v>
      </c>
      <c r="EI14" s="27">
        <v>852.91076699999996</v>
      </c>
      <c r="EJ14" s="27">
        <v>1045.080078</v>
      </c>
      <c r="EK14" s="27">
        <v>955.62219200000004</v>
      </c>
      <c r="EL14" s="27">
        <v>856.99054000000001</v>
      </c>
      <c r="EM14" s="24">
        <v>848.12548800000002</v>
      </c>
      <c r="EN14" s="27">
        <v>852.910706</v>
      </c>
      <c r="EO14" s="27">
        <v>1062.7926030000001</v>
      </c>
      <c r="EP14" s="27">
        <v>977.97680700000001</v>
      </c>
      <c r="EQ14" s="27">
        <v>860.43518100000006</v>
      </c>
      <c r="ER14" s="24">
        <v>850.88708499999996</v>
      </c>
      <c r="ES14" s="26">
        <v>3.0000000000000001E-3</v>
      </c>
      <c r="ET14" s="26">
        <v>0.01</v>
      </c>
      <c r="EU14" s="26">
        <v>7.0000000000000001E-3</v>
      </c>
      <c r="EV14" s="26">
        <v>3.0000000000000001E-3</v>
      </c>
      <c r="EW14" s="25">
        <v>3.0000000000000001E-3</v>
      </c>
    </row>
    <row r="15" spans="1:153" x14ac:dyDescent="0.25">
      <c r="A15" s="24" t="s">
        <v>207</v>
      </c>
      <c r="B15" s="24">
        <v>1.764999</v>
      </c>
      <c r="C15" s="24">
        <v>1.3529990000000001</v>
      </c>
      <c r="D15" s="27">
        <v>2.476137</v>
      </c>
      <c r="E15" s="27">
        <v>2.476137</v>
      </c>
      <c r="F15" s="27">
        <v>2.4761380000000002</v>
      </c>
      <c r="G15" s="27">
        <v>2.4761380000000002</v>
      </c>
      <c r="H15" s="24">
        <v>2.4761380000000002</v>
      </c>
      <c r="I15" s="27">
        <v>2.4674299999999998</v>
      </c>
      <c r="J15" s="27">
        <v>2.4682740000000001</v>
      </c>
      <c r="K15" s="27">
        <v>2.4681000000000002</v>
      </c>
      <c r="L15" s="27">
        <v>2.4681869999999999</v>
      </c>
      <c r="M15" s="24">
        <v>2.4682780000000002</v>
      </c>
      <c r="N15" s="27">
        <v>2.4737399999999998</v>
      </c>
      <c r="O15" s="27">
        <v>2.4727480000000002</v>
      </c>
      <c r="P15" s="27">
        <v>2.4744090000000001</v>
      </c>
      <c r="Q15" s="27">
        <v>2.4740950000000002</v>
      </c>
      <c r="R15" s="24">
        <v>2.4732310000000002</v>
      </c>
      <c r="S15" s="27">
        <v>2.4775170000000002</v>
      </c>
      <c r="T15" s="27">
        <v>2.474523</v>
      </c>
      <c r="U15" s="27">
        <v>2.476575</v>
      </c>
      <c r="V15" s="27">
        <v>2.474542</v>
      </c>
      <c r="W15" s="24">
        <v>2.4763860000000002</v>
      </c>
      <c r="X15" s="27">
        <v>2.4850829999999999</v>
      </c>
      <c r="Y15" s="27">
        <v>2.4755029999999998</v>
      </c>
      <c r="Z15" s="27">
        <v>2.4772150000000002</v>
      </c>
      <c r="AA15" s="27">
        <v>2.4750079999999999</v>
      </c>
      <c r="AB15" s="24">
        <v>2.482691</v>
      </c>
      <c r="AC15" s="27">
        <v>2.4875620000000001</v>
      </c>
      <c r="AD15" s="27">
        <v>2.4758969999999998</v>
      </c>
      <c r="AE15" s="27">
        <v>2.4781819999999999</v>
      </c>
      <c r="AF15" s="27">
        <v>2.4757989999999999</v>
      </c>
      <c r="AG15" s="24">
        <v>2.485141</v>
      </c>
      <c r="AH15" s="27">
        <v>2.4905879999999998</v>
      </c>
      <c r="AI15" s="27">
        <v>2.4762050000000002</v>
      </c>
      <c r="AJ15" s="27">
        <v>2.4781810000000002</v>
      </c>
      <c r="AK15" s="27">
        <v>2.4766249999999999</v>
      </c>
      <c r="AL15" s="24">
        <v>2.4864670000000002</v>
      </c>
      <c r="AM15" s="27">
        <v>2.49343</v>
      </c>
      <c r="AN15" s="27">
        <v>2.4768089999999998</v>
      </c>
      <c r="AO15" s="27">
        <v>2.4782820000000001</v>
      </c>
      <c r="AP15" s="27">
        <v>2.4780869999999999</v>
      </c>
      <c r="AQ15" s="24">
        <v>2.4876589999999998</v>
      </c>
      <c r="AR15" s="27">
        <v>2.4946769999999998</v>
      </c>
      <c r="AS15" s="27">
        <v>2.4768080000000001</v>
      </c>
      <c r="AT15" s="27">
        <v>2.478952</v>
      </c>
      <c r="AU15" s="27">
        <v>2.4794520000000002</v>
      </c>
      <c r="AV15" s="24">
        <v>2.48766</v>
      </c>
      <c r="AW15" s="27">
        <v>2.495622</v>
      </c>
      <c r="AX15" s="27">
        <v>2.4774310000000002</v>
      </c>
      <c r="AY15" s="27">
        <v>2.4817819999999999</v>
      </c>
      <c r="AZ15" s="27">
        <v>2.4818120000000001</v>
      </c>
      <c r="BA15" s="24">
        <v>2.4927389999999998</v>
      </c>
      <c r="BB15" s="27">
        <v>2.4979279999999999</v>
      </c>
      <c r="BC15" s="27">
        <v>2.480159</v>
      </c>
      <c r="BD15" s="27">
        <v>2.4824709999999999</v>
      </c>
      <c r="BE15" s="27">
        <v>2.484334</v>
      </c>
      <c r="BF15" s="24">
        <v>2.493465</v>
      </c>
      <c r="BG15" s="27">
        <v>2.50156</v>
      </c>
      <c r="BH15" s="27">
        <v>2.4814210000000001</v>
      </c>
      <c r="BI15" s="27">
        <v>2.4820069999999999</v>
      </c>
      <c r="BJ15" s="27">
        <v>2.486135</v>
      </c>
      <c r="BK15" s="24">
        <v>2.4943930000000001</v>
      </c>
      <c r="BL15" s="27">
        <v>2.502815</v>
      </c>
      <c r="BM15" s="27">
        <v>2.483355</v>
      </c>
      <c r="BN15" s="27">
        <v>2.48597</v>
      </c>
      <c r="BO15" s="27">
        <v>2.4884059999999999</v>
      </c>
      <c r="BP15" s="24">
        <v>2.4943930000000001</v>
      </c>
      <c r="BQ15" s="27">
        <v>2.5094249999999998</v>
      </c>
      <c r="BR15" s="27">
        <v>2.487025</v>
      </c>
      <c r="BS15" s="27">
        <v>2.4921009999999999</v>
      </c>
      <c r="BT15" s="27">
        <v>2.4903770000000001</v>
      </c>
      <c r="BU15" s="24">
        <v>2.4965299999999999</v>
      </c>
      <c r="BV15" s="27">
        <v>2.509976</v>
      </c>
      <c r="BW15" s="27">
        <v>2.493484</v>
      </c>
      <c r="BX15" s="27">
        <v>2.4997739999999999</v>
      </c>
      <c r="BY15" s="27">
        <v>2.4931510000000001</v>
      </c>
      <c r="BZ15" s="24">
        <v>2.4966409999999999</v>
      </c>
      <c r="CA15" s="27">
        <v>2.515485</v>
      </c>
      <c r="CB15" s="27">
        <v>2.5010520000000001</v>
      </c>
      <c r="CC15" s="27">
        <v>2.5094650000000001</v>
      </c>
      <c r="CD15" s="27">
        <v>2.497862</v>
      </c>
      <c r="CE15" s="24">
        <v>2.4986069999999998</v>
      </c>
      <c r="CF15" s="27">
        <v>2.518475</v>
      </c>
      <c r="CG15" s="27">
        <v>2.5101360000000001</v>
      </c>
      <c r="CH15" s="27">
        <v>2.5203630000000001</v>
      </c>
      <c r="CI15" s="27">
        <v>2.504092</v>
      </c>
      <c r="CJ15" s="24">
        <v>2.499895</v>
      </c>
      <c r="CK15" s="27">
        <v>2.5232890000000001</v>
      </c>
      <c r="CL15" s="27">
        <v>2.5210340000000002</v>
      </c>
      <c r="CM15" s="27">
        <v>2.533442</v>
      </c>
      <c r="CN15" s="27">
        <v>2.5073810000000001</v>
      </c>
      <c r="CO15" s="24">
        <v>2.5012240000000001</v>
      </c>
      <c r="CP15" s="27">
        <v>2.5244059999999999</v>
      </c>
      <c r="CQ15" s="27">
        <v>2.5280860000000001</v>
      </c>
      <c r="CR15" s="27">
        <v>2.5429949999999999</v>
      </c>
      <c r="CS15" s="27">
        <v>2.512229</v>
      </c>
      <c r="CT15" s="24">
        <v>2.502087</v>
      </c>
      <c r="CU15" s="27">
        <v>2.533712</v>
      </c>
      <c r="CV15" s="27">
        <v>2.5346350000000002</v>
      </c>
      <c r="CW15" s="27">
        <v>2.5489570000000001</v>
      </c>
      <c r="CX15" s="27">
        <v>2.5145179999999998</v>
      </c>
      <c r="CY15" s="24">
        <v>2.5027979999999999</v>
      </c>
      <c r="CZ15" s="27">
        <v>2.5392679999999999</v>
      </c>
      <c r="DA15" s="27">
        <v>2.5366110000000002</v>
      </c>
      <c r="DB15" s="27">
        <v>2.553277</v>
      </c>
      <c r="DC15" s="27">
        <v>2.5190760000000001</v>
      </c>
      <c r="DD15" s="24">
        <v>2.503933</v>
      </c>
      <c r="DE15" s="27">
        <v>2.547663</v>
      </c>
      <c r="DF15" s="27">
        <v>2.5407489999999999</v>
      </c>
      <c r="DG15" s="27">
        <v>2.5571609999999998</v>
      </c>
      <c r="DH15" s="27">
        <v>2.5266449999999998</v>
      </c>
      <c r="DI15" s="24">
        <v>2.5075639999999999</v>
      </c>
      <c r="DJ15" s="27">
        <v>2.5539429999999999</v>
      </c>
      <c r="DK15" s="27">
        <v>2.543631</v>
      </c>
      <c r="DL15" s="27">
        <v>2.5610620000000002</v>
      </c>
      <c r="DM15" s="27">
        <v>2.5357280000000002</v>
      </c>
      <c r="DN15" s="24">
        <v>2.5138699999999998</v>
      </c>
      <c r="DO15" s="27">
        <v>2.5605760000000002</v>
      </c>
      <c r="DP15" s="27">
        <v>2.5490599999999999</v>
      </c>
      <c r="DQ15" s="27">
        <v>2.5650599999999999</v>
      </c>
      <c r="DR15" s="27">
        <v>2.5408170000000001</v>
      </c>
      <c r="DS15" s="24">
        <v>2.515342</v>
      </c>
      <c r="DT15" s="27">
        <v>2.565242</v>
      </c>
      <c r="DU15" s="27">
        <v>2.5536650000000001</v>
      </c>
      <c r="DV15" s="27">
        <v>2.568727</v>
      </c>
      <c r="DW15" s="27">
        <v>2.5460419999999999</v>
      </c>
      <c r="DX15" s="24">
        <v>2.5177849999999999</v>
      </c>
      <c r="DY15" s="27">
        <v>2.569753</v>
      </c>
      <c r="DZ15" s="27">
        <v>2.55823</v>
      </c>
      <c r="EA15" s="27">
        <v>2.5726279999999999</v>
      </c>
      <c r="EB15" s="27">
        <v>2.5500790000000002</v>
      </c>
      <c r="EC15" s="24">
        <v>2.5204870000000001</v>
      </c>
      <c r="ED15" s="27">
        <v>2.5725470000000001</v>
      </c>
      <c r="EE15" s="27">
        <v>2.5610729999999999</v>
      </c>
      <c r="EF15" s="27">
        <v>2.5746449999999999</v>
      </c>
      <c r="EG15" s="27">
        <v>2.5536349999999999</v>
      </c>
      <c r="EH15" s="24">
        <v>2.5222169999999999</v>
      </c>
      <c r="EI15" s="27">
        <v>2.5750060000000001</v>
      </c>
      <c r="EJ15" s="27">
        <v>2.5642</v>
      </c>
      <c r="EK15" s="27">
        <v>2.5782389999999999</v>
      </c>
      <c r="EL15" s="27">
        <v>2.5551179999999998</v>
      </c>
      <c r="EM15" s="24">
        <v>2.5241609999999999</v>
      </c>
      <c r="EN15" s="27">
        <v>2.577976</v>
      </c>
      <c r="EO15" s="27">
        <v>2.568368</v>
      </c>
      <c r="EP15" s="27">
        <v>2.5812919999999999</v>
      </c>
      <c r="EQ15" s="27">
        <v>2.5590730000000002</v>
      </c>
      <c r="ER15" s="24">
        <v>2.5259529999999999</v>
      </c>
      <c r="ES15" s="26">
        <v>2.1999999999999999E-2</v>
      </c>
      <c r="ET15" s="26">
        <v>2.1999999999999999E-2</v>
      </c>
      <c r="EU15" s="26">
        <v>2.3E-2</v>
      </c>
      <c r="EV15" s="26">
        <v>2.1999999999999999E-2</v>
      </c>
      <c r="EW15" s="25">
        <v>2.1999999999999999E-2</v>
      </c>
    </row>
    <row r="16" spans="1:153" x14ac:dyDescent="0.25">
      <c r="A16" s="24" t="s">
        <v>206</v>
      </c>
      <c r="B16" s="24">
        <v>392.36398300000002</v>
      </c>
      <c r="C16" s="24">
        <v>484.078979</v>
      </c>
      <c r="D16" s="27">
        <v>455.94564800000001</v>
      </c>
      <c r="E16" s="27">
        <v>456.03790300000003</v>
      </c>
      <c r="F16" s="27">
        <v>455.99301100000002</v>
      </c>
      <c r="G16" s="27">
        <v>455.99420199999997</v>
      </c>
      <c r="H16" s="24">
        <v>455.98992900000002</v>
      </c>
      <c r="I16" s="27">
        <v>475.779449</v>
      </c>
      <c r="J16" s="27">
        <v>476.75064099999997</v>
      </c>
      <c r="K16" s="27">
        <v>476.27789300000001</v>
      </c>
      <c r="L16" s="27">
        <v>476.105682</v>
      </c>
      <c r="M16" s="24">
        <v>475.62213100000002</v>
      </c>
      <c r="N16" s="27">
        <v>487.75933800000001</v>
      </c>
      <c r="O16" s="27">
        <v>492.46722399999999</v>
      </c>
      <c r="P16" s="27">
        <v>492.37265000000002</v>
      </c>
      <c r="Q16" s="27">
        <v>487.261414</v>
      </c>
      <c r="R16" s="24">
        <v>485.34710699999999</v>
      </c>
      <c r="S16" s="27">
        <v>494.24468999999999</v>
      </c>
      <c r="T16" s="27">
        <v>502.978027</v>
      </c>
      <c r="U16" s="27">
        <v>504.18487499999998</v>
      </c>
      <c r="V16" s="27">
        <v>494.44610599999999</v>
      </c>
      <c r="W16" s="24">
        <v>493.501282</v>
      </c>
      <c r="X16" s="27">
        <v>504.43429600000002</v>
      </c>
      <c r="Y16" s="27">
        <v>519.11084000000005</v>
      </c>
      <c r="Z16" s="27">
        <v>525.01525900000001</v>
      </c>
      <c r="AA16" s="27">
        <v>503.71710200000001</v>
      </c>
      <c r="AB16" s="24">
        <v>498.00064099999997</v>
      </c>
      <c r="AC16" s="27">
        <v>510.88043199999998</v>
      </c>
      <c r="AD16" s="27">
        <v>526.11596699999996</v>
      </c>
      <c r="AE16" s="27">
        <v>535.15979000000004</v>
      </c>
      <c r="AF16" s="27">
        <v>508.22876000000002</v>
      </c>
      <c r="AG16" s="24">
        <v>500.67190599999998</v>
      </c>
      <c r="AH16" s="27">
        <v>517.39721699999996</v>
      </c>
      <c r="AI16" s="27">
        <v>533.46752900000001</v>
      </c>
      <c r="AJ16" s="27">
        <v>542.37200900000005</v>
      </c>
      <c r="AK16" s="27">
        <v>513.88037099999997</v>
      </c>
      <c r="AL16" s="24">
        <v>506.34130900000002</v>
      </c>
      <c r="AM16" s="27">
        <v>526.66021699999999</v>
      </c>
      <c r="AN16" s="27">
        <v>543.558044</v>
      </c>
      <c r="AO16" s="27">
        <v>549.24798599999997</v>
      </c>
      <c r="AP16" s="27">
        <v>521.04516599999999</v>
      </c>
      <c r="AQ16" s="24">
        <v>510.94183299999997</v>
      </c>
      <c r="AR16" s="27">
        <v>542.87475600000005</v>
      </c>
      <c r="AS16" s="27">
        <v>555.74316399999998</v>
      </c>
      <c r="AT16" s="27">
        <v>563.82635500000004</v>
      </c>
      <c r="AU16" s="27">
        <v>532.55212400000005</v>
      </c>
      <c r="AV16" s="24">
        <v>517.66223100000002</v>
      </c>
      <c r="AW16" s="27">
        <v>556.77166699999998</v>
      </c>
      <c r="AX16" s="27">
        <v>561.98736599999995</v>
      </c>
      <c r="AY16" s="27">
        <v>577.71154799999999</v>
      </c>
      <c r="AZ16" s="27">
        <v>535.04467799999998</v>
      </c>
      <c r="BA16" s="24">
        <v>521.82690400000001</v>
      </c>
      <c r="BB16" s="27">
        <v>567.032104</v>
      </c>
      <c r="BC16" s="27">
        <v>566.283142</v>
      </c>
      <c r="BD16" s="27">
        <v>587.24883999999997</v>
      </c>
      <c r="BE16" s="27">
        <v>537.15893600000004</v>
      </c>
      <c r="BF16" s="24">
        <v>523.65618900000004</v>
      </c>
      <c r="BG16" s="27">
        <v>571.36694299999999</v>
      </c>
      <c r="BH16" s="27">
        <v>570.57757600000002</v>
      </c>
      <c r="BI16" s="27">
        <v>589.22131300000001</v>
      </c>
      <c r="BJ16" s="27">
        <v>545.48046899999997</v>
      </c>
      <c r="BK16" s="24">
        <v>524.52221699999996</v>
      </c>
      <c r="BL16" s="27">
        <v>579.29583700000001</v>
      </c>
      <c r="BM16" s="27">
        <v>576.15124500000002</v>
      </c>
      <c r="BN16" s="27">
        <v>593.14947500000005</v>
      </c>
      <c r="BO16" s="27">
        <v>549.62390100000005</v>
      </c>
      <c r="BP16" s="24">
        <v>528.307007</v>
      </c>
      <c r="BQ16" s="27">
        <v>584.71386700000005</v>
      </c>
      <c r="BR16" s="27">
        <v>584.31494099999998</v>
      </c>
      <c r="BS16" s="27">
        <v>602.94476299999997</v>
      </c>
      <c r="BT16" s="27">
        <v>552.83392300000003</v>
      </c>
      <c r="BU16" s="24">
        <v>531.09307899999999</v>
      </c>
      <c r="BV16" s="27">
        <v>588.02014199999996</v>
      </c>
      <c r="BW16" s="27">
        <v>594.17742899999996</v>
      </c>
      <c r="BX16" s="27">
        <v>608.92804000000001</v>
      </c>
      <c r="BY16" s="27">
        <v>553.70831299999998</v>
      </c>
      <c r="BZ16" s="24">
        <v>532.05578600000001</v>
      </c>
      <c r="CA16" s="27">
        <v>590.93481399999996</v>
      </c>
      <c r="CB16" s="27">
        <v>606.93164100000001</v>
      </c>
      <c r="CC16" s="27">
        <v>614.89874299999997</v>
      </c>
      <c r="CD16" s="27">
        <v>554.42419400000006</v>
      </c>
      <c r="CE16" s="24">
        <v>532.88793899999996</v>
      </c>
      <c r="CF16" s="27">
        <v>591.13275099999998</v>
      </c>
      <c r="CG16" s="27">
        <v>622.93627900000001</v>
      </c>
      <c r="CH16" s="27">
        <v>625.68872099999999</v>
      </c>
      <c r="CI16" s="27">
        <v>557.22387700000002</v>
      </c>
      <c r="CJ16" s="24">
        <v>534.558716</v>
      </c>
      <c r="CK16" s="27">
        <v>593.49719200000004</v>
      </c>
      <c r="CL16" s="27">
        <v>639.39855999999997</v>
      </c>
      <c r="CM16" s="27">
        <v>636.836365</v>
      </c>
      <c r="CN16" s="27">
        <v>559.24005099999999</v>
      </c>
      <c r="CO16" s="24">
        <v>534.25604199999998</v>
      </c>
      <c r="CP16" s="27">
        <v>597.08667000000003</v>
      </c>
      <c r="CQ16" s="27">
        <v>657.45367399999998</v>
      </c>
      <c r="CR16" s="27">
        <v>651.95898399999999</v>
      </c>
      <c r="CS16" s="27">
        <v>563.24011199999995</v>
      </c>
      <c r="CT16" s="24">
        <v>536.62390100000005</v>
      </c>
      <c r="CU16" s="27">
        <v>599.21997099999999</v>
      </c>
      <c r="CV16" s="27">
        <v>676.96704099999999</v>
      </c>
      <c r="CW16" s="27">
        <v>669.10711700000002</v>
      </c>
      <c r="CX16" s="27">
        <v>567.09960899999999</v>
      </c>
      <c r="CY16" s="24">
        <v>539.34069799999997</v>
      </c>
      <c r="CZ16" s="27">
        <v>599.972534</v>
      </c>
      <c r="DA16" s="27">
        <v>696.91803000000004</v>
      </c>
      <c r="DB16" s="27">
        <v>686.56488000000002</v>
      </c>
      <c r="DC16" s="27">
        <v>570.65112299999998</v>
      </c>
      <c r="DD16" s="24">
        <v>542.87341300000003</v>
      </c>
      <c r="DE16" s="27">
        <v>601.61645499999997</v>
      </c>
      <c r="DF16" s="27">
        <v>721.196777</v>
      </c>
      <c r="DG16" s="27">
        <v>706.14318800000001</v>
      </c>
      <c r="DH16" s="27">
        <v>571.97143600000004</v>
      </c>
      <c r="DI16" s="24">
        <v>547.81933600000002</v>
      </c>
      <c r="DJ16" s="27">
        <v>603.80212400000005</v>
      </c>
      <c r="DK16" s="27">
        <v>747.91955600000006</v>
      </c>
      <c r="DL16" s="27">
        <v>729.25561500000003</v>
      </c>
      <c r="DM16" s="27">
        <v>574.493652</v>
      </c>
      <c r="DN16" s="24">
        <v>554.862976</v>
      </c>
      <c r="DO16" s="27">
        <v>605.83752400000003</v>
      </c>
      <c r="DP16" s="27">
        <v>776.614014</v>
      </c>
      <c r="DQ16" s="27">
        <v>755.15356399999996</v>
      </c>
      <c r="DR16" s="27">
        <v>578.15295400000002</v>
      </c>
      <c r="DS16" s="24">
        <v>559.84893799999998</v>
      </c>
      <c r="DT16" s="27">
        <v>608.72003199999995</v>
      </c>
      <c r="DU16" s="27">
        <v>805.95935099999997</v>
      </c>
      <c r="DV16" s="27">
        <v>783.85656700000004</v>
      </c>
      <c r="DW16" s="27">
        <v>581.53021200000001</v>
      </c>
      <c r="DX16" s="24">
        <v>563.91857900000002</v>
      </c>
      <c r="DY16" s="27">
        <v>610.84844999999996</v>
      </c>
      <c r="DZ16" s="27">
        <v>841.05944799999997</v>
      </c>
      <c r="EA16" s="27">
        <v>816.79461700000002</v>
      </c>
      <c r="EB16" s="27">
        <v>588.10046399999999</v>
      </c>
      <c r="EC16" s="24">
        <v>567.30645800000002</v>
      </c>
      <c r="ED16" s="27">
        <v>615.15795900000001</v>
      </c>
      <c r="EE16" s="27">
        <v>865.86285399999997</v>
      </c>
      <c r="EF16" s="27">
        <v>855.85766599999999</v>
      </c>
      <c r="EG16" s="27">
        <v>597.38995399999999</v>
      </c>
      <c r="EH16" s="24">
        <v>573.29064900000003</v>
      </c>
      <c r="EI16" s="27">
        <v>622.17004399999996</v>
      </c>
      <c r="EJ16" s="27">
        <v>887.24340800000004</v>
      </c>
      <c r="EK16" s="27">
        <v>897.28002900000001</v>
      </c>
      <c r="EL16" s="27">
        <v>606.82458499999996</v>
      </c>
      <c r="EM16" s="24">
        <v>584.28662099999997</v>
      </c>
      <c r="EN16" s="27">
        <v>625.72436500000003</v>
      </c>
      <c r="EO16" s="27">
        <v>924.18573000000004</v>
      </c>
      <c r="EP16" s="27">
        <v>942.38940400000001</v>
      </c>
      <c r="EQ16" s="27">
        <v>618.90753199999995</v>
      </c>
      <c r="ER16" s="24">
        <v>597.10809300000005</v>
      </c>
      <c r="ES16" s="26">
        <v>8.9999999999999993E-3</v>
      </c>
      <c r="ET16" s="26">
        <v>2.3E-2</v>
      </c>
      <c r="EU16" s="26">
        <v>2.3E-2</v>
      </c>
      <c r="EV16" s="26">
        <v>8.9999999999999993E-3</v>
      </c>
      <c r="EW16" s="25">
        <v>7.0000000000000001E-3</v>
      </c>
    </row>
    <row r="17" spans="1:153" x14ac:dyDescent="0.25">
      <c r="A17" s="24" t="s">
        <v>205</v>
      </c>
      <c r="B17" s="24">
        <v>0</v>
      </c>
      <c r="C17" s="24">
        <v>0</v>
      </c>
      <c r="D17" s="27">
        <v>0</v>
      </c>
      <c r="E17" s="27">
        <v>0</v>
      </c>
      <c r="F17" s="27">
        <v>0</v>
      </c>
      <c r="G17" s="27">
        <v>0</v>
      </c>
      <c r="H17" s="24">
        <v>0</v>
      </c>
      <c r="I17" s="27">
        <v>0</v>
      </c>
      <c r="J17" s="27">
        <v>0</v>
      </c>
      <c r="K17" s="27">
        <v>0</v>
      </c>
      <c r="L17" s="27">
        <v>0</v>
      </c>
      <c r="M17" s="24">
        <v>0</v>
      </c>
      <c r="N17" s="27">
        <v>0</v>
      </c>
      <c r="O17" s="27">
        <v>0</v>
      </c>
      <c r="P17" s="27">
        <v>0</v>
      </c>
      <c r="Q17" s="27">
        <v>0</v>
      </c>
      <c r="R17" s="24">
        <v>0</v>
      </c>
      <c r="S17" s="27">
        <v>1.719733</v>
      </c>
      <c r="T17" s="27">
        <v>5.4504999999999998E-2</v>
      </c>
      <c r="U17" s="27">
        <v>0.23630999999999999</v>
      </c>
      <c r="V17" s="27">
        <v>0.208847</v>
      </c>
      <c r="W17" s="24">
        <v>0</v>
      </c>
      <c r="X17" s="27">
        <v>3.2864100000000001</v>
      </c>
      <c r="Y17" s="27">
        <v>7.1096000000000006E-2</v>
      </c>
      <c r="Z17" s="27">
        <v>0.46250200000000002</v>
      </c>
      <c r="AA17" s="27">
        <v>0.44058000000000003</v>
      </c>
      <c r="AB17" s="24">
        <v>1.0819E-2</v>
      </c>
      <c r="AC17" s="27">
        <v>5.1154109999999999</v>
      </c>
      <c r="AD17" s="27">
        <v>7.8383999999999995E-2</v>
      </c>
      <c r="AE17" s="27">
        <v>0.86226400000000003</v>
      </c>
      <c r="AF17" s="27">
        <v>0.60175100000000004</v>
      </c>
      <c r="AG17" s="24">
        <v>2.7331000000000001E-2</v>
      </c>
      <c r="AH17" s="27">
        <v>7.2273769999999997</v>
      </c>
      <c r="AI17" s="27">
        <v>8.5681999999999994E-2</v>
      </c>
      <c r="AJ17" s="27">
        <v>1.1096729999999999</v>
      </c>
      <c r="AK17" s="27">
        <v>0.76473000000000002</v>
      </c>
      <c r="AL17" s="24">
        <v>4.4676E-2</v>
      </c>
      <c r="AM17" s="27">
        <v>10.320957</v>
      </c>
      <c r="AN17" s="27">
        <v>9.3057000000000001E-2</v>
      </c>
      <c r="AO17" s="27">
        <v>1.380317</v>
      </c>
      <c r="AP17" s="27">
        <v>1.07006</v>
      </c>
      <c r="AQ17" s="24">
        <v>6.6094E-2</v>
      </c>
      <c r="AR17" s="27">
        <v>14.477709000000001</v>
      </c>
      <c r="AS17" s="27">
        <v>9.9381999999999998E-2</v>
      </c>
      <c r="AT17" s="27">
        <v>1.652771</v>
      </c>
      <c r="AU17" s="27">
        <v>1.520276</v>
      </c>
      <c r="AV17" s="24">
        <v>8.6504999999999999E-2</v>
      </c>
      <c r="AW17" s="27">
        <v>19.042193999999999</v>
      </c>
      <c r="AX17" s="27">
        <v>0.104713</v>
      </c>
      <c r="AY17" s="27">
        <v>1.9075420000000001</v>
      </c>
      <c r="AZ17" s="27">
        <v>2.0388860000000002</v>
      </c>
      <c r="BA17" s="24">
        <v>0.150365</v>
      </c>
      <c r="BB17" s="27">
        <v>25.668783000000001</v>
      </c>
      <c r="BC17" s="27">
        <v>0.108041</v>
      </c>
      <c r="BD17" s="27">
        <v>2.4533689999999999</v>
      </c>
      <c r="BE17" s="27">
        <v>2.562624</v>
      </c>
      <c r="BF17" s="24">
        <v>0.21532100000000001</v>
      </c>
      <c r="BG17" s="27">
        <v>32.022106000000001</v>
      </c>
      <c r="BH17" s="27">
        <v>0.10967499999999999</v>
      </c>
      <c r="BI17" s="27">
        <v>2.9666440000000001</v>
      </c>
      <c r="BJ17" s="27">
        <v>3.0833629999999999</v>
      </c>
      <c r="BK17" s="24">
        <v>0.272173</v>
      </c>
      <c r="BL17" s="27">
        <v>37.390320000000003</v>
      </c>
      <c r="BM17" s="27">
        <v>0.116631</v>
      </c>
      <c r="BN17" s="27">
        <v>3.3876759999999999</v>
      </c>
      <c r="BO17" s="27">
        <v>3.601429</v>
      </c>
      <c r="BP17" s="24">
        <v>0.32666000000000001</v>
      </c>
      <c r="BQ17" s="27">
        <v>41.954932999999997</v>
      </c>
      <c r="BR17" s="27">
        <v>0.123844</v>
      </c>
      <c r="BS17" s="27">
        <v>3.8138719999999999</v>
      </c>
      <c r="BT17" s="27">
        <v>4.1228930000000004</v>
      </c>
      <c r="BU17" s="24">
        <v>0.38741100000000001</v>
      </c>
      <c r="BV17" s="27">
        <v>46.460033000000003</v>
      </c>
      <c r="BW17" s="27">
        <v>0.131549</v>
      </c>
      <c r="BX17" s="27">
        <v>4.3632330000000001</v>
      </c>
      <c r="BY17" s="27">
        <v>4.6482749999999999</v>
      </c>
      <c r="BZ17" s="24">
        <v>0.45197199999999998</v>
      </c>
      <c r="CA17" s="27">
        <v>51.700218</v>
      </c>
      <c r="CB17" s="27">
        <v>0.13856599999999999</v>
      </c>
      <c r="CC17" s="27">
        <v>4.5387130000000004</v>
      </c>
      <c r="CD17" s="27">
        <v>5.1746670000000003</v>
      </c>
      <c r="CE17" s="24">
        <v>0.47338999999999998</v>
      </c>
      <c r="CF17" s="27">
        <v>56.384101999999999</v>
      </c>
      <c r="CG17" s="27">
        <v>0.145451</v>
      </c>
      <c r="CH17" s="27">
        <v>4.7296469999999999</v>
      </c>
      <c r="CI17" s="27">
        <v>5.7244089999999996</v>
      </c>
      <c r="CJ17" s="24">
        <v>0.49513699999999999</v>
      </c>
      <c r="CK17" s="27">
        <v>61.119408</v>
      </c>
      <c r="CL17" s="27">
        <v>0.15274799999999999</v>
      </c>
      <c r="CM17" s="27">
        <v>4.7940719999999999</v>
      </c>
      <c r="CN17" s="27">
        <v>6.3050819999999996</v>
      </c>
      <c r="CO17" s="24">
        <v>0.51559200000000005</v>
      </c>
      <c r="CP17" s="27">
        <v>65.957695000000001</v>
      </c>
      <c r="CQ17" s="27">
        <v>0.160715</v>
      </c>
      <c r="CR17" s="27">
        <v>4.894387</v>
      </c>
      <c r="CS17" s="27">
        <v>7.0051990000000002</v>
      </c>
      <c r="CT17" s="24">
        <v>0.535416</v>
      </c>
      <c r="CU17" s="27">
        <v>70.476928999999998</v>
      </c>
      <c r="CV17" s="27">
        <v>0.168687</v>
      </c>
      <c r="CW17" s="27">
        <v>5.0018289999999999</v>
      </c>
      <c r="CX17" s="27">
        <v>7.7035169999999997</v>
      </c>
      <c r="CY17" s="24">
        <v>0.55332999999999999</v>
      </c>
      <c r="CZ17" s="27">
        <v>75.125731999999999</v>
      </c>
      <c r="DA17" s="27">
        <v>0.19789699999999999</v>
      </c>
      <c r="DB17" s="27">
        <v>5.1095199999999998</v>
      </c>
      <c r="DC17" s="27">
        <v>8.3352959999999996</v>
      </c>
      <c r="DD17" s="24">
        <v>0.61168900000000004</v>
      </c>
      <c r="DE17" s="27">
        <v>79.860336000000004</v>
      </c>
      <c r="DF17" s="27">
        <v>0.21260100000000001</v>
      </c>
      <c r="DG17" s="27">
        <v>5.2217089999999997</v>
      </c>
      <c r="DH17" s="27">
        <v>8.9094470000000001</v>
      </c>
      <c r="DI17" s="24">
        <v>0.67222499999999996</v>
      </c>
      <c r="DJ17" s="27">
        <v>84.742203000000003</v>
      </c>
      <c r="DK17" s="27">
        <v>0.227966</v>
      </c>
      <c r="DL17" s="27">
        <v>5.3275119999999996</v>
      </c>
      <c r="DM17" s="27">
        <v>9.3805549999999993</v>
      </c>
      <c r="DN17" s="24">
        <v>0.74129800000000001</v>
      </c>
      <c r="DO17" s="27">
        <v>89.743988000000002</v>
      </c>
      <c r="DP17" s="27">
        <v>0.26825700000000002</v>
      </c>
      <c r="DQ17" s="27">
        <v>5.4532090000000002</v>
      </c>
      <c r="DR17" s="27">
        <v>9.8440250000000002</v>
      </c>
      <c r="DS17" s="24">
        <v>0.80734799999999995</v>
      </c>
      <c r="DT17" s="27">
        <v>95.403687000000005</v>
      </c>
      <c r="DU17" s="27">
        <v>0.30413800000000002</v>
      </c>
      <c r="DV17" s="27">
        <v>5.5620620000000001</v>
      </c>
      <c r="DW17" s="27">
        <v>10.304971999999999</v>
      </c>
      <c r="DX17" s="24">
        <v>0.87557099999999999</v>
      </c>
      <c r="DY17" s="27">
        <v>101.10140199999999</v>
      </c>
      <c r="DZ17" s="27">
        <v>0.34206500000000001</v>
      </c>
      <c r="EA17" s="27">
        <v>5.6975239999999996</v>
      </c>
      <c r="EB17" s="27">
        <v>10.619348</v>
      </c>
      <c r="EC17" s="24">
        <v>0.90175899999999998</v>
      </c>
      <c r="ED17" s="27">
        <v>106.372086</v>
      </c>
      <c r="EE17" s="27">
        <v>0.39324500000000001</v>
      </c>
      <c r="EF17" s="27">
        <v>5.8356899999999996</v>
      </c>
      <c r="EG17" s="27">
        <v>11.073725</v>
      </c>
      <c r="EH17" s="24">
        <v>0.92841600000000002</v>
      </c>
      <c r="EI17" s="27">
        <v>111.15578499999999</v>
      </c>
      <c r="EJ17" s="27">
        <v>0.43146899999999999</v>
      </c>
      <c r="EK17" s="27">
        <v>5.9748239999999999</v>
      </c>
      <c r="EL17" s="27">
        <v>11.322532000000001</v>
      </c>
      <c r="EM17" s="24">
        <v>0.97645999999999999</v>
      </c>
      <c r="EN17" s="27">
        <v>115.568611</v>
      </c>
      <c r="EO17" s="27">
        <v>0.47478300000000001</v>
      </c>
      <c r="EP17" s="27">
        <v>6.1047200000000004</v>
      </c>
      <c r="EQ17" s="27">
        <v>11.739258</v>
      </c>
      <c r="ER17" s="24">
        <v>1.015981</v>
      </c>
      <c r="ES17" s="27" t="s">
        <v>15</v>
      </c>
      <c r="ET17" s="27" t="s">
        <v>15</v>
      </c>
      <c r="EU17" s="27" t="s">
        <v>15</v>
      </c>
      <c r="EV17" s="27" t="s">
        <v>15</v>
      </c>
      <c r="EW17" s="24" t="s">
        <v>15</v>
      </c>
    </row>
    <row r="18" spans="1:153" x14ac:dyDescent="0.25">
      <c r="A18" s="28" t="s">
        <v>202</v>
      </c>
      <c r="B18" s="28">
        <v>3808.9348140000002</v>
      </c>
      <c r="C18" s="28">
        <v>3796.8413089999999</v>
      </c>
      <c r="D18" s="31">
        <v>3761.6301269999999</v>
      </c>
      <c r="E18" s="31">
        <v>3762.2067870000001</v>
      </c>
      <c r="F18" s="31">
        <v>3761.5261230000001</v>
      </c>
      <c r="G18" s="31">
        <v>3761.3422850000002</v>
      </c>
      <c r="H18" s="28">
        <v>3761.5017090000001</v>
      </c>
      <c r="I18" s="31">
        <v>3726.1435550000001</v>
      </c>
      <c r="J18" s="31">
        <v>3720.344482</v>
      </c>
      <c r="K18" s="31">
        <v>3731.5329590000001</v>
      </c>
      <c r="L18" s="31">
        <v>3678.1945799999999</v>
      </c>
      <c r="M18" s="28">
        <v>3635.100586</v>
      </c>
      <c r="N18" s="31">
        <v>3767.036865</v>
      </c>
      <c r="O18" s="31">
        <v>3746.2065429999998</v>
      </c>
      <c r="P18" s="31">
        <v>3778.5886230000001</v>
      </c>
      <c r="Q18" s="31">
        <v>3673.4279790000001</v>
      </c>
      <c r="R18" s="28">
        <v>3600.1118160000001</v>
      </c>
      <c r="S18" s="31">
        <v>3830.2727049999999</v>
      </c>
      <c r="T18" s="31">
        <v>3793.2353520000001</v>
      </c>
      <c r="U18" s="31">
        <v>3850.6840820000002</v>
      </c>
      <c r="V18" s="31">
        <v>3693.258789</v>
      </c>
      <c r="W18" s="28">
        <v>3589.8784179999998</v>
      </c>
      <c r="X18" s="31">
        <v>3870.0771479999999</v>
      </c>
      <c r="Y18" s="31">
        <v>3823.52124</v>
      </c>
      <c r="Z18" s="31">
        <v>3899.6391600000002</v>
      </c>
      <c r="AA18" s="31">
        <v>3693.8305660000001</v>
      </c>
      <c r="AB18" s="28">
        <v>3559.2753910000001</v>
      </c>
      <c r="AC18" s="31">
        <v>3925.3813479999999</v>
      </c>
      <c r="AD18" s="31">
        <v>3863.9020999999998</v>
      </c>
      <c r="AE18" s="31">
        <v>3959.8706050000001</v>
      </c>
      <c r="AF18" s="31">
        <v>3710.663818</v>
      </c>
      <c r="AG18" s="28">
        <v>3550.5754390000002</v>
      </c>
      <c r="AH18" s="31">
        <v>3982.2927249999998</v>
      </c>
      <c r="AI18" s="31">
        <v>3904.6220699999999</v>
      </c>
      <c r="AJ18" s="31">
        <v>4016.3955080000001</v>
      </c>
      <c r="AK18" s="31">
        <v>3726.9711910000001</v>
      </c>
      <c r="AL18" s="28">
        <v>3546.9418949999999</v>
      </c>
      <c r="AM18" s="31">
        <v>4041.6992190000001</v>
      </c>
      <c r="AN18" s="31">
        <v>3950.631836</v>
      </c>
      <c r="AO18" s="31">
        <v>4082.7844239999999</v>
      </c>
      <c r="AP18" s="31">
        <v>3756.6176759999998</v>
      </c>
      <c r="AQ18" s="28">
        <v>3558.6445309999999</v>
      </c>
      <c r="AR18" s="31">
        <v>4074.224365</v>
      </c>
      <c r="AS18" s="31">
        <v>3972.4174800000001</v>
      </c>
      <c r="AT18" s="31">
        <v>4132.4384769999997</v>
      </c>
      <c r="AU18" s="31">
        <v>3756.1345209999999</v>
      </c>
      <c r="AV18" s="28">
        <v>3561.2148440000001</v>
      </c>
      <c r="AW18" s="31">
        <v>4102.3715819999998</v>
      </c>
      <c r="AX18" s="31">
        <v>3992.7585450000001</v>
      </c>
      <c r="AY18" s="31">
        <v>4174.5410160000001</v>
      </c>
      <c r="AZ18" s="31">
        <v>3758.2546390000002</v>
      </c>
      <c r="BA18" s="28">
        <v>3561.1210940000001</v>
      </c>
      <c r="BB18" s="31">
        <v>4153.3725590000004</v>
      </c>
      <c r="BC18" s="31">
        <v>4027.3388669999999</v>
      </c>
      <c r="BD18" s="31">
        <v>4230.3115230000003</v>
      </c>
      <c r="BE18" s="31">
        <v>3774.1884770000001</v>
      </c>
      <c r="BF18" s="28">
        <v>3573.460693</v>
      </c>
      <c r="BG18" s="31">
        <v>4210.7963870000003</v>
      </c>
      <c r="BH18" s="31">
        <v>4058.693115</v>
      </c>
      <c r="BI18" s="31">
        <v>4284.1147460000002</v>
      </c>
      <c r="BJ18" s="31">
        <v>3786.1333009999998</v>
      </c>
      <c r="BK18" s="28">
        <v>3577.9826659999999</v>
      </c>
      <c r="BL18" s="31">
        <v>4257.2719729999999</v>
      </c>
      <c r="BM18" s="31">
        <v>4091.3759770000001</v>
      </c>
      <c r="BN18" s="31">
        <v>4334.7851559999999</v>
      </c>
      <c r="BO18" s="31">
        <v>3795.5314939999998</v>
      </c>
      <c r="BP18" s="28">
        <v>3583.5805660000001</v>
      </c>
      <c r="BQ18" s="31">
        <v>4299.4829099999997</v>
      </c>
      <c r="BR18" s="31">
        <v>4126.2138670000004</v>
      </c>
      <c r="BS18" s="31">
        <v>4383.2407229999999</v>
      </c>
      <c r="BT18" s="31">
        <v>3809.3569339999999</v>
      </c>
      <c r="BU18" s="28">
        <v>3590.3090820000002</v>
      </c>
      <c r="BV18" s="31">
        <v>4335.5834960000002</v>
      </c>
      <c r="BW18" s="31">
        <v>4154.3803710000002</v>
      </c>
      <c r="BX18" s="31">
        <v>4428.3828119999998</v>
      </c>
      <c r="BY18" s="31">
        <v>3818.4536130000001</v>
      </c>
      <c r="BZ18" s="28">
        <v>3593.0070799999999</v>
      </c>
      <c r="CA18" s="31">
        <v>4372.279297</v>
      </c>
      <c r="CB18" s="31">
        <v>4185.7744140000004</v>
      </c>
      <c r="CC18" s="31">
        <v>4478.748047</v>
      </c>
      <c r="CD18" s="31">
        <v>3830.5534670000002</v>
      </c>
      <c r="CE18" s="28">
        <v>3602.7822270000001</v>
      </c>
      <c r="CF18" s="31">
        <v>4405.8129879999997</v>
      </c>
      <c r="CG18" s="31">
        <v>4212.7592770000001</v>
      </c>
      <c r="CH18" s="31">
        <v>4519.5224609999996</v>
      </c>
      <c r="CI18" s="31">
        <v>3837.5349120000001</v>
      </c>
      <c r="CJ18" s="28">
        <v>3604.3735350000002</v>
      </c>
      <c r="CK18" s="31">
        <v>4439.2490230000003</v>
      </c>
      <c r="CL18" s="31">
        <v>4239.4731449999999</v>
      </c>
      <c r="CM18" s="31">
        <v>4562.8193359999996</v>
      </c>
      <c r="CN18" s="31">
        <v>3846.5122070000002</v>
      </c>
      <c r="CO18" s="28">
        <v>3608.0004880000001</v>
      </c>
      <c r="CP18" s="31">
        <v>4475.3989259999998</v>
      </c>
      <c r="CQ18" s="31">
        <v>4269.5756840000004</v>
      </c>
      <c r="CR18" s="31">
        <v>4610.6152339999999</v>
      </c>
      <c r="CS18" s="31">
        <v>3863.4997560000002</v>
      </c>
      <c r="CT18" s="28">
        <v>3618.126221</v>
      </c>
      <c r="CU18" s="31">
        <v>4503.0053710000002</v>
      </c>
      <c r="CV18" s="31">
        <v>4295.8579099999997</v>
      </c>
      <c r="CW18" s="31">
        <v>4656.6088870000003</v>
      </c>
      <c r="CX18" s="31">
        <v>3875.367432</v>
      </c>
      <c r="CY18" s="28">
        <v>3620.7529300000001</v>
      </c>
      <c r="CZ18" s="31">
        <v>4532.4277339999999</v>
      </c>
      <c r="DA18" s="31">
        <v>4321.5322269999997</v>
      </c>
      <c r="DB18" s="31">
        <v>4703.0131840000004</v>
      </c>
      <c r="DC18" s="31">
        <v>3890.7680660000001</v>
      </c>
      <c r="DD18" s="28">
        <v>3626.2136230000001</v>
      </c>
      <c r="DE18" s="31">
        <v>4568.2958980000003</v>
      </c>
      <c r="DF18" s="31">
        <v>4347.1577150000003</v>
      </c>
      <c r="DG18" s="31">
        <v>4745.2836909999996</v>
      </c>
      <c r="DH18" s="31">
        <v>3908.5261230000001</v>
      </c>
      <c r="DI18" s="28">
        <v>3634.8686520000001</v>
      </c>
      <c r="DJ18" s="31">
        <v>4607.4892579999996</v>
      </c>
      <c r="DK18" s="31">
        <v>4373.3251950000003</v>
      </c>
      <c r="DL18" s="31">
        <v>4786.1411129999997</v>
      </c>
      <c r="DM18" s="31">
        <v>3925.29126</v>
      </c>
      <c r="DN18" s="28">
        <v>3649.0434570000002</v>
      </c>
      <c r="DO18" s="31">
        <v>4644.6787109999996</v>
      </c>
      <c r="DP18" s="31">
        <v>4405.6489259999998</v>
      </c>
      <c r="DQ18" s="31">
        <v>4830.9404299999997</v>
      </c>
      <c r="DR18" s="31">
        <v>3942.7922359999998</v>
      </c>
      <c r="DS18" s="28">
        <v>3657.9716800000001</v>
      </c>
      <c r="DT18" s="31">
        <v>4690.5463870000003</v>
      </c>
      <c r="DU18" s="31">
        <v>4442.6401370000003</v>
      </c>
      <c r="DV18" s="31">
        <v>4877.7797849999997</v>
      </c>
      <c r="DW18" s="31">
        <v>3966.6552729999999</v>
      </c>
      <c r="DX18" s="28">
        <v>3675.1367190000001</v>
      </c>
      <c r="DY18" s="31">
        <v>4742.421875</v>
      </c>
      <c r="DZ18" s="31">
        <v>4481.6752930000002</v>
      </c>
      <c r="EA18" s="31">
        <v>4933.4145509999998</v>
      </c>
      <c r="EB18" s="31">
        <v>3991.4333499999998</v>
      </c>
      <c r="EC18" s="28">
        <v>3691.9663089999999</v>
      </c>
      <c r="ED18" s="31">
        <v>4793.8374020000001</v>
      </c>
      <c r="EE18" s="31">
        <v>4516.8427730000003</v>
      </c>
      <c r="EF18" s="31">
        <v>4990.3920900000003</v>
      </c>
      <c r="EG18" s="31">
        <v>4013.9570309999999</v>
      </c>
      <c r="EH18" s="28">
        <v>3705.5051269999999</v>
      </c>
      <c r="EI18" s="31">
        <v>4846.9912109999996</v>
      </c>
      <c r="EJ18" s="31">
        <v>4548.9565430000002</v>
      </c>
      <c r="EK18" s="31">
        <v>5041.6708980000003</v>
      </c>
      <c r="EL18" s="31">
        <v>4037.13501</v>
      </c>
      <c r="EM18" s="28">
        <v>3717.024414</v>
      </c>
      <c r="EN18" s="31">
        <v>4902.3637699999999</v>
      </c>
      <c r="EO18" s="31">
        <v>4581.2841799999997</v>
      </c>
      <c r="EP18" s="31">
        <v>5091.3115230000003</v>
      </c>
      <c r="EQ18" s="31">
        <v>4061.6135250000002</v>
      </c>
      <c r="ER18" s="28">
        <v>3736.5815429999998</v>
      </c>
      <c r="ES18" s="30">
        <v>8.9999999999999993E-3</v>
      </c>
      <c r="ET18" s="30">
        <v>6.0000000000000001E-3</v>
      </c>
      <c r="EU18" s="30">
        <v>0.01</v>
      </c>
      <c r="EV18" s="30">
        <v>2E-3</v>
      </c>
      <c r="EW18" s="29">
        <v>-1E-3</v>
      </c>
    </row>
    <row r="19" spans="1:153" x14ac:dyDescent="0.25">
      <c r="A19" s="28" t="s">
        <v>204</v>
      </c>
      <c r="B19" s="24"/>
      <c r="C19" s="24"/>
      <c r="D19" s="194"/>
      <c r="E19" s="189"/>
      <c r="F19" s="189"/>
      <c r="G19" s="189"/>
      <c r="H19" s="195"/>
      <c r="I19" s="194"/>
      <c r="J19" s="189"/>
      <c r="K19" s="189"/>
      <c r="L19" s="189"/>
      <c r="M19" s="195"/>
      <c r="N19" s="194"/>
      <c r="O19" s="189"/>
      <c r="P19" s="189"/>
      <c r="Q19" s="189"/>
      <c r="R19" s="195"/>
      <c r="S19" s="194"/>
      <c r="T19" s="189"/>
      <c r="U19" s="189"/>
      <c r="V19" s="189"/>
      <c r="W19" s="195"/>
      <c r="X19" s="194"/>
      <c r="Y19" s="189"/>
      <c r="Z19" s="189"/>
      <c r="AA19" s="189"/>
      <c r="AB19" s="195"/>
      <c r="AC19" s="194"/>
      <c r="AD19" s="189"/>
      <c r="AE19" s="189"/>
      <c r="AF19" s="189"/>
      <c r="AG19" s="195"/>
      <c r="AH19" s="194"/>
      <c r="AI19" s="189"/>
      <c r="AJ19" s="189"/>
      <c r="AK19" s="189"/>
      <c r="AL19" s="195"/>
      <c r="AM19" s="194"/>
      <c r="AN19" s="189"/>
      <c r="AO19" s="189"/>
      <c r="AP19" s="189"/>
      <c r="AQ19" s="195"/>
      <c r="AR19" s="194"/>
      <c r="AS19" s="189"/>
      <c r="AT19" s="189"/>
      <c r="AU19" s="189"/>
      <c r="AV19" s="195"/>
      <c r="AW19" s="194"/>
      <c r="AX19" s="189"/>
      <c r="AY19" s="189"/>
      <c r="AZ19" s="189"/>
      <c r="BA19" s="195"/>
      <c r="BB19" s="194"/>
      <c r="BC19" s="189"/>
      <c r="BD19" s="189"/>
      <c r="BE19" s="189"/>
      <c r="BF19" s="195"/>
      <c r="BG19" s="194"/>
      <c r="BH19" s="189"/>
      <c r="BI19" s="189"/>
      <c r="BJ19" s="189"/>
      <c r="BK19" s="195"/>
      <c r="BL19" s="194"/>
      <c r="BM19" s="189"/>
      <c r="BN19" s="189"/>
      <c r="BO19" s="189"/>
      <c r="BP19" s="195"/>
      <c r="BQ19" s="194"/>
      <c r="BR19" s="189"/>
      <c r="BS19" s="189"/>
      <c r="BT19" s="189"/>
      <c r="BU19" s="195"/>
      <c r="BV19" s="194"/>
      <c r="BW19" s="189"/>
      <c r="BX19" s="189"/>
      <c r="BY19" s="189"/>
      <c r="BZ19" s="195"/>
      <c r="CA19" s="194"/>
      <c r="CB19" s="189"/>
      <c r="CC19" s="189"/>
      <c r="CD19" s="189"/>
      <c r="CE19" s="195"/>
      <c r="CF19" s="194"/>
      <c r="CG19" s="189"/>
      <c r="CH19" s="189"/>
      <c r="CI19" s="189"/>
      <c r="CJ19" s="195"/>
      <c r="CK19" s="194"/>
      <c r="CL19" s="189"/>
      <c r="CM19" s="189"/>
      <c r="CN19" s="189"/>
      <c r="CO19" s="195"/>
      <c r="CP19" s="194"/>
      <c r="CQ19" s="189"/>
      <c r="CR19" s="189"/>
      <c r="CS19" s="189"/>
      <c r="CT19" s="195"/>
      <c r="CU19" s="194"/>
      <c r="CV19" s="189"/>
      <c r="CW19" s="189"/>
      <c r="CX19" s="189"/>
      <c r="CY19" s="195"/>
      <c r="CZ19" s="194"/>
      <c r="DA19" s="189"/>
      <c r="DB19" s="189"/>
      <c r="DC19" s="189"/>
      <c r="DD19" s="195"/>
      <c r="DE19" s="194"/>
      <c r="DF19" s="189"/>
      <c r="DG19" s="189"/>
      <c r="DH19" s="189"/>
      <c r="DI19" s="195"/>
      <c r="DJ19" s="194"/>
      <c r="DK19" s="189"/>
      <c r="DL19" s="189"/>
      <c r="DM19" s="189"/>
      <c r="DN19" s="195"/>
      <c r="DO19" s="194"/>
      <c r="DP19" s="189"/>
      <c r="DQ19" s="189"/>
      <c r="DR19" s="189"/>
      <c r="DS19" s="195"/>
      <c r="DT19" s="194"/>
      <c r="DU19" s="189"/>
      <c r="DV19" s="189"/>
      <c r="DW19" s="189"/>
      <c r="DX19" s="195"/>
      <c r="DY19" s="194"/>
      <c r="DZ19" s="189"/>
      <c r="EA19" s="189"/>
      <c r="EB19" s="189"/>
      <c r="EC19" s="195"/>
      <c r="ED19" s="194"/>
      <c r="EE19" s="189"/>
      <c r="EF19" s="189"/>
      <c r="EG19" s="189"/>
      <c r="EH19" s="195"/>
      <c r="EI19" s="194"/>
      <c r="EJ19" s="189"/>
      <c r="EK19" s="189"/>
      <c r="EL19" s="189"/>
      <c r="EM19" s="195"/>
      <c r="EN19" s="194"/>
      <c r="EO19" s="189"/>
      <c r="EP19" s="189"/>
      <c r="EQ19" s="189"/>
      <c r="ER19" s="195"/>
      <c r="ES19" s="194"/>
      <c r="ET19" s="189"/>
      <c r="EU19" s="189"/>
      <c r="EV19" s="189"/>
      <c r="EW19" s="195"/>
    </row>
    <row r="20" spans="1:153" x14ac:dyDescent="0.25">
      <c r="A20" s="24" t="s">
        <v>190</v>
      </c>
      <c r="B20" s="24">
        <v>31.064796000000001</v>
      </c>
      <c r="C20" s="24">
        <v>26.847857999999999</v>
      </c>
      <c r="D20" s="27">
        <v>27.918699</v>
      </c>
      <c r="E20" s="27">
        <v>27.918700999999999</v>
      </c>
      <c r="F20" s="27">
        <v>27.918700999999999</v>
      </c>
      <c r="G20" s="27">
        <v>27.918699</v>
      </c>
      <c r="H20" s="24">
        <v>27.918699</v>
      </c>
      <c r="I20" s="27">
        <v>28.659908000000001</v>
      </c>
      <c r="J20" s="27">
        <v>28.668924000000001</v>
      </c>
      <c r="K20" s="27">
        <v>28.656637</v>
      </c>
      <c r="L20" s="27">
        <v>28.659911999999998</v>
      </c>
      <c r="M20" s="24">
        <v>28.659905999999999</v>
      </c>
      <c r="N20" s="27">
        <v>29.551317000000001</v>
      </c>
      <c r="O20" s="27">
        <v>29.782055</v>
      </c>
      <c r="P20" s="27">
        <v>29.699384999999999</v>
      </c>
      <c r="Q20" s="27">
        <v>29.643270000000001</v>
      </c>
      <c r="R20" s="24">
        <v>29.650483999999999</v>
      </c>
      <c r="S20" s="27">
        <v>30.048933000000002</v>
      </c>
      <c r="T20" s="27">
        <v>30.045973</v>
      </c>
      <c r="U20" s="27">
        <v>30.158874999999998</v>
      </c>
      <c r="V20" s="27">
        <v>30.061686000000002</v>
      </c>
      <c r="W20" s="24">
        <v>29.958438999999998</v>
      </c>
      <c r="X20" s="27">
        <v>27.765796999999999</v>
      </c>
      <c r="Y20" s="27">
        <v>28.333863999999998</v>
      </c>
      <c r="Z20" s="27">
        <v>28.129909999999999</v>
      </c>
      <c r="AA20" s="27">
        <v>27.873943000000001</v>
      </c>
      <c r="AB20" s="24">
        <v>27.691595</v>
      </c>
      <c r="AC20" s="27">
        <v>27.841615999999998</v>
      </c>
      <c r="AD20" s="27">
        <v>27.830836999999999</v>
      </c>
      <c r="AE20" s="27">
        <v>28.021478999999999</v>
      </c>
      <c r="AF20" s="27">
        <v>27.282786999999999</v>
      </c>
      <c r="AG20" s="24">
        <v>26.893742</v>
      </c>
      <c r="AH20" s="27">
        <v>27.536311999999999</v>
      </c>
      <c r="AI20" s="27">
        <v>27.330244</v>
      </c>
      <c r="AJ20" s="27">
        <v>27.767420000000001</v>
      </c>
      <c r="AK20" s="27">
        <v>26.784178000000001</v>
      </c>
      <c r="AL20" s="24">
        <v>26.664915000000001</v>
      </c>
      <c r="AM20" s="27">
        <v>27.433506000000001</v>
      </c>
      <c r="AN20" s="27">
        <v>27.866403999999999</v>
      </c>
      <c r="AO20" s="27">
        <v>27.795807</v>
      </c>
      <c r="AP20" s="27">
        <v>26.761987999999999</v>
      </c>
      <c r="AQ20" s="24">
        <v>26.564867</v>
      </c>
      <c r="AR20" s="27">
        <v>27.153739999999999</v>
      </c>
      <c r="AS20" s="27">
        <v>27.638912000000001</v>
      </c>
      <c r="AT20" s="27">
        <v>27.709796999999998</v>
      </c>
      <c r="AU20" s="27">
        <v>26.384267999999999</v>
      </c>
      <c r="AV20" s="24">
        <v>26.217608999999999</v>
      </c>
      <c r="AW20" s="27">
        <v>27.025137000000001</v>
      </c>
      <c r="AX20" s="27">
        <v>28.177862000000001</v>
      </c>
      <c r="AY20" s="27">
        <v>27.732209999999998</v>
      </c>
      <c r="AZ20" s="27">
        <v>26.520063</v>
      </c>
      <c r="BA20" s="24">
        <v>26.132349000000001</v>
      </c>
      <c r="BB20" s="27">
        <v>26.358795000000001</v>
      </c>
      <c r="BC20" s="27">
        <v>28.314888</v>
      </c>
      <c r="BD20" s="27">
        <v>27.743164</v>
      </c>
      <c r="BE20" s="27">
        <v>26.32902</v>
      </c>
      <c r="BF20" s="24">
        <v>26.389643</v>
      </c>
      <c r="BG20" s="27">
        <v>26.436052</v>
      </c>
      <c r="BH20" s="27">
        <v>28.397902999999999</v>
      </c>
      <c r="BI20" s="27">
        <v>27.896097000000001</v>
      </c>
      <c r="BJ20" s="27">
        <v>26.143528</v>
      </c>
      <c r="BK20" s="24">
        <v>26.282316000000002</v>
      </c>
      <c r="BL20" s="27">
        <v>25.713191999999999</v>
      </c>
      <c r="BM20" s="27">
        <v>28.648899</v>
      </c>
      <c r="BN20" s="27">
        <v>27.774764999999999</v>
      </c>
      <c r="BO20" s="27">
        <v>25.862386999999998</v>
      </c>
      <c r="BP20" s="24">
        <v>26.3843</v>
      </c>
      <c r="BQ20" s="27">
        <v>25.947002000000001</v>
      </c>
      <c r="BR20" s="27">
        <v>28.611018999999999</v>
      </c>
      <c r="BS20" s="27">
        <v>27.687002</v>
      </c>
      <c r="BT20" s="27">
        <v>26.046652000000002</v>
      </c>
      <c r="BU20" s="24">
        <v>26.468416000000001</v>
      </c>
      <c r="BV20" s="27">
        <v>25.987722000000002</v>
      </c>
      <c r="BW20" s="27">
        <v>28.645835999999999</v>
      </c>
      <c r="BX20" s="27">
        <v>28.394497000000001</v>
      </c>
      <c r="BY20" s="27">
        <v>26.059864000000001</v>
      </c>
      <c r="BZ20" s="24">
        <v>26.144518000000001</v>
      </c>
      <c r="CA20" s="27">
        <v>25.979147000000001</v>
      </c>
      <c r="CB20" s="27">
        <v>28.658132999999999</v>
      </c>
      <c r="CC20" s="27">
        <v>28.570437999999999</v>
      </c>
      <c r="CD20" s="27">
        <v>26.526738999999999</v>
      </c>
      <c r="CE20" s="24">
        <v>26.107673999999999</v>
      </c>
      <c r="CF20" s="27">
        <v>26.128574</v>
      </c>
      <c r="CG20" s="27">
        <v>28.711143</v>
      </c>
      <c r="CH20" s="27">
        <v>28.558845999999999</v>
      </c>
      <c r="CI20" s="27">
        <v>26.701115000000001</v>
      </c>
      <c r="CJ20" s="24">
        <v>26.202597000000001</v>
      </c>
      <c r="CK20" s="27">
        <v>26.138386000000001</v>
      </c>
      <c r="CL20" s="27">
        <v>28.759758000000001</v>
      </c>
      <c r="CM20" s="27">
        <v>28.595234000000001</v>
      </c>
      <c r="CN20" s="27">
        <v>26.763697000000001</v>
      </c>
      <c r="CO20" s="24">
        <v>26.411999000000002</v>
      </c>
      <c r="CP20" s="27">
        <v>26.136454000000001</v>
      </c>
      <c r="CQ20" s="27">
        <v>28.791864</v>
      </c>
      <c r="CR20" s="27">
        <v>28.556307</v>
      </c>
      <c r="CS20" s="27">
        <v>26.759615</v>
      </c>
      <c r="CT20" s="24">
        <v>26.496092000000001</v>
      </c>
      <c r="CU20" s="27">
        <v>26.098237999999998</v>
      </c>
      <c r="CV20" s="27">
        <v>28.852050999999999</v>
      </c>
      <c r="CW20" s="27">
        <v>28.657623000000001</v>
      </c>
      <c r="CX20" s="27">
        <v>26.890512000000001</v>
      </c>
      <c r="CY20" s="24">
        <v>26.530159000000001</v>
      </c>
      <c r="CZ20" s="27">
        <v>26.097349000000001</v>
      </c>
      <c r="DA20" s="27">
        <v>28.826881</v>
      </c>
      <c r="DB20" s="27">
        <v>28.648899</v>
      </c>
      <c r="DC20" s="27">
        <v>26.890765999999999</v>
      </c>
      <c r="DD20" s="24">
        <v>26.546015000000001</v>
      </c>
      <c r="DE20" s="27">
        <v>25.858221</v>
      </c>
      <c r="DF20" s="27">
        <v>28.813351000000001</v>
      </c>
      <c r="DG20" s="27">
        <v>28.642610999999999</v>
      </c>
      <c r="DH20" s="27">
        <v>26.892229</v>
      </c>
      <c r="DI20" s="24">
        <v>26.558268000000002</v>
      </c>
      <c r="DJ20" s="27">
        <v>25.904705</v>
      </c>
      <c r="DK20" s="27">
        <v>28.825817000000001</v>
      </c>
      <c r="DL20" s="27">
        <v>28.877378</v>
      </c>
      <c r="DM20" s="27">
        <v>26.905926000000001</v>
      </c>
      <c r="DN20" s="24">
        <v>26.60162</v>
      </c>
      <c r="DO20" s="27">
        <v>25.906486999999998</v>
      </c>
      <c r="DP20" s="27">
        <v>28.869828999999999</v>
      </c>
      <c r="DQ20" s="27">
        <v>28.853383999999998</v>
      </c>
      <c r="DR20" s="27">
        <v>26.915697000000002</v>
      </c>
      <c r="DS20" s="24">
        <v>26.600152999999999</v>
      </c>
      <c r="DT20" s="27">
        <v>25.794436000000001</v>
      </c>
      <c r="DU20" s="27">
        <v>28.937359000000001</v>
      </c>
      <c r="DV20" s="27">
        <v>28.803234</v>
      </c>
      <c r="DW20" s="27">
        <v>27.134459</v>
      </c>
      <c r="DX20" s="24">
        <v>26.741520000000001</v>
      </c>
      <c r="DY20" s="27">
        <v>25.984376999999999</v>
      </c>
      <c r="DZ20" s="27">
        <v>28.950695</v>
      </c>
      <c r="EA20" s="27">
        <v>28.565353000000002</v>
      </c>
      <c r="EB20" s="27">
        <v>27.360806</v>
      </c>
      <c r="EC20" s="24">
        <v>26.935569999999998</v>
      </c>
      <c r="ED20" s="27">
        <v>26.018118000000001</v>
      </c>
      <c r="EE20" s="27">
        <v>28.983934000000001</v>
      </c>
      <c r="EF20" s="27">
        <v>28.517932999999999</v>
      </c>
      <c r="EG20" s="27">
        <v>27.870066000000001</v>
      </c>
      <c r="EH20" s="24">
        <v>27.646252</v>
      </c>
      <c r="EI20" s="27">
        <v>25.455112</v>
      </c>
      <c r="EJ20" s="27">
        <v>28.973071999999998</v>
      </c>
      <c r="EK20" s="27">
        <v>28.550732</v>
      </c>
      <c r="EL20" s="27">
        <v>27.943615000000001</v>
      </c>
      <c r="EM20" s="24">
        <v>27.932853999999999</v>
      </c>
      <c r="EN20" s="27">
        <v>25.561169</v>
      </c>
      <c r="EO20" s="27">
        <v>29.066224999999999</v>
      </c>
      <c r="EP20" s="27">
        <v>28.520788</v>
      </c>
      <c r="EQ20" s="27">
        <v>27.942812</v>
      </c>
      <c r="ER20" s="24">
        <v>27.958152999999999</v>
      </c>
      <c r="ES20" s="26">
        <v>-2E-3</v>
      </c>
      <c r="ET20" s="26">
        <v>3.0000000000000001E-3</v>
      </c>
      <c r="EU20" s="26">
        <v>2E-3</v>
      </c>
      <c r="EV20" s="26">
        <v>1E-3</v>
      </c>
      <c r="EW20" s="25">
        <v>1E-3</v>
      </c>
    </row>
    <row r="21" spans="1:153" x14ac:dyDescent="0.25">
      <c r="A21" s="24" t="s">
        <v>189</v>
      </c>
      <c r="B21" s="24">
        <v>2.3119239999999999</v>
      </c>
      <c r="C21" s="24">
        <v>2.1425100000000001</v>
      </c>
      <c r="D21" s="27">
        <v>0.66360300000000005</v>
      </c>
      <c r="E21" s="27">
        <v>0.66268099999999996</v>
      </c>
      <c r="F21" s="27">
        <v>0.66278400000000004</v>
      </c>
      <c r="G21" s="27">
        <v>0.662775</v>
      </c>
      <c r="H21" s="24">
        <v>0.66278300000000001</v>
      </c>
      <c r="I21" s="27">
        <v>0.66513100000000003</v>
      </c>
      <c r="J21" s="27">
        <v>0.66502799999999995</v>
      </c>
      <c r="K21" s="27">
        <v>0.66511799999999999</v>
      </c>
      <c r="L21" s="27">
        <v>0.664991</v>
      </c>
      <c r="M21" s="24">
        <v>0.664991</v>
      </c>
      <c r="N21" s="27">
        <v>0.67171599999999998</v>
      </c>
      <c r="O21" s="27">
        <v>0.66985799999999995</v>
      </c>
      <c r="P21" s="27">
        <v>0.67006699999999997</v>
      </c>
      <c r="Q21" s="27">
        <v>0.66988099999999995</v>
      </c>
      <c r="R21" s="24">
        <v>0.66988599999999998</v>
      </c>
      <c r="S21" s="27">
        <v>0.67559899999999995</v>
      </c>
      <c r="T21" s="27">
        <v>0.67188700000000001</v>
      </c>
      <c r="U21" s="27">
        <v>0.67169599999999996</v>
      </c>
      <c r="V21" s="27">
        <v>0.67149700000000001</v>
      </c>
      <c r="W21" s="24">
        <v>0.67213599999999996</v>
      </c>
      <c r="X21" s="27">
        <v>0.64064900000000002</v>
      </c>
      <c r="Y21" s="27">
        <v>0.64115999999999995</v>
      </c>
      <c r="Z21" s="27">
        <v>0.64145200000000002</v>
      </c>
      <c r="AA21" s="27">
        <v>0.63953000000000004</v>
      </c>
      <c r="AB21" s="24">
        <v>0.639714</v>
      </c>
      <c r="AC21" s="27">
        <v>0.64084099999999999</v>
      </c>
      <c r="AD21" s="27">
        <v>0.63949999999999996</v>
      </c>
      <c r="AE21" s="27">
        <v>0.64136099999999996</v>
      </c>
      <c r="AF21" s="27">
        <v>0.63709400000000005</v>
      </c>
      <c r="AG21" s="24">
        <v>0.63766</v>
      </c>
      <c r="AH21" s="27">
        <v>0.64010900000000004</v>
      </c>
      <c r="AI21" s="27">
        <v>0.63886900000000002</v>
      </c>
      <c r="AJ21" s="27">
        <v>0.64071900000000004</v>
      </c>
      <c r="AK21" s="27">
        <v>0.63553800000000005</v>
      </c>
      <c r="AL21" s="24">
        <v>0.63613500000000001</v>
      </c>
      <c r="AM21" s="27">
        <v>0.64092099999999996</v>
      </c>
      <c r="AN21" s="27">
        <v>0.64096699999999995</v>
      </c>
      <c r="AO21" s="27">
        <v>0.64083900000000005</v>
      </c>
      <c r="AP21" s="27">
        <v>0.63561800000000002</v>
      </c>
      <c r="AQ21" s="24">
        <v>0.63581399999999999</v>
      </c>
      <c r="AR21" s="27">
        <v>0.64045200000000002</v>
      </c>
      <c r="AS21" s="27">
        <v>0.64201200000000003</v>
      </c>
      <c r="AT21" s="27">
        <v>0.64100100000000004</v>
      </c>
      <c r="AU21" s="27">
        <v>0.63420299999999996</v>
      </c>
      <c r="AV21" s="24">
        <v>0.62903399999999998</v>
      </c>
      <c r="AW21" s="27">
        <v>0.64053400000000005</v>
      </c>
      <c r="AX21" s="27">
        <v>0.64429099999999995</v>
      </c>
      <c r="AY21" s="27">
        <v>0.64335200000000003</v>
      </c>
      <c r="AZ21" s="27">
        <v>0.63456599999999996</v>
      </c>
      <c r="BA21" s="24">
        <v>0.64828699999999995</v>
      </c>
      <c r="BB21" s="27">
        <v>0.63807599999999998</v>
      </c>
      <c r="BC21" s="27">
        <v>0.64430299999999996</v>
      </c>
      <c r="BD21" s="27">
        <v>0.64243499999999998</v>
      </c>
      <c r="BE21" s="27">
        <v>0.63373599999999997</v>
      </c>
      <c r="BF21" s="24">
        <v>0.658694</v>
      </c>
      <c r="BG21" s="27">
        <v>0.63709300000000002</v>
      </c>
      <c r="BH21" s="27">
        <v>0.64436199999999999</v>
      </c>
      <c r="BI21" s="27">
        <v>0.64293199999999995</v>
      </c>
      <c r="BJ21" s="27">
        <v>0.633266</v>
      </c>
      <c r="BK21" s="24">
        <v>0.65828200000000003</v>
      </c>
      <c r="BL21" s="27">
        <v>0.636826</v>
      </c>
      <c r="BM21" s="27">
        <v>0.64511099999999999</v>
      </c>
      <c r="BN21" s="27">
        <v>0.64279600000000003</v>
      </c>
      <c r="BO21" s="27">
        <v>0.63327199999999995</v>
      </c>
      <c r="BP21" s="24">
        <v>0.65869800000000001</v>
      </c>
      <c r="BQ21" s="27">
        <v>0.63780300000000001</v>
      </c>
      <c r="BR21" s="27">
        <v>0.64570899999999998</v>
      </c>
      <c r="BS21" s="27">
        <v>0.64331000000000005</v>
      </c>
      <c r="BT21" s="27">
        <v>0.63422800000000001</v>
      </c>
      <c r="BU21" s="24">
        <v>0.65922800000000004</v>
      </c>
      <c r="BV21" s="27">
        <v>0.63764799999999999</v>
      </c>
      <c r="BW21" s="27">
        <v>0.645563</v>
      </c>
      <c r="BX21" s="27">
        <v>0.64434199999999997</v>
      </c>
      <c r="BY21" s="27">
        <v>0.63493500000000003</v>
      </c>
      <c r="BZ21" s="24">
        <v>0.65993599999999997</v>
      </c>
      <c r="CA21" s="27">
        <v>0.63763199999999998</v>
      </c>
      <c r="CB21" s="27">
        <v>0.64550200000000002</v>
      </c>
      <c r="CC21" s="27">
        <v>0.64525399999999999</v>
      </c>
      <c r="CD21" s="27">
        <v>0.636741</v>
      </c>
      <c r="CE21" s="24">
        <v>0.660358</v>
      </c>
      <c r="CF21" s="27">
        <v>0.63587800000000005</v>
      </c>
      <c r="CG21" s="27">
        <v>0.64559299999999997</v>
      </c>
      <c r="CH21" s="27">
        <v>0.64517899999999995</v>
      </c>
      <c r="CI21" s="27">
        <v>0.63731400000000005</v>
      </c>
      <c r="CJ21" s="24">
        <v>0.66035600000000005</v>
      </c>
      <c r="CK21" s="27">
        <v>0.635737</v>
      </c>
      <c r="CL21" s="27">
        <v>0.64579200000000003</v>
      </c>
      <c r="CM21" s="27">
        <v>0.64526399999999995</v>
      </c>
      <c r="CN21" s="27">
        <v>0.637625</v>
      </c>
      <c r="CO21" s="24">
        <v>0.66106200000000004</v>
      </c>
      <c r="CP21" s="27">
        <v>0.63567200000000001</v>
      </c>
      <c r="CQ21" s="27">
        <v>0.64588900000000005</v>
      </c>
      <c r="CR21" s="27">
        <v>0.64432999999999996</v>
      </c>
      <c r="CS21" s="27">
        <v>0.63750799999999996</v>
      </c>
      <c r="CT21" s="24">
        <v>0.66122400000000003</v>
      </c>
      <c r="CU21" s="27">
        <v>0.63553999999999999</v>
      </c>
      <c r="CV21" s="27">
        <v>0.64583400000000002</v>
      </c>
      <c r="CW21" s="27">
        <v>0.64520299999999997</v>
      </c>
      <c r="CX21" s="27">
        <v>0.63801699999999995</v>
      </c>
      <c r="CY21" s="24">
        <v>0.66126200000000002</v>
      </c>
      <c r="CZ21" s="27">
        <v>0.63538799999999995</v>
      </c>
      <c r="DA21" s="27">
        <v>0.64773499999999995</v>
      </c>
      <c r="DB21" s="27">
        <v>0.64517899999999995</v>
      </c>
      <c r="DC21" s="27">
        <v>0.63795800000000003</v>
      </c>
      <c r="DD21" s="24">
        <v>0.66128900000000002</v>
      </c>
      <c r="DE21" s="27">
        <v>0.63454999999999995</v>
      </c>
      <c r="DF21" s="27">
        <v>0.64775199999999999</v>
      </c>
      <c r="DG21" s="27">
        <v>0.64517000000000002</v>
      </c>
      <c r="DH21" s="27">
        <v>0.63775800000000005</v>
      </c>
      <c r="DI21" s="24">
        <v>0.66119799999999995</v>
      </c>
      <c r="DJ21" s="27">
        <v>0.63490599999999997</v>
      </c>
      <c r="DK21" s="27">
        <v>0.64800000000000002</v>
      </c>
      <c r="DL21" s="27">
        <v>0.64541899999999996</v>
      </c>
      <c r="DM21" s="27">
        <v>0.63773199999999997</v>
      </c>
      <c r="DN21" s="24">
        <v>0.66143200000000002</v>
      </c>
      <c r="DO21" s="27">
        <v>0.63468800000000003</v>
      </c>
      <c r="DP21" s="27">
        <v>0.64775400000000005</v>
      </c>
      <c r="DQ21" s="27">
        <v>0.64586699999999997</v>
      </c>
      <c r="DR21" s="27">
        <v>0.63772899999999999</v>
      </c>
      <c r="DS21" s="24">
        <v>0.66159500000000004</v>
      </c>
      <c r="DT21" s="27">
        <v>0.63423200000000002</v>
      </c>
      <c r="DU21" s="27">
        <v>0.64805199999999996</v>
      </c>
      <c r="DV21" s="27">
        <v>0.64589799999999997</v>
      </c>
      <c r="DW21" s="27">
        <v>0.63853700000000002</v>
      </c>
      <c r="DX21" s="24">
        <v>0.66221200000000002</v>
      </c>
      <c r="DY21" s="27">
        <v>0.63462499999999999</v>
      </c>
      <c r="DZ21" s="27">
        <v>0.64814799999999995</v>
      </c>
      <c r="EA21" s="27">
        <v>0.64571999999999996</v>
      </c>
      <c r="EB21" s="27">
        <v>0.64174900000000001</v>
      </c>
      <c r="EC21" s="24">
        <v>0.66292099999999998</v>
      </c>
      <c r="ED21" s="27">
        <v>0.63450399999999996</v>
      </c>
      <c r="EE21" s="27">
        <v>0.64847999999999995</v>
      </c>
      <c r="EF21" s="27">
        <v>0.64572600000000002</v>
      </c>
      <c r="EG21" s="27">
        <v>0.64373999999999998</v>
      </c>
      <c r="EH21" s="24">
        <v>0.66589200000000004</v>
      </c>
      <c r="EI21" s="27">
        <v>0.63449999999999995</v>
      </c>
      <c r="EJ21" s="27">
        <v>0.64839800000000003</v>
      </c>
      <c r="EK21" s="27">
        <v>0.64595899999999995</v>
      </c>
      <c r="EL21" s="27">
        <v>0.64372099999999999</v>
      </c>
      <c r="EM21" s="24">
        <v>0.66707300000000003</v>
      </c>
      <c r="EN21" s="27">
        <v>0.63451100000000005</v>
      </c>
      <c r="EO21" s="27">
        <v>0.64880700000000002</v>
      </c>
      <c r="EP21" s="27">
        <v>0.645953</v>
      </c>
      <c r="EQ21" s="27">
        <v>0.62934900000000005</v>
      </c>
      <c r="ER21" s="24">
        <v>0.66711600000000004</v>
      </c>
      <c r="ES21" s="26">
        <v>-4.1000000000000002E-2</v>
      </c>
      <c r="ET21" s="26">
        <v>-0.04</v>
      </c>
      <c r="EU21" s="26">
        <v>-4.1000000000000002E-2</v>
      </c>
      <c r="EV21" s="26">
        <v>-4.1000000000000002E-2</v>
      </c>
      <c r="EW21" s="25">
        <v>-3.9E-2</v>
      </c>
    </row>
    <row r="22" spans="1:153" x14ac:dyDescent="0.25">
      <c r="A22" s="24" t="s">
        <v>188</v>
      </c>
      <c r="B22" s="24">
        <v>122.591736</v>
      </c>
      <c r="C22" s="24">
        <v>120.816185</v>
      </c>
      <c r="D22" s="27">
        <v>132.32841500000001</v>
      </c>
      <c r="E22" s="27">
        <v>129.68725599999999</v>
      </c>
      <c r="F22" s="27">
        <v>130.248581</v>
      </c>
      <c r="G22" s="27">
        <v>130.18081699999999</v>
      </c>
      <c r="H22" s="24">
        <v>130.24949599999999</v>
      </c>
      <c r="I22" s="27">
        <v>130.46266199999999</v>
      </c>
      <c r="J22" s="27">
        <v>128.84771699999999</v>
      </c>
      <c r="K22" s="27">
        <v>129.495789</v>
      </c>
      <c r="L22" s="27">
        <v>128.84777800000001</v>
      </c>
      <c r="M22" s="24">
        <v>128.847748</v>
      </c>
      <c r="N22" s="27">
        <v>132.140366</v>
      </c>
      <c r="O22" s="27">
        <v>127.824471</v>
      </c>
      <c r="P22" s="27">
        <v>129.38954200000001</v>
      </c>
      <c r="Q22" s="27">
        <v>128.178696</v>
      </c>
      <c r="R22" s="24">
        <v>128.17816199999999</v>
      </c>
      <c r="S22" s="27">
        <v>135.538971</v>
      </c>
      <c r="T22" s="27">
        <v>127.656609</v>
      </c>
      <c r="U22" s="27">
        <v>129.51966899999999</v>
      </c>
      <c r="V22" s="27">
        <v>128.826752</v>
      </c>
      <c r="W22" s="24">
        <v>129.23056</v>
      </c>
      <c r="X22" s="27">
        <v>143.465576</v>
      </c>
      <c r="Y22" s="27">
        <v>128.540054</v>
      </c>
      <c r="Z22" s="27">
        <v>130.74794</v>
      </c>
      <c r="AA22" s="27">
        <v>132.434586</v>
      </c>
      <c r="AB22" s="24">
        <v>132.79209900000001</v>
      </c>
      <c r="AC22" s="27">
        <v>144.19142199999999</v>
      </c>
      <c r="AD22" s="27">
        <v>128.4272</v>
      </c>
      <c r="AE22" s="27">
        <v>130.291977</v>
      </c>
      <c r="AF22" s="27">
        <v>131.64402799999999</v>
      </c>
      <c r="AG22" s="24">
        <v>131.95228599999999</v>
      </c>
      <c r="AH22" s="27">
        <v>143.23550399999999</v>
      </c>
      <c r="AI22" s="27">
        <v>127.47405999999999</v>
      </c>
      <c r="AJ22" s="27">
        <v>130.203293</v>
      </c>
      <c r="AK22" s="27">
        <v>130.82415800000001</v>
      </c>
      <c r="AL22" s="24">
        <v>129.96972700000001</v>
      </c>
      <c r="AM22" s="27">
        <v>147.16258199999999</v>
      </c>
      <c r="AN22" s="27">
        <v>127.39093800000001</v>
      </c>
      <c r="AO22" s="27">
        <v>129.968582</v>
      </c>
      <c r="AP22" s="27">
        <v>129.687927</v>
      </c>
      <c r="AQ22" s="24">
        <v>129.75720200000001</v>
      </c>
      <c r="AR22" s="27">
        <v>147.120239</v>
      </c>
      <c r="AS22" s="27">
        <v>126.986946</v>
      </c>
      <c r="AT22" s="27">
        <v>129.90464800000001</v>
      </c>
      <c r="AU22" s="27">
        <v>128.57789600000001</v>
      </c>
      <c r="AV22" s="24">
        <v>127.952461</v>
      </c>
      <c r="AW22" s="27">
        <v>146.70162999999999</v>
      </c>
      <c r="AX22" s="27">
        <v>127.391006</v>
      </c>
      <c r="AY22" s="27">
        <v>130.42797899999999</v>
      </c>
      <c r="AZ22" s="27">
        <v>128.56817599999999</v>
      </c>
      <c r="BA22" s="24">
        <v>128.75598099999999</v>
      </c>
      <c r="BB22" s="27">
        <v>144.555679</v>
      </c>
      <c r="BC22" s="27">
        <v>128.04953</v>
      </c>
      <c r="BD22" s="27">
        <v>129.97370900000001</v>
      </c>
      <c r="BE22" s="27">
        <v>129.16104100000001</v>
      </c>
      <c r="BF22" s="24">
        <v>129.43957499999999</v>
      </c>
      <c r="BG22" s="27">
        <v>139.92167699999999</v>
      </c>
      <c r="BH22" s="27">
        <v>128.266357</v>
      </c>
      <c r="BI22" s="27">
        <v>129.43447900000001</v>
      </c>
      <c r="BJ22" s="27">
        <v>129.62591599999999</v>
      </c>
      <c r="BK22" s="24">
        <v>130.10940600000001</v>
      </c>
      <c r="BL22" s="27">
        <v>139.26220699999999</v>
      </c>
      <c r="BM22" s="27">
        <v>128.223129</v>
      </c>
      <c r="BN22" s="27">
        <v>130.01696799999999</v>
      </c>
      <c r="BO22" s="27">
        <v>128.96151699999999</v>
      </c>
      <c r="BP22" s="24">
        <v>129.77604700000001</v>
      </c>
      <c r="BQ22" s="27">
        <v>139.229187</v>
      </c>
      <c r="BR22" s="27">
        <v>128.66781599999999</v>
      </c>
      <c r="BS22" s="27">
        <v>129.05403100000001</v>
      </c>
      <c r="BT22" s="27">
        <v>129.42865</v>
      </c>
      <c r="BU22" s="24">
        <v>129.23764</v>
      </c>
      <c r="BV22" s="27">
        <v>138.80139199999999</v>
      </c>
      <c r="BW22" s="27">
        <v>127.828659</v>
      </c>
      <c r="BX22" s="27">
        <v>129.31350699999999</v>
      </c>
      <c r="BY22" s="27">
        <v>130.40138200000001</v>
      </c>
      <c r="BZ22" s="24">
        <v>129.87966900000001</v>
      </c>
      <c r="CA22" s="27">
        <v>139.30888400000001</v>
      </c>
      <c r="CB22" s="27">
        <v>127.97828699999999</v>
      </c>
      <c r="CC22" s="27">
        <v>129.04901100000001</v>
      </c>
      <c r="CD22" s="27">
        <v>130.678909</v>
      </c>
      <c r="CE22" s="24">
        <v>129.880234</v>
      </c>
      <c r="CF22" s="27">
        <v>135.87529000000001</v>
      </c>
      <c r="CG22" s="27">
        <v>128.149078</v>
      </c>
      <c r="CH22" s="27">
        <v>128.53930700000001</v>
      </c>
      <c r="CI22" s="27">
        <v>130.31546</v>
      </c>
      <c r="CJ22" s="24">
        <v>129.9785</v>
      </c>
      <c r="CK22" s="27">
        <v>134.976349</v>
      </c>
      <c r="CL22" s="27">
        <v>127.99981699999999</v>
      </c>
      <c r="CM22" s="27">
        <v>128.62129200000001</v>
      </c>
      <c r="CN22" s="27">
        <v>130.51300000000001</v>
      </c>
      <c r="CO22" s="24">
        <v>130.30772400000001</v>
      </c>
      <c r="CP22" s="27">
        <v>134.623276</v>
      </c>
      <c r="CQ22" s="27">
        <v>128.14894100000001</v>
      </c>
      <c r="CR22" s="27">
        <v>128.462524</v>
      </c>
      <c r="CS22" s="27">
        <v>129.87077300000001</v>
      </c>
      <c r="CT22" s="24">
        <v>130.47959900000001</v>
      </c>
      <c r="CU22" s="27">
        <v>135.05540500000001</v>
      </c>
      <c r="CV22" s="27">
        <v>128.13296500000001</v>
      </c>
      <c r="CW22" s="27">
        <v>128.51135300000001</v>
      </c>
      <c r="CX22" s="27">
        <v>129.51907299999999</v>
      </c>
      <c r="CY22" s="24">
        <v>130.479782</v>
      </c>
      <c r="CZ22" s="27">
        <v>134.45938100000001</v>
      </c>
      <c r="DA22" s="27">
        <v>128.147064</v>
      </c>
      <c r="DB22" s="27">
        <v>128.47457900000001</v>
      </c>
      <c r="DC22" s="27">
        <v>128.63923600000001</v>
      </c>
      <c r="DD22" s="24">
        <v>128.97891200000001</v>
      </c>
      <c r="DE22" s="27">
        <v>134.32875100000001</v>
      </c>
      <c r="DF22" s="27">
        <v>128.16261299999999</v>
      </c>
      <c r="DG22" s="27">
        <v>128.537811</v>
      </c>
      <c r="DH22" s="27">
        <v>128.61030600000001</v>
      </c>
      <c r="DI22" s="24">
        <v>128.77995300000001</v>
      </c>
      <c r="DJ22" s="27">
        <v>133.81720000000001</v>
      </c>
      <c r="DK22" s="27">
        <v>125.586861</v>
      </c>
      <c r="DL22" s="27">
        <v>128.465836</v>
      </c>
      <c r="DM22" s="27">
        <v>128.61917099999999</v>
      </c>
      <c r="DN22" s="24">
        <v>128.66606100000001</v>
      </c>
      <c r="DO22" s="27">
        <v>133.49737500000001</v>
      </c>
      <c r="DP22" s="27">
        <v>123.542877</v>
      </c>
      <c r="DQ22" s="27">
        <v>126.240646</v>
      </c>
      <c r="DR22" s="27">
        <v>128.47004699999999</v>
      </c>
      <c r="DS22" s="24">
        <v>128.02121</v>
      </c>
      <c r="DT22" s="27">
        <v>133.09520000000001</v>
      </c>
      <c r="DU22" s="27">
        <v>123.692314</v>
      </c>
      <c r="DV22" s="27">
        <v>126.154747</v>
      </c>
      <c r="DW22" s="27">
        <v>128.56892400000001</v>
      </c>
      <c r="DX22" s="24">
        <v>128.14004499999999</v>
      </c>
      <c r="DY22" s="27">
        <v>131.62373400000001</v>
      </c>
      <c r="DZ22" s="27">
        <v>123.370789</v>
      </c>
      <c r="EA22" s="27">
        <v>126.154831</v>
      </c>
      <c r="EB22" s="27">
        <v>128.234543</v>
      </c>
      <c r="EC22" s="24">
        <v>128.26353499999999</v>
      </c>
      <c r="ED22" s="27">
        <v>130.83805799999999</v>
      </c>
      <c r="EE22" s="27">
        <v>123.198677</v>
      </c>
      <c r="EF22" s="27">
        <v>124.69696</v>
      </c>
      <c r="EG22" s="27">
        <v>127.12940999999999</v>
      </c>
      <c r="EH22" s="24">
        <v>128.207199</v>
      </c>
      <c r="EI22" s="27">
        <v>130.05789200000001</v>
      </c>
      <c r="EJ22" s="27">
        <v>123.02758</v>
      </c>
      <c r="EK22" s="27">
        <v>124.696564</v>
      </c>
      <c r="EL22" s="27">
        <v>126.001015</v>
      </c>
      <c r="EM22" s="24">
        <v>128.20710800000001</v>
      </c>
      <c r="EN22" s="27">
        <v>127.23644299999999</v>
      </c>
      <c r="EO22" s="27">
        <v>122.994202</v>
      </c>
      <c r="EP22" s="27">
        <v>123.932884</v>
      </c>
      <c r="EQ22" s="27">
        <v>126.015434</v>
      </c>
      <c r="ER22" s="24">
        <v>128.871307</v>
      </c>
      <c r="ES22" s="26">
        <v>2E-3</v>
      </c>
      <c r="ET22" s="26">
        <v>1E-3</v>
      </c>
      <c r="EU22" s="26">
        <v>1E-3</v>
      </c>
      <c r="EV22" s="26">
        <v>1E-3</v>
      </c>
      <c r="EW22" s="25">
        <v>2E-3</v>
      </c>
    </row>
    <row r="23" spans="1:153" x14ac:dyDescent="0.25">
      <c r="A23" s="24" t="s">
        <v>203</v>
      </c>
      <c r="B23" s="24">
        <v>4.5706309999999997</v>
      </c>
      <c r="C23" s="24">
        <v>4.4878939999999998</v>
      </c>
      <c r="D23" s="27">
        <v>3.5757219999999998</v>
      </c>
      <c r="E23" s="27">
        <v>3.5759400000000001</v>
      </c>
      <c r="F23" s="27">
        <v>3.5757219999999998</v>
      </c>
      <c r="G23" s="27">
        <v>3.5757219999999998</v>
      </c>
      <c r="H23" s="24">
        <v>3.5757219999999998</v>
      </c>
      <c r="I23" s="27">
        <v>3.6258819999999998</v>
      </c>
      <c r="J23" s="27">
        <v>3.6264210000000001</v>
      </c>
      <c r="K23" s="27">
        <v>3.626039</v>
      </c>
      <c r="L23" s="27">
        <v>3.6243910000000001</v>
      </c>
      <c r="M23" s="24">
        <v>3.6230910000000001</v>
      </c>
      <c r="N23" s="27">
        <v>3.9565540000000001</v>
      </c>
      <c r="O23" s="27">
        <v>3.87296</v>
      </c>
      <c r="P23" s="27">
        <v>3.9556049999999998</v>
      </c>
      <c r="Q23" s="27">
        <v>4.0010180000000002</v>
      </c>
      <c r="R23" s="24">
        <v>3.9931709999999998</v>
      </c>
      <c r="S23" s="27">
        <v>3.9301659999999998</v>
      </c>
      <c r="T23" s="27">
        <v>4.0903530000000003</v>
      </c>
      <c r="U23" s="27">
        <v>3.977665</v>
      </c>
      <c r="V23" s="27">
        <v>3.9180549999999998</v>
      </c>
      <c r="W23" s="24">
        <v>4.0207100000000002</v>
      </c>
      <c r="X23" s="27">
        <v>4.0196909999999999</v>
      </c>
      <c r="Y23" s="27">
        <v>3.8574619999999999</v>
      </c>
      <c r="Z23" s="27">
        <v>4.0377179999999999</v>
      </c>
      <c r="AA23" s="27">
        <v>3.873513</v>
      </c>
      <c r="AB23" s="24">
        <v>4.0807039999999999</v>
      </c>
      <c r="AC23" s="27">
        <v>3.9443570000000001</v>
      </c>
      <c r="AD23" s="27">
        <v>3.947508</v>
      </c>
      <c r="AE23" s="27">
        <v>4.1761160000000004</v>
      </c>
      <c r="AF23" s="27">
        <v>3.8745569999999998</v>
      </c>
      <c r="AG23" s="24">
        <v>4.2032350000000003</v>
      </c>
      <c r="AH23" s="27">
        <v>4.040616</v>
      </c>
      <c r="AI23" s="27">
        <v>4.3111550000000003</v>
      </c>
      <c r="AJ23" s="27">
        <v>4.242013</v>
      </c>
      <c r="AK23" s="27">
        <v>4.0052209999999997</v>
      </c>
      <c r="AL23" s="24">
        <v>4.2186469999999998</v>
      </c>
      <c r="AM23" s="27">
        <v>4.1460179999999998</v>
      </c>
      <c r="AN23" s="27">
        <v>4.3068900000000001</v>
      </c>
      <c r="AO23" s="27">
        <v>4.2423849999999996</v>
      </c>
      <c r="AP23" s="27">
        <v>4.053159</v>
      </c>
      <c r="AQ23" s="24">
        <v>4.2578060000000004</v>
      </c>
      <c r="AR23" s="27">
        <v>4.1557659999999998</v>
      </c>
      <c r="AS23" s="27">
        <v>4.7878299999999996</v>
      </c>
      <c r="AT23" s="27">
        <v>4.3242960000000004</v>
      </c>
      <c r="AU23" s="27">
        <v>4.0778629999999998</v>
      </c>
      <c r="AV23" s="24">
        <v>4.2561099999999996</v>
      </c>
      <c r="AW23" s="27">
        <v>4.2985629999999997</v>
      </c>
      <c r="AX23" s="27">
        <v>4.8196459999999997</v>
      </c>
      <c r="AY23" s="27">
        <v>4.8773470000000003</v>
      </c>
      <c r="AZ23" s="27">
        <v>4.0433839999999996</v>
      </c>
      <c r="BA23" s="24">
        <v>4.3413469999999998</v>
      </c>
      <c r="BB23" s="27">
        <v>4.7243430000000002</v>
      </c>
      <c r="BC23" s="27">
        <v>4.6942170000000001</v>
      </c>
      <c r="BD23" s="27">
        <v>4.6537649999999999</v>
      </c>
      <c r="BE23" s="27">
        <v>4.0295680000000003</v>
      </c>
      <c r="BF23" s="24">
        <v>4.4186480000000001</v>
      </c>
      <c r="BG23" s="27">
        <v>4.659891</v>
      </c>
      <c r="BH23" s="27">
        <v>4.625121</v>
      </c>
      <c r="BI23" s="27">
        <v>4.629397</v>
      </c>
      <c r="BJ23" s="27">
        <v>4.0901189999999996</v>
      </c>
      <c r="BK23" s="24">
        <v>4.4215869999999997</v>
      </c>
      <c r="BL23" s="27">
        <v>5.381678</v>
      </c>
      <c r="BM23" s="27">
        <v>4.5644669999999996</v>
      </c>
      <c r="BN23" s="27">
        <v>4.7157039999999997</v>
      </c>
      <c r="BO23" s="27">
        <v>4.3844390000000004</v>
      </c>
      <c r="BP23" s="24">
        <v>4.4206589999999997</v>
      </c>
      <c r="BQ23" s="27">
        <v>5.3881420000000002</v>
      </c>
      <c r="BR23" s="27">
        <v>4.605118</v>
      </c>
      <c r="BS23" s="27">
        <v>4.9653020000000003</v>
      </c>
      <c r="BT23" s="27">
        <v>4.438415</v>
      </c>
      <c r="BU23" s="24">
        <v>4.4702809999999999</v>
      </c>
      <c r="BV23" s="27">
        <v>5.3474050000000002</v>
      </c>
      <c r="BW23" s="27">
        <v>4.579148</v>
      </c>
      <c r="BX23" s="27">
        <v>4.7238939999999996</v>
      </c>
      <c r="BY23" s="27">
        <v>4.4252279999999997</v>
      </c>
      <c r="BZ23" s="24">
        <v>4.807436</v>
      </c>
      <c r="CA23" s="27">
        <v>5.3559510000000001</v>
      </c>
      <c r="CB23" s="27">
        <v>4.5668629999999997</v>
      </c>
      <c r="CC23" s="27">
        <v>4.7836059999999998</v>
      </c>
      <c r="CD23" s="27">
        <v>4.4097520000000001</v>
      </c>
      <c r="CE23" s="24">
        <v>4.948804</v>
      </c>
      <c r="CF23" s="27">
        <v>5.2065460000000003</v>
      </c>
      <c r="CG23" s="27">
        <v>4.5169519999999999</v>
      </c>
      <c r="CH23" s="27">
        <v>4.7950889999999999</v>
      </c>
      <c r="CI23" s="27">
        <v>4.3556179999999998</v>
      </c>
      <c r="CJ23" s="24">
        <v>4.8539050000000001</v>
      </c>
      <c r="CK23" s="27">
        <v>5.1979790000000001</v>
      </c>
      <c r="CL23" s="27">
        <v>4.522386</v>
      </c>
      <c r="CM23" s="27">
        <v>4.7975750000000001</v>
      </c>
      <c r="CN23" s="27">
        <v>4.3567099999999996</v>
      </c>
      <c r="CO23" s="24">
        <v>4.8383890000000003</v>
      </c>
      <c r="CP23" s="27">
        <v>5.1936580000000001</v>
      </c>
      <c r="CQ23" s="27">
        <v>4.5296110000000001</v>
      </c>
      <c r="CR23" s="27">
        <v>4.6279399999999997</v>
      </c>
      <c r="CS23" s="27">
        <v>4.358975</v>
      </c>
      <c r="CT23" s="24">
        <v>4.7547889999999997</v>
      </c>
      <c r="CU23" s="27">
        <v>5.2298730000000004</v>
      </c>
      <c r="CV23" s="27">
        <v>4.4694060000000002</v>
      </c>
      <c r="CW23" s="27">
        <v>4.7734819999999996</v>
      </c>
      <c r="CX23" s="27">
        <v>4.3585880000000001</v>
      </c>
      <c r="CY23" s="24">
        <v>4.7300880000000003</v>
      </c>
      <c r="CZ23" s="27">
        <v>5.2307790000000001</v>
      </c>
      <c r="DA23" s="27">
        <v>4.4945779999999997</v>
      </c>
      <c r="DB23" s="27">
        <v>4.8042040000000004</v>
      </c>
      <c r="DC23" s="27">
        <v>4.3583489999999996</v>
      </c>
      <c r="DD23" s="24">
        <v>4.7198500000000001</v>
      </c>
      <c r="DE23" s="27">
        <v>5.2316630000000002</v>
      </c>
      <c r="DF23" s="27">
        <v>4.5125000000000002</v>
      </c>
      <c r="DG23" s="27">
        <v>4.8206319999999998</v>
      </c>
      <c r="DH23" s="27">
        <v>4.3587350000000002</v>
      </c>
      <c r="DI23" s="24">
        <v>4.7075899999999997</v>
      </c>
      <c r="DJ23" s="27">
        <v>5.2892479999999997</v>
      </c>
      <c r="DK23" s="27">
        <v>4.5616199999999996</v>
      </c>
      <c r="DL23" s="27">
        <v>4.6637550000000001</v>
      </c>
      <c r="DM23" s="27">
        <v>4.3507559999999996</v>
      </c>
      <c r="DN23" s="24">
        <v>4.7092470000000004</v>
      </c>
      <c r="DO23" s="27">
        <v>5.2924110000000004</v>
      </c>
      <c r="DP23" s="27">
        <v>4.4560279999999999</v>
      </c>
      <c r="DQ23" s="27">
        <v>4.8081820000000004</v>
      </c>
      <c r="DR23" s="27">
        <v>4.3502330000000002</v>
      </c>
      <c r="DS23" s="24">
        <v>4.7107390000000002</v>
      </c>
      <c r="DT23" s="27">
        <v>5.2955059999999996</v>
      </c>
      <c r="DU23" s="27">
        <v>4.4640570000000004</v>
      </c>
      <c r="DV23" s="27">
        <v>4.8699519999999996</v>
      </c>
      <c r="DW23" s="27">
        <v>4.3470550000000001</v>
      </c>
      <c r="DX23" s="24">
        <v>4.7212050000000003</v>
      </c>
      <c r="DY23" s="27">
        <v>5.2240390000000003</v>
      </c>
      <c r="DZ23" s="27">
        <v>4.4759440000000001</v>
      </c>
      <c r="EA23" s="27">
        <v>5.1109369999999998</v>
      </c>
      <c r="EB23" s="27">
        <v>4.3730180000000001</v>
      </c>
      <c r="EC23" s="24">
        <v>4.7149320000000001</v>
      </c>
      <c r="ED23" s="27">
        <v>5.190194</v>
      </c>
      <c r="EE23" s="27">
        <v>4.5255960000000002</v>
      </c>
      <c r="EF23" s="27">
        <v>5.1627510000000001</v>
      </c>
      <c r="EG23" s="27">
        <v>4.3919009999999998</v>
      </c>
      <c r="EH23" s="24">
        <v>4.7465960000000003</v>
      </c>
      <c r="EI23" s="27">
        <v>5.7563149999999998</v>
      </c>
      <c r="EJ23" s="27">
        <v>4.5366910000000003</v>
      </c>
      <c r="EK23" s="27">
        <v>5.1915399999999998</v>
      </c>
      <c r="EL23" s="27">
        <v>4.3183550000000004</v>
      </c>
      <c r="EM23" s="24">
        <v>4.7529909999999997</v>
      </c>
      <c r="EN23" s="27">
        <v>5.6529259999999999</v>
      </c>
      <c r="EO23" s="27">
        <v>4.5465080000000002</v>
      </c>
      <c r="EP23" s="27">
        <v>5.2215020000000001</v>
      </c>
      <c r="EQ23" s="27">
        <v>4.3219510000000003</v>
      </c>
      <c r="ER23" s="24">
        <v>4.7456509999999996</v>
      </c>
      <c r="ES23" s="26">
        <v>8.0000000000000002E-3</v>
      </c>
      <c r="ET23" s="26">
        <v>0</v>
      </c>
      <c r="EU23" s="26">
        <v>5.0000000000000001E-3</v>
      </c>
      <c r="EV23" s="26">
        <v>-1E-3</v>
      </c>
      <c r="EW23" s="25">
        <v>2E-3</v>
      </c>
    </row>
    <row r="24" spans="1:153" x14ac:dyDescent="0.25">
      <c r="A24" s="28" t="s">
        <v>202</v>
      </c>
      <c r="B24" s="28">
        <v>163.439774</v>
      </c>
      <c r="C24" s="28">
        <v>157.401093</v>
      </c>
      <c r="D24" s="31">
        <v>164.486435</v>
      </c>
      <c r="E24" s="31">
        <v>161.84457399999999</v>
      </c>
      <c r="F24" s="31">
        <v>162.40579199999999</v>
      </c>
      <c r="G24" s="31">
        <v>162.33801299999999</v>
      </c>
      <c r="H24" s="28">
        <v>162.40669299999999</v>
      </c>
      <c r="I24" s="31">
        <v>163.413589</v>
      </c>
      <c r="J24" s="31">
        <v>161.80808999999999</v>
      </c>
      <c r="K24" s="31">
        <v>162.44357299999999</v>
      </c>
      <c r="L24" s="31">
        <v>161.79707300000001</v>
      </c>
      <c r="M24" s="28">
        <v>161.79573099999999</v>
      </c>
      <c r="N24" s="31">
        <v>166.319962</v>
      </c>
      <c r="O24" s="31">
        <v>162.149338</v>
      </c>
      <c r="P24" s="31">
        <v>163.71459999999999</v>
      </c>
      <c r="Q24" s="31">
        <v>162.492874</v>
      </c>
      <c r="R24" s="28">
        <v>162.49169900000001</v>
      </c>
      <c r="S24" s="31">
        <v>170.19366500000001</v>
      </c>
      <c r="T24" s="31">
        <v>162.46481299999999</v>
      </c>
      <c r="U24" s="31">
        <v>164.32789600000001</v>
      </c>
      <c r="V24" s="31">
        <v>163.47799699999999</v>
      </c>
      <c r="W24" s="28">
        <v>163.88183599999999</v>
      </c>
      <c r="X24" s="31">
        <v>175.89170799999999</v>
      </c>
      <c r="Y24" s="31">
        <v>161.37254300000001</v>
      </c>
      <c r="Z24" s="31">
        <v>163.55702199999999</v>
      </c>
      <c r="AA24" s="31">
        <v>164.82157900000001</v>
      </c>
      <c r="AB24" s="28">
        <v>165.204117</v>
      </c>
      <c r="AC24" s="31">
        <v>176.618225</v>
      </c>
      <c r="AD24" s="31">
        <v>160.84504699999999</v>
      </c>
      <c r="AE24" s="31">
        <v>163.13093599999999</v>
      </c>
      <c r="AF24" s="31">
        <v>163.43846099999999</v>
      </c>
      <c r="AG24" s="28">
        <v>163.68691999999999</v>
      </c>
      <c r="AH24" s="31">
        <v>175.45254499999999</v>
      </c>
      <c r="AI24" s="31">
        <v>159.754333</v>
      </c>
      <c r="AJ24" s="31">
        <v>162.853455</v>
      </c>
      <c r="AK24" s="31">
        <v>162.24908400000001</v>
      </c>
      <c r="AL24" s="28">
        <v>161.48942600000001</v>
      </c>
      <c r="AM24" s="31">
        <v>179.383026</v>
      </c>
      <c r="AN24" s="31">
        <v>160.20519999999999</v>
      </c>
      <c r="AO24" s="31">
        <v>162.647614</v>
      </c>
      <c r="AP24" s="31">
        <v>161.13870199999999</v>
      </c>
      <c r="AQ24" s="28">
        <v>161.215698</v>
      </c>
      <c r="AR24" s="31">
        <v>179.07019</v>
      </c>
      <c r="AS24" s="31">
        <v>160.05569499999999</v>
      </c>
      <c r="AT24" s="31">
        <v>162.57974200000001</v>
      </c>
      <c r="AU24" s="31">
        <v>159.67424</v>
      </c>
      <c r="AV24" s="28">
        <v>159.055206</v>
      </c>
      <c r="AW24" s="31">
        <v>178.665863</v>
      </c>
      <c r="AX24" s="31">
        <v>161.03280599999999</v>
      </c>
      <c r="AY24" s="31">
        <v>163.680893</v>
      </c>
      <c r="AZ24" s="31">
        <v>159.76618999999999</v>
      </c>
      <c r="BA24" s="28">
        <v>159.87797499999999</v>
      </c>
      <c r="BB24" s="31">
        <v>176.27690100000001</v>
      </c>
      <c r="BC24" s="31">
        <v>161.70294200000001</v>
      </c>
      <c r="BD24" s="31">
        <v>163.01307700000001</v>
      </c>
      <c r="BE24" s="31">
        <v>160.15336600000001</v>
      </c>
      <c r="BF24" s="28">
        <v>160.90656999999999</v>
      </c>
      <c r="BG24" s="31">
        <v>171.65472399999999</v>
      </c>
      <c r="BH24" s="31">
        <v>161.93374600000001</v>
      </c>
      <c r="BI24" s="31">
        <v>162.60290499999999</v>
      </c>
      <c r="BJ24" s="31">
        <v>160.492828</v>
      </c>
      <c r="BK24" s="28">
        <v>161.471588</v>
      </c>
      <c r="BL24" s="31">
        <v>170.99391199999999</v>
      </c>
      <c r="BM24" s="31">
        <v>162.081604</v>
      </c>
      <c r="BN24" s="31">
        <v>163.15022300000001</v>
      </c>
      <c r="BO24" s="31">
        <v>159.84162900000001</v>
      </c>
      <c r="BP24" s="28">
        <v>161.2397</v>
      </c>
      <c r="BQ24" s="31">
        <v>171.202133</v>
      </c>
      <c r="BR24" s="31">
        <v>162.529663</v>
      </c>
      <c r="BS24" s="31">
        <v>162.34963999999999</v>
      </c>
      <c r="BT24" s="31">
        <v>160.547943</v>
      </c>
      <c r="BU24" s="28">
        <v>160.835556</v>
      </c>
      <c r="BV24" s="31">
        <v>170.77417</v>
      </c>
      <c r="BW24" s="31">
        <v>161.69920300000001</v>
      </c>
      <c r="BX24" s="31">
        <v>163.076233</v>
      </c>
      <c r="BY24" s="31">
        <v>161.52140800000001</v>
      </c>
      <c r="BZ24" s="28">
        <v>161.49156199999999</v>
      </c>
      <c r="CA24" s="31">
        <v>171.28161600000001</v>
      </c>
      <c r="CB24" s="31">
        <v>161.84878499999999</v>
      </c>
      <c r="CC24" s="31">
        <v>163.04830899999999</v>
      </c>
      <c r="CD24" s="31">
        <v>162.252151</v>
      </c>
      <c r="CE24" s="28">
        <v>161.59707599999999</v>
      </c>
      <c r="CF24" s="31">
        <v>167.846283</v>
      </c>
      <c r="CG24" s="31">
        <v>162.02276599999999</v>
      </c>
      <c r="CH24" s="31">
        <v>162.538422</v>
      </c>
      <c r="CI24" s="31">
        <v>162.00950599999999</v>
      </c>
      <c r="CJ24" s="28">
        <v>161.69537399999999</v>
      </c>
      <c r="CK24" s="31">
        <v>166.94845599999999</v>
      </c>
      <c r="CL24" s="31">
        <v>161.92775</v>
      </c>
      <c r="CM24" s="31">
        <v>162.65936300000001</v>
      </c>
      <c r="CN24" s="31">
        <v>162.271027</v>
      </c>
      <c r="CO24" s="28">
        <v>162.219177</v>
      </c>
      <c r="CP24" s="31">
        <v>166.589066</v>
      </c>
      <c r="CQ24" s="31">
        <v>162.11631800000001</v>
      </c>
      <c r="CR24" s="31">
        <v>162.29110700000001</v>
      </c>
      <c r="CS24" s="31">
        <v>161.62687700000001</v>
      </c>
      <c r="CT24" s="28">
        <v>162.39170799999999</v>
      </c>
      <c r="CU24" s="31">
        <v>167.019058</v>
      </c>
      <c r="CV24" s="31">
        <v>162.10024999999999</v>
      </c>
      <c r="CW24" s="31">
        <v>162.58766199999999</v>
      </c>
      <c r="CX24" s="31">
        <v>161.40618900000001</v>
      </c>
      <c r="CY24" s="28">
        <v>162.40129099999999</v>
      </c>
      <c r="CZ24" s="31">
        <v>166.42289700000001</v>
      </c>
      <c r="DA24" s="31">
        <v>162.11625699999999</v>
      </c>
      <c r="DB24" s="31">
        <v>162.57286099999999</v>
      </c>
      <c r="DC24" s="31">
        <v>160.526321</v>
      </c>
      <c r="DD24" s="28">
        <v>160.90606700000001</v>
      </c>
      <c r="DE24" s="31">
        <v>166.05317700000001</v>
      </c>
      <c r="DF24" s="31">
        <v>162.13621499999999</v>
      </c>
      <c r="DG24" s="31">
        <v>162.64622499999999</v>
      </c>
      <c r="DH24" s="31">
        <v>160.49902299999999</v>
      </c>
      <c r="DI24" s="28">
        <v>160.70701600000001</v>
      </c>
      <c r="DJ24" s="31">
        <v>165.64605700000001</v>
      </c>
      <c r="DK24" s="31">
        <v>159.622299</v>
      </c>
      <c r="DL24" s="31">
        <v>162.65239</v>
      </c>
      <c r="DM24" s="31">
        <v>160.51357999999999</v>
      </c>
      <c r="DN24" s="28">
        <v>160.638351</v>
      </c>
      <c r="DO24" s="31">
        <v>165.33094800000001</v>
      </c>
      <c r="DP24" s="31">
        <v>157.516479</v>
      </c>
      <c r="DQ24" s="31">
        <v>160.54808</v>
      </c>
      <c r="DR24" s="31">
        <v>160.37370300000001</v>
      </c>
      <c r="DS24" s="28">
        <v>159.99369799999999</v>
      </c>
      <c r="DT24" s="31">
        <v>164.819366</v>
      </c>
      <c r="DU24" s="31">
        <v>157.74177599999999</v>
      </c>
      <c r="DV24" s="31">
        <v>160.47383099999999</v>
      </c>
      <c r="DW24" s="31">
        <v>160.68897999999999</v>
      </c>
      <c r="DX24" s="28">
        <v>160.264984</v>
      </c>
      <c r="DY24" s="31">
        <v>163.46678199999999</v>
      </c>
      <c r="DZ24" s="31">
        <v>157.445572</v>
      </c>
      <c r="EA24" s="31">
        <v>160.47683699999999</v>
      </c>
      <c r="EB24" s="31">
        <v>160.610107</v>
      </c>
      <c r="EC24" s="28">
        <v>160.576965</v>
      </c>
      <c r="ED24" s="31">
        <v>162.68087800000001</v>
      </c>
      <c r="EE24" s="31">
        <v>157.356674</v>
      </c>
      <c r="EF24" s="31">
        <v>159.02337600000001</v>
      </c>
      <c r="EG24" s="31">
        <v>160.03512599999999</v>
      </c>
      <c r="EH24" s="28">
        <v>161.26594499999999</v>
      </c>
      <c r="EI24" s="31">
        <v>161.90382399999999</v>
      </c>
      <c r="EJ24" s="31">
        <v>157.185745</v>
      </c>
      <c r="EK24" s="31">
        <v>159.08479299999999</v>
      </c>
      <c r="EL24" s="31">
        <v>158.90670800000001</v>
      </c>
      <c r="EM24" s="28">
        <v>161.56002799999999</v>
      </c>
      <c r="EN24" s="31">
        <v>159.08505199999999</v>
      </c>
      <c r="EO24" s="31">
        <v>157.25573700000001</v>
      </c>
      <c r="EP24" s="31">
        <v>158.32112100000001</v>
      </c>
      <c r="EQ24" s="31">
        <v>158.90954600000001</v>
      </c>
      <c r="ER24" s="28">
        <v>162.242233</v>
      </c>
      <c r="ES24" s="30">
        <v>0</v>
      </c>
      <c r="ET24" s="30">
        <v>0</v>
      </c>
      <c r="EU24" s="30">
        <v>0</v>
      </c>
      <c r="EV24" s="30">
        <v>0</v>
      </c>
      <c r="EW24" s="29">
        <v>1E-3</v>
      </c>
    </row>
    <row r="25" spans="1:153" ht="30" x14ac:dyDescent="0.25">
      <c r="A25" s="28" t="s">
        <v>201</v>
      </c>
      <c r="B25" s="28">
        <v>3972.3745119999999</v>
      </c>
      <c r="C25" s="28">
        <v>3954.242432</v>
      </c>
      <c r="D25" s="31">
        <v>3926.1164549999999</v>
      </c>
      <c r="E25" s="31">
        <v>3924.0512699999999</v>
      </c>
      <c r="F25" s="31">
        <v>3923.931885</v>
      </c>
      <c r="G25" s="31">
        <v>3923.6801759999998</v>
      </c>
      <c r="H25" s="28">
        <v>3923.9084469999998</v>
      </c>
      <c r="I25" s="31">
        <v>3889.5571289999998</v>
      </c>
      <c r="J25" s="31">
        <v>3882.1525879999999</v>
      </c>
      <c r="K25" s="31">
        <v>3893.9765619999998</v>
      </c>
      <c r="L25" s="31">
        <v>3839.9916990000002</v>
      </c>
      <c r="M25" s="28">
        <v>3796.89624</v>
      </c>
      <c r="N25" s="31">
        <v>3933.3569339999999</v>
      </c>
      <c r="O25" s="31">
        <v>3908.3559570000002</v>
      </c>
      <c r="P25" s="31">
        <v>3942.3032229999999</v>
      </c>
      <c r="Q25" s="31">
        <v>3835.9208979999999</v>
      </c>
      <c r="R25" s="28">
        <v>3762.6035160000001</v>
      </c>
      <c r="S25" s="31">
        <v>4000.4663089999999</v>
      </c>
      <c r="T25" s="31">
        <v>3955.7001949999999</v>
      </c>
      <c r="U25" s="31">
        <v>4015.0119629999999</v>
      </c>
      <c r="V25" s="31">
        <v>3856.7368160000001</v>
      </c>
      <c r="W25" s="28">
        <v>3753.7602539999998</v>
      </c>
      <c r="X25" s="31">
        <v>4045.96875</v>
      </c>
      <c r="Y25" s="31">
        <v>3984.8937989999999</v>
      </c>
      <c r="Z25" s="31">
        <v>4063.196289</v>
      </c>
      <c r="AA25" s="31">
        <v>3858.6520999999998</v>
      </c>
      <c r="AB25" s="28">
        <v>3724.4794919999999</v>
      </c>
      <c r="AC25" s="31">
        <v>4101.9995120000003</v>
      </c>
      <c r="AD25" s="31">
        <v>4024.7470699999999</v>
      </c>
      <c r="AE25" s="31">
        <v>4123.0014650000003</v>
      </c>
      <c r="AF25" s="31">
        <v>3874.1022950000001</v>
      </c>
      <c r="AG25" s="28">
        <v>3714.2624510000001</v>
      </c>
      <c r="AH25" s="31">
        <v>4157.7451170000004</v>
      </c>
      <c r="AI25" s="31">
        <v>4064.3764649999998</v>
      </c>
      <c r="AJ25" s="31">
        <v>4179.2490230000003</v>
      </c>
      <c r="AK25" s="31">
        <v>3889.2202149999998</v>
      </c>
      <c r="AL25" s="28">
        <v>3708.4313959999999</v>
      </c>
      <c r="AM25" s="31">
        <v>4221.0820309999999</v>
      </c>
      <c r="AN25" s="31">
        <v>4110.8369140000004</v>
      </c>
      <c r="AO25" s="31">
        <v>4245.4321289999998</v>
      </c>
      <c r="AP25" s="31">
        <v>3917.7563479999999</v>
      </c>
      <c r="AQ25" s="28">
        <v>3719.8603520000001</v>
      </c>
      <c r="AR25" s="31">
        <v>4253.2944340000004</v>
      </c>
      <c r="AS25" s="31">
        <v>4132.4731449999999</v>
      </c>
      <c r="AT25" s="31">
        <v>4295.0180659999996</v>
      </c>
      <c r="AU25" s="31">
        <v>3915.8088379999999</v>
      </c>
      <c r="AV25" s="28">
        <v>3720.2700199999999</v>
      </c>
      <c r="AW25" s="31">
        <v>4281.0375979999999</v>
      </c>
      <c r="AX25" s="31">
        <v>4153.7915039999998</v>
      </c>
      <c r="AY25" s="31">
        <v>4338.2216799999997</v>
      </c>
      <c r="AZ25" s="31">
        <v>3918.0207519999999</v>
      </c>
      <c r="BA25" s="28">
        <v>3720.9990229999999</v>
      </c>
      <c r="BB25" s="31">
        <v>4329.6494140000004</v>
      </c>
      <c r="BC25" s="31">
        <v>4189.0419920000004</v>
      </c>
      <c r="BD25" s="31">
        <v>4393.3247069999998</v>
      </c>
      <c r="BE25" s="31">
        <v>3934.341797</v>
      </c>
      <c r="BF25" s="28">
        <v>3734.3671880000002</v>
      </c>
      <c r="BG25" s="31">
        <v>4382.451172</v>
      </c>
      <c r="BH25" s="31">
        <v>4220.626953</v>
      </c>
      <c r="BI25" s="31">
        <v>4446.7177730000003</v>
      </c>
      <c r="BJ25" s="31">
        <v>3946.626221</v>
      </c>
      <c r="BK25" s="28">
        <v>3739.454346</v>
      </c>
      <c r="BL25" s="31">
        <v>4428.2661129999997</v>
      </c>
      <c r="BM25" s="31">
        <v>4253.4575199999999</v>
      </c>
      <c r="BN25" s="31">
        <v>4497.935547</v>
      </c>
      <c r="BO25" s="31">
        <v>3955.373047</v>
      </c>
      <c r="BP25" s="28">
        <v>3744.8203119999998</v>
      </c>
      <c r="BQ25" s="31">
        <v>4470.6850590000004</v>
      </c>
      <c r="BR25" s="31">
        <v>4288.7436520000001</v>
      </c>
      <c r="BS25" s="31">
        <v>4545.5903319999998</v>
      </c>
      <c r="BT25" s="31">
        <v>3969.9047850000002</v>
      </c>
      <c r="BU25" s="28">
        <v>3751.1445309999999</v>
      </c>
      <c r="BV25" s="31">
        <v>4506.357422</v>
      </c>
      <c r="BW25" s="31">
        <v>4316.0795900000003</v>
      </c>
      <c r="BX25" s="31">
        <v>4591.4589839999999</v>
      </c>
      <c r="BY25" s="31">
        <v>3979.9750979999999</v>
      </c>
      <c r="BZ25" s="28">
        <v>3754.4985350000002</v>
      </c>
      <c r="CA25" s="31">
        <v>4543.5610349999997</v>
      </c>
      <c r="CB25" s="31">
        <v>4347.623047</v>
      </c>
      <c r="CC25" s="31">
        <v>4641.7963870000003</v>
      </c>
      <c r="CD25" s="31">
        <v>3992.805664</v>
      </c>
      <c r="CE25" s="28">
        <v>3764.3793949999999</v>
      </c>
      <c r="CF25" s="31">
        <v>4573.6591799999997</v>
      </c>
      <c r="CG25" s="31">
        <v>4374.7822269999997</v>
      </c>
      <c r="CH25" s="31">
        <v>4682.0610349999997</v>
      </c>
      <c r="CI25" s="31">
        <v>3999.5444339999999</v>
      </c>
      <c r="CJ25" s="28">
        <v>3766.0688479999999</v>
      </c>
      <c r="CK25" s="31">
        <v>4606.1972660000001</v>
      </c>
      <c r="CL25" s="31">
        <v>4401.4008789999998</v>
      </c>
      <c r="CM25" s="31">
        <v>4725.4785160000001</v>
      </c>
      <c r="CN25" s="31">
        <v>4008.783203</v>
      </c>
      <c r="CO25" s="28">
        <v>3770.2197270000001</v>
      </c>
      <c r="CP25" s="31">
        <v>4641.9877930000002</v>
      </c>
      <c r="CQ25" s="31">
        <v>4431.6918949999999</v>
      </c>
      <c r="CR25" s="31">
        <v>4772.90625</v>
      </c>
      <c r="CS25" s="31">
        <v>4025.1267090000001</v>
      </c>
      <c r="CT25" s="28">
        <v>3780.5178219999998</v>
      </c>
      <c r="CU25" s="31">
        <v>4670.0244140000004</v>
      </c>
      <c r="CV25" s="31">
        <v>4457.9580079999996</v>
      </c>
      <c r="CW25" s="31">
        <v>4819.1967770000001</v>
      </c>
      <c r="CX25" s="31">
        <v>4036.773682</v>
      </c>
      <c r="CY25" s="28">
        <v>3783.154297</v>
      </c>
      <c r="CZ25" s="31">
        <v>4698.8505859999996</v>
      </c>
      <c r="DA25" s="31">
        <v>4483.6484380000002</v>
      </c>
      <c r="DB25" s="31">
        <v>4865.5859380000002</v>
      </c>
      <c r="DC25" s="31">
        <v>4051.2944339999999</v>
      </c>
      <c r="DD25" s="28">
        <v>3787.1196289999998</v>
      </c>
      <c r="DE25" s="31">
        <v>4734.3491210000002</v>
      </c>
      <c r="DF25" s="31">
        <v>4509.2939450000003</v>
      </c>
      <c r="DG25" s="31">
        <v>4907.9296880000002</v>
      </c>
      <c r="DH25" s="31">
        <v>4069.0251459999999</v>
      </c>
      <c r="DI25" s="28">
        <v>3795.5756839999999</v>
      </c>
      <c r="DJ25" s="31">
        <v>4773.1352539999998</v>
      </c>
      <c r="DK25" s="31">
        <v>4532.9472660000001</v>
      </c>
      <c r="DL25" s="31">
        <v>4948.7934569999998</v>
      </c>
      <c r="DM25" s="31">
        <v>4085.804932</v>
      </c>
      <c r="DN25" s="28">
        <v>3809.681885</v>
      </c>
      <c r="DO25" s="31">
        <v>4810.0097660000001</v>
      </c>
      <c r="DP25" s="31">
        <v>4563.1655270000001</v>
      </c>
      <c r="DQ25" s="31">
        <v>4991.4882809999999</v>
      </c>
      <c r="DR25" s="31">
        <v>4103.1660160000001</v>
      </c>
      <c r="DS25" s="28">
        <v>3817.9653320000002</v>
      </c>
      <c r="DT25" s="31">
        <v>4855.3657229999999</v>
      </c>
      <c r="DU25" s="31">
        <v>4600.3818359999996</v>
      </c>
      <c r="DV25" s="31">
        <v>5038.2534180000002</v>
      </c>
      <c r="DW25" s="31">
        <v>4127.3442379999997</v>
      </c>
      <c r="DX25" s="28">
        <v>3835.4016109999998</v>
      </c>
      <c r="DY25" s="31">
        <v>4905.888672</v>
      </c>
      <c r="DZ25" s="31">
        <v>4639.1210940000001</v>
      </c>
      <c r="EA25" s="31">
        <v>5093.8916019999997</v>
      </c>
      <c r="EB25" s="31">
        <v>4152.0434569999998</v>
      </c>
      <c r="EC25" s="28">
        <v>3852.5432129999999</v>
      </c>
      <c r="ED25" s="31">
        <v>4956.5180659999996</v>
      </c>
      <c r="EE25" s="31">
        <v>4674.1992190000001</v>
      </c>
      <c r="EF25" s="31">
        <v>5149.4155270000001</v>
      </c>
      <c r="EG25" s="31">
        <v>4173.9921880000002</v>
      </c>
      <c r="EH25" s="28">
        <v>3866.7709960000002</v>
      </c>
      <c r="EI25" s="31">
        <v>5008.8950199999999</v>
      </c>
      <c r="EJ25" s="31">
        <v>4706.1420900000003</v>
      </c>
      <c r="EK25" s="31">
        <v>5200.7558589999999</v>
      </c>
      <c r="EL25" s="31">
        <v>4196.0415039999998</v>
      </c>
      <c r="EM25" s="28">
        <v>3878.5844729999999</v>
      </c>
      <c r="EN25" s="31">
        <v>5061.4487300000001</v>
      </c>
      <c r="EO25" s="31">
        <v>4738.5400390000004</v>
      </c>
      <c r="EP25" s="31">
        <v>5249.6328119999998</v>
      </c>
      <c r="EQ25" s="31">
        <v>4220.5229490000002</v>
      </c>
      <c r="ER25" s="28">
        <v>3898.8237300000001</v>
      </c>
      <c r="ES25" s="30">
        <v>8.9999999999999993E-3</v>
      </c>
      <c r="ET25" s="30">
        <v>6.0000000000000001E-3</v>
      </c>
      <c r="EU25" s="30">
        <v>0.01</v>
      </c>
      <c r="EV25" s="30">
        <v>2E-3</v>
      </c>
      <c r="EW25" s="29">
        <v>0</v>
      </c>
    </row>
    <row r="26" spans="1:153" x14ac:dyDescent="0.25">
      <c r="A26" s="24" t="s">
        <v>200</v>
      </c>
      <c r="B26" s="24">
        <v>16.754797</v>
      </c>
      <c r="C26" s="24">
        <v>12.464993</v>
      </c>
      <c r="D26" s="27">
        <v>13.1991</v>
      </c>
      <c r="E26" s="27">
        <v>13.1991</v>
      </c>
      <c r="F26" s="27">
        <v>13.1991</v>
      </c>
      <c r="G26" s="27">
        <v>13.1991</v>
      </c>
      <c r="H26" s="24">
        <v>13.1991</v>
      </c>
      <c r="I26" s="27">
        <v>13.158128</v>
      </c>
      <c r="J26" s="27">
        <v>13.158128</v>
      </c>
      <c r="K26" s="27">
        <v>13.158128</v>
      </c>
      <c r="L26" s="27">
        <v>13.158128</v>
      </c>
      <c r="M26" s="24">
        <v>13.158128</v>
      </c>
      <c r="N26" s="27">
        <v>13.440594000000001</v>
      </c>
      <c r="O26" s="27">
        <v>13.440594000000001</v>
      </c>
      <c r="P26" s="27">
        <v>13.440594000000001</v>
      </c>
      <c r="Q26" s="27">
        <v>13.440594000000001</v>
      </c>
      <c r="R26" s="24">
        <v>13.440594000000001</v>
      </c>
      <c r="S26" s="27">
        <v>13.529589</v>
      </c>
      <c r="T26" s="27">
        <v>13.529589</v>
      </c>
      <c r="U26" s="27">
        <v>13.529589</v>
      </c>
      <c r="V26" s="27">
        <v>13.529589</v>
      </c>
      <c r="W26" s="24">
        <v>13.529589</v>
      </c>
      <c r="X26" s="27">
        <v>13.321099999999999</v>
      </c>
      <c r="Y26" s="27">
        <v>13.273586999999999</v>
      </c>
      <c r="Z26" s="27">
        <v>13.276106</v>
      </c>
      <c r="AA26" s="27">
        <v>13.263404</v>
      </c>
      <c r="AB26" s="24">
        <v>13.259734999999999</v>
      </c>
      <c r="AC26" s="27">
        <v>13.321099999999999</v>
      </c>
      <c r="AD26" s="27">
        <v>12.639611</v>
      </c>
      <c r="AE26" s="27">
        <v>13.276106</v>
      </c>
      <c r="AF26" s="27">
        <v>12.634314</v>
      </c>
      <c r="AG26" s="24">
        <v>12.630556</v>
      </c>
      <c r="AH26" s="27">
        <v>13.321099999999999</v>
      </c>
      <c r="AI26" s="27">
        <v>12.636343999999999</v>
      </c>
      <c r="AJ26" s="27">
        <v>13.276106</v>
      </c>
      <c r="AK26" s="27">
        <v>12.631047000000001</v>
      </c>
      <c r="AL26" s="24">
        <v>12.627288999999999</v>
      </c>
      <c r="AM26" s="27">
        <v>13.321099999999999</v>
      </c>
      <c r="AN26" s="27">
        <v>12.636343999999999</v>
      </c>
      <c r="AO26" s="27">
        <v>13.276106</v>
      </c>
      <c r="AP26" s="27">
        <v>12.631047000000001</v>
      </c>
      <c r="AQ26" s="24">
        <v>12.627257</v>
      </c>
      <c r="AR26" s="27">
        <v>13.321099999999999</v>
      </c>
      <c r="AS26" s="27">
        <v>12.636343999999999</v>
      </c>
      <c r="AT26" s="27">
        <v>13.276106</v>
      </c>
      <c r="AU26" s="27">
        <v>12.55504</v>
      </c>
      <c r="AV26" s="24">
        <v>12.55125</v>
      </c>
      <c r="AW26" s="27">
        <v>13.321099999999999</v>
      </c>
      <c r="AX26" s="27">
        <v>12.636343999999999</v>
      </c>
      <c r="AY26" s="27">
        <v>13.276106</v>
      </c>
      <c r="AZ26" s="27">
        <v>12.55504</v>
      </c>
      <c r="BA26" s="24">
        <v>12.504020000000001</v>
      </c>
      <c r="BB26" s="27">
        <v>13.321099999999999</v>
      </c>
      <c r="BC26" s="27">
        <v>12.560338</v>
      </c>
      <c r="BD26" s="27">
        <v>13.276106</v>
      </c>
      <c r="BE26" s="27">
        <v>12.55504</v>
      </c>
      <c r="BF26" s="24">
        <v>12.504020000000001</v>
      </c>
      <c r="BG26" s="27">
        <v>13.318389</v>
      </c>
      <c r="BH26" s="27">
        <v>12.513358</v>
      </c>
      <c r="BI26" s="27">
        <v>13.276106</v>
      </c>
      <c r="BJ26" s="27">
        <v>12.55504</v>
      </c>
      <c r="BK26" s="24">
        <v>12.504020000000001</v>
      </c>
      <c r="BL26" s="27">
        <v>13.318389</v>
      </c>
      <c r="BM26" s="27">
        <v>12.513358</v>
      </c>
      <c r="BN26" s="27">
        <v>13.200099</v>
      </c>
      <c r="BO26" s="27">
        <v>12.55504</v>
      </c>
      <c r="BP26" s="24">
        <v>12.504020000000001</v>
      </c>
      <c r="BQ26" s="27">
        <v>13.318389</v>
      </c>
      <c r="BR26" s="27">
        <v>12.513358</v>
      </c>
      <c r="BS26" s="27">
        <v>13.200099</v>
      </c>
      <c r="BT26" s="27">
        <v>12.55504</v>
      </c>
      <c r="BU26" s="24">
        <v>12.504020000000001</v>
      </c>
      <c r="BV26" s="27">
        <v>13.318389</v>
      </c>
      <c r="BW26" s="27">
        <v>12.513358</v>
      </c>
      <c r="BX26" s="27">
        <v>13.200099</v>
      </c>
      <c r="BY26" s="27">
        <v>12.55504</v>
      </c>
      <c r="BZ26" s="24">
        <v>12.504020000000001</v>
      </c>
      <c r="CA26" s="27">
        <v>13.318389</v>
      </c>
      <c r="CB26" s="27">
        <v>12.513358</v>
      </c>
      <c r="CC26" s="27">
        <v>13.197388999999999</v>
      </c>
      <c r="CD26" s="27">
        <v>12.55504</v>
      </c>
      <c r="CE26" s="24">
        <v>12.504020000000001</v>
      </c>
      <c r="CF26" s="27">
        <v>13.318389</v>
      </c>
      <c r="CG26" s="27">
        <v>12.513358</v>
      </c>
      <c r="CH26" s="27">
        <v>13.197388999999999</v>
      </c>
      <c r="CI26" s="27">
        <v>12.55504</v>
      </c>
      <c r="CJ26" s="24">
        <v>12.504020000000001</v>
      </c>
      <c r="CK26" s="27">
        <v>13.266838999999999</v>
      </c>
      <c r="CL26" s="27">
        <v>12.513358</v>
      </c>
      <c r="CM26" s="27">
        <v>13.197388999999999</v>
      </c>
      <c r="CN26" s="27">
        <v>12.55504</v>
      </c>
      <c r="CO26" s="24">
        <v>12.504020000000001</v>
      </c>
      <c r="CP26" s="27">
        <v>13.266838999999999</v>
      </c>
      <c r="CQ26" s="27">
        <v>12.513358</v>
      </c>
      <c r="CR26" s="27">
        <v>13.197388999999999</v>
      </c>
      <c r="CS26" s="27">
        <v>12.508535999999999</v>
      </c>
      <c r="CT26" s="24">
        <v>12.504020000000001</v>
      </c>
      <c r="CU26" s="27">
        <v>13.266838999999999</v>
      </c>
      <c r="CV26" s="27">
        <v>12.513358</v>
      </c>
      <c r="CW26" s="27">
        <v>13.197388999999999</v>
      </c>
      <c r="CX26" s="27">
        <v>12.508535999999999</v>
      </c>
      <c r="CY26" s="24">
        <v>12.504020000000001</v>
      </c>
      <c r="CZ26" s="27">
        <v>13.266838999999999</v>
      </c>
      <c r="DA26" s="27">
        <v>12.513358</v>
      </c>
      <c r="DB26" s="27">
        <v>13.197388999999999</v>
      </c>
      <c r="DC26" s="27">
        <v>12.508535999999999</v>
      </c>
      <c r="DD26" s="24">
        <v>12.503401999999999</v>
      </c>
      <c r="DE26" s="27">
        <v>13.266838999999999</v>
      </c>
      <c r="DF26" s="27">
        <v>12.513358</v>
      </c>
      <c r="DG26" s="27">
        <v>13.197388999999999</v>
      </c>
      <c r="DH26" s="27">
        <v>12.508535999999999</v>
      </c>
      <c r="DI26" s="24">
        <v>12.503401999999999</v>
      </c>
      <c r="DJ26" s="27">
        <v>13.266838999999999</v>
      </c>
      <c r="DK26" s="27">
        <v>12.513358</v>
      </c>
      <c r="DL26" s="27">
        <v>13.197388999999999</v>
      </c>
      <c r="DM26" s="27">
        <v>12.508535999999999</v>
      </c>
      <c r="DN26" s="24">
        <v>12.503401999999999</v>
      </c>
      <c r="DO26" s="27">
        <v>13.266838999999999</v>
      </c>
      <c r="DP26" s="27">
        <v>12.513358</v>
      </c>
      <c r="DQ26" s="27">
        <v>13.197388999999999</v>
      </c>
      <c r="DR26" s="27">
        <v>12.508535999999999</v>
      </c>
      <c r="DS26" s="24">
        <v>12.503401999999999</v>
      </c>
      <c r="DT26" s="27">
        <v>13.266838999999999</v>
      </c>
      <c r="DU26" s="27">
        <v>12.513358</v>
      </c>
      <c r="DV26" s="27">
        <v>13.197388999999999</v>
      </c>
      <c r="DW26" s="27">
        <v>12.508535999999999</v>
      </c>
      <c r="DX26" s="24">
        <v>12.503401999999999</v>
      </c>
      <c r="DY26" s="27">
        <v>13.266838999999999</v>
      </c>
      <c r="DZ26" s="27">
        <v>12.513358</v>
      </c>
      <c r="EA26" s="27">
        <v>13.197388999999999</v>
      </c>
      <c r="EB26" s="27">
        <v>12.508535999999999</v>
      </c>
      <c r="EC26" s="24">
        <v>12.503401999999999</v>
      </c>
      <c r="ED26" s="27">
        <v>13.266838999999999</v>
      </c>
      <c r="EE26" s="27">
        <v>12.513358</v>
      </c>
      <c r="EF26" s="27">
        <v>13.197388999999999</v>
      </c>
      <c r="EG26" s="27">
        <v>12.508535999999999</v>
      </c>
      <c r="EH26" s="24">
        <v>12.502643000000001</v>
      </c>
      <c r="EI26" s="27">
        <v>13.266838999999999</v>
      </c>
      <c r="EJ26" s="27">
        <v>12.513358</v>
      </c>
      <c r="EK26" s="27">
        <v>13.197388999999999</v>
      </c>
      <c r="EL26" s="27">
        <v>12.508535999999999</v>
      </c>
      <c r="EM26" s="24">
        <v>12.502643000000001</v>
      </c>
      <c r="EN26" s="27">
        <v>13.266838999999999</v>
      </c>
      <c r="EO26" s="27">
        <v>12.513358</v>
      </c>
      <c r="EP26" s="27">
        <v>13.197388999999999</v>
      </c>
      <c r="EQ26" s="27">
        <v>12.508535999999999</v>
      </c>
      <c r="ER26" s="24">
        <v>12.495865999999999</v>
      </c>
      <c r="ES26" s="26">
        <v>2E-3</v>
      </c>
      <c r="ET26" s="26">
        <v>0</v>
      </c>
      <c r="EU26" s="26">
        <v>2E-3</v>
      </c>
      <c r="EV26" s="26">
        <v>0</v>
      </c>
      <c r="EW26" s="25">
        <v>0</v>
      </c>
    </row>
    <row r="27" spans="1:153" x14ac:dyDescent="0.25">
      <c r="A27" s="24"/>
      <c r="B27" s="24"/>
      <c r="C27" s="24"/>
      <c r="D27" s="194"/>
      <c r="E27" s="189"/>
      <c r="F27" s="189"/>
      <c r="G27" s="189"/>
      <c r="H27" s="195"/>
      <c r="I27" s="194"/>
      <c r="J27" s="189"/>
      <c r="K27" s="189"/>
      <c r="L27" s="189"/>
      <c r="M27" s="195"/>
      <c r="N27" s="194"/>
      <c r="O27" s="189"/>
      <c r="P27" s="189"/>
      <c r="Q27" s="189"/>
      <c r="R27" s="195"/>
      <c r="S27" s="194"/>
      <c r="T27" s="189"/>
      <c r="U27" s="189"/>
      <c r="V27" s="189"/>
      <c r="W27" s="195"/>
      <c r="X27" s="194"/>
      <c r="Y27" s="189"/>
      <c r="Z27" s="189"/>
      <c r="AA27" s="189"/>
      <c r="AB27" s="195"/>
      <c r="AC27" s="194"/>
      <c r="AD27" s="189"/>
      <c r="AE27" s="189"/>
      <c r="AF27" s="189"/>
      <c r="AG27" s="195"/>
      <c r="AH27" s="194"/>
      <c r="AI27" s="189"/>
      <c r="AJ27" s="189"/>
      <c r="AK27" s="189"/>
      <c r="AL27" s="195"/>
      <c r="AM27" s="194"/>
      <c r="AN27" s="189"/>
      <c r="AO27" s="189"/>
      <c r="AP27" s="189"/>
      <c r="AQ27" s="195"/>
      <c r="AR27" s="194"/>
      <c r="AS27" s="189"/>
      <c r="AT27" s="189"/>
      <c r="AU27" s="189"/>
      <c r="AV27" s="195"/>
      <c r="AW27" s="194"/>
      <c r="AX27" s="189"/>
      <c r="AY27" s="189"/>
      <c r="AZ27" s="189"/>
      <c r="BA27" s="195"/>
      <c r="BB27" s="194"/>
      <c r="BC27" s="189"/>
      <c r="BD27" s="189"/>
      <c r="BE27" s="189"/>
      <c r="BF27" s="195"/>
      <c r="BG27" s="194"/>
      <c r="BH27" s="189"/>
      <c r="BI27" s="189"/>
      <c r="BJ27" s="189"/>
      <c r="BK27" s="195"/>
      <c r="BL27" s="194"/>
      <c r="BM27" s="189"/>
      <c r="BN27" s="189"/>
      <c r="BO27" s="189"/>
      <c r="BP27" s="195"/>
      <c r="BQ27" s="194"/>
      <c r="BR27" s="189"/>
      <c r="BS27" s="189"/>
      <c r="BT27" s="189"/>
      <c r="BU27" s="195"/>
      <c r="BV27" s="194"/>
      <c r="BW27" s="189"/>
      <c r="BX27" s="189"/>
      <c r="BY27" s="189"/>
      <c r="BZ27" s="195"/>
      <c r="CA27" s="194"/>
      <c r="CB27" s="189"/>
      <c r="CC27" s="189"/>
      <c r="CD27" s="189"/>
      <c r="CE27" s="195"/>
      <c r="CF27" s="194"/>
      <c r="CG27" s="189"/>
      <c r="CH27" s="189"/>
      <c r="CI27" s="189"/>
      <c r="CJ27" s="195"/>
      <c r="CK27" s="194"/>
      <c r="CL27" s="189"/>
      <c r="CM27" s="189"/>
      <c r="CN27" s="189"/>
      <c r="CO27" s="195"/>
      <c r="CP27" s="194"/>
      <c r="CQ27" s="189"/>
      <c r="CR27" s="189"/>
      <c r="CS27" s="189"/>
      <c r="CT27" s="195"/>
      <c r="CU27" s="194"/>
      <c r="CV27" s="189"/>
      <c r="CW27" s="189"/>
      <c r="CX27" s="189"/>
      <c r="CY27" s="195"/>
      <c r="CZ27" s="194"/>
      <c r="DA27" s="189"/>
      <c r="DB27" s="189"/>
      <c r="DC27" s="189"/>
      <c r="DD27" s="195"/>
      <c r="DE27" s="194"/>
      <c r="DF27" s="189"/>
      <c r="DG27" s="189"/>
      <c r="DH27" s="189"/>
      <c r="DI27" s="195"/>
      <c r="DJ27" s="194"/>
      <c r="DK27" s="189"/>
      <c r="DL27" s="189"/>
      <c r="DM27" s="189"/>
      <c r="DN27" s="195"/>
      <c r="DO27" s="194"/>
      <c r="DP27" s="189"/>
      <c r="DQ27" s="189"/>
      <c r="DR27" s="189"/>
      <c r="DS27" s="195"/>
      <c r="DT27" s="194"/>
      <c r="DU27" s="189"/>
      <c r="DV27" s="189"/>
      <c r="DW27" s="189"/>
      <c r="DX27" s="195"/>
      <c r="DY27" s="194"/>
      <c r="DZ27" s="189"/>
      <c r="EA27" s="189"/>
      <c r="EB27" s="189"/>
      <c r="EC27" s="195"/>
      <c r="ED27" s="194"/>
      <c r="EE27" s="189"/>
      <c r="EF27" s="189"/>
      <c r="EG27" s="189"/>
      <c r="EH27" s="195"/>
      <c r="EI27" s="194"/>
      <c r="EJ27" s="189"/>
      <c r="EK27" s="189"/>
      <c r="EL27" s="189"/>
      <c r="EM27" s="195"/>
      <c r="EN27" s="194"/>
      <c r="EO27" s="189"/>
      <c r="EP27" s="189"/>
      <c r="EQ27" s="189"/>
      <c r="ER27" s="195"/>
      <c r="ES27" s="194"/>
      <c r="ET27" s="189"/>
      <c r="EU27" s="189"/>
      <c r="EV27" s="189"/>
      <c r="EW27" s="195"/>
    </row>
    <row r="28" spans="1:153" x14ac:dyDescent="0.25">
      <c r="A28" s="28" t="s">
        <v>199</v>
      </c>
      <c r="B28" s="28">
        <v>3955.6196289999998</v>
      </c>
      <c r="C28" s="28">
        <v>3941.7773440000001</v>
      </c>
      <c r="D28" s="31">
        <v>3912.9172359999998</v>
      </c>
      <c r="E28" s="31">
        <v>3910.8520509999998</v>
      </c>
      <c r="F28" s="31">
        <v>3910.7326659999999</v>
      </c>
      <c r="G28" s="31">
        <v>3910.4809570000002</v>
      </c>
      <c r="H28" s="28">
        <v>3910.7092290000001</v>
      </c>
      <c r="I28" s="31">
        <v>3876.3989259999998</v>
      </c>
      <c r="J28" s="31">
        <v>3868.994385</v>
      </c>
      <c r="K28" s="31">
        <v>3880.8183589999999</v>
      </c>
      <c r="L28" s="31">
        <v>3826.8334960000002</v>
      </c>
      <c r="M28" s="28">
        <v>3783.7380370000001</v>
      </c>
      <c r="N28" s="31">
        <v>3919.91626</v>
      </c>
      <c r="O28" s="31">
        <v>3894.9152829999998</v>
      </c>
      <c r="P28" s="31">
        <v>3928.8625489999999</v>
      </c>
      <c r="Q28" s="31">
        <v>3822.4802249999998</v>
      </c>
      <c r="R28" s="28">
        <v>3749.1628420000002</v>
      </c>
      <c r="S28" s="31">
        <v>3986.936768</v>
      </c>
      <c r="T28" s="31">
        <v>3942.170654</v>
      </c>
      <c r="U28" s="31">
        <v>4001.482422</v>
      </c>
      <c r="V28" s="31">
        <v>3843.2072750000002</v>
      </c>
      <c r="W28" s="28">
        <v>3740.2307129999999</v>
      </c>
      <c r="X28" s="31">
        <v>4032.6477049999999</v>
      </c>
      <c r="Y28" s="31">
        <v>3971.6201169999999</v>
      </c>
      <c r="Z28" s="31">
        <v>4049.9201659999999</v>
      </c>
      <c r="AA28" s="31">
        <v>3845.388672</v>
      </c>
      <c r="AB28" s="28">
        <v>3711.2197270000001</v>
      </c>
      <c r="AC28" s="31">
        <v>4088.6784670000002</v>
      </c>
      <c r="AD28" s="31">
        <v>4012.107422</v>
      </c>
      <c r="AE28" s="31">
        <v>4109.7255859999996</v>
      </c>
      <c r="AF28" s="31">
        <v>3861.468018</v>
      </c>
      <c r="AG28" s="28">
        <v>3701.631836</v>
      </c>
      <c r="AH28" s="31">
        <v>4144.423828</v>
      </c>
      <c r="AI28" s="31">
        <v>4051.7402339999999</v>
      </c>
      <c r="AJ28" s="31">
        <v>4165.9731449999999</v>
      </c>
      <c r="AK28" s="31">
        <v>3876.5891109999998</v>
      </c>
      <c r="AL28" s="28">
        <v>3695.8041990000002</v>
      </c>
      <c r="AM28" s="31">
        <v>4207.7607420000004</v>
      </c>
      <c r="AN28" s="31">
        <v>4098.2006840000004</v>
      </c>
      <c r="AO28" s="31">
        <v>4232.15625</v>
      </c>
      <c r="AP28" s="31">
        <v>3905.1252439999998</v>
      </c>
      <c r="AQ28" s="28">
        <v>3707.233154</v>
      </c>
      <c r="AR28" s="31">
        <v>4239.9731449999999</v>
      </c>
      <c r="AS28" s="31">
        <v>4119.8369140000004</v>
      </c>
      <c r="AT28" s="31">
        <v>4281.7421880000002</v>
      </c>
      <c r="AU28" s="31">
        <v>3903.2539059999999</v>
      </c>
      <c r="AV28" s="28">
        <v>3707.71875</v>
      </c>
      <c r="AW28" s="31">
        <v>4267.7163090000004</v>
      </c>
      <c r="AX28" s="31">
        <v>4141.1552730000003</v>
      </c>
      <c r="AY28" s="31">
        <v>4324.9458009999998</v>
      </c>
      <c r="AZ28" s="31">
        <v>3905.4658199999999</v>
      </c>
      <c r="BA28" s="28">
        <v>3708.4951169999999</v>
      </c>
      <c r="BB28" s="31">
        <v>4316.328125</v>
      </c>
      <c r="BC28" s="31">
        <v>4176.4814450000003</v>
      </c>
      <c r="BD28" s="31">
        <v>4380.048828</v>
      </c>
      <c r="BE28" s="31">
        <v>3921.786865</v>
      </c>
      <c r="BF28" s="28">
        <v>3721.8632809999999</v>
      </c>
      <c r="BG28" s="31">
        <v>4369.1328119999998</v>
      </c>
      <c r="BH28" s="31">
        <v>4208.1137699999999</v>
      </c>
      <c r="BI28" s="31">
        <v>4433.4418949999999</v>
      </c>
      <c r="BJ28" s="31">
        <v>3934.071289</v>
      </c>
      <c r="BK28" s="28">
        <v>3726.9504390000002</v>
      </c>
      <c r="BL28" s="31">
        <v>4414.9477539999998</v>
      </c>
      <c r="BM28" s="31">
        <v>4240.9443359999996</v>
      </c>
      <c r="BN28" s="31">
        <v>4484.7353519999997</v>
      </c>
      <c r="BO28" s="31">
        <v>3942.818115</v>
      </c>
      <c r="BP28" s="28">
        <v>3732.3164059999999</v>
      </c>
      <c r="BQ28" s="31">
        <v>4457.3666990000002</v>
      </c>
      <c r="BR28" s="31">
        <v>4276.2304690000001</v>
      </c>
      <c r="BS28" s="31">
        <v>4532.3901370000003</v>
      </c>
      <c r="BT28" s="31">
        <v>3957.3498540000001</v>
      </c>
      <c r="BU28" s="28">
        <v>3738.640625</v>
      </c>
      <c r="BV28" s="31">
        <v>4493.0390619999998</v>
      </c>
      <c r="BW28" s="31">
        <v>4303.5664059999999</v>
      </c>
      <c r="BX28" s="31">
        <v>4578.2587890000004</v>
      </c>
      <c r="BY28" s="31">
        <v>3967.4201659999999</v>
      </c>
      <c r="BZ28" s="28">
        <v>3741.9946289999998</v>
      </c>
      <c r="CA28" s="31">
        <v>4530.2426759999998</v>
      </c>
      <c r="CB28" s="31">
        <v>4335.1098629999997</v>
      </c>
      <c r="CC28" s="31">
        <v>4628.5991210000002</v>
      </c>
      <c r="CD28" s="31">
        <v>3980.250732</v>
      </c>
      <c r="CE28" s="28">
        <v>3751.8754880000001</v>
      </c>
      <c r="CF28" s="31">
        <v>4560.3408200000003</v>
      </c>
      <c r="CG28" s="31">
        <v>4362.2690430000002</v>
      </c>
      <c r="CH28" s="31">
        <v>4668.8637699999999</v>
      </c>
      <c r="CI28" s="31">
        <v>3986.9895019999999</v>
      </c>
      <c r="CJ28" s="28">
        <v>3753.5649410000001</v>
      </c>
      <c r="CK28" s="31">
        <v>4592.9306640000004</v>
      </c>
      <c r="CL28" s="31">
        <v>4388.8876950000003</v>
      </c>
      <c r="CM28" s="31">
        <v>4712.28125</v>
      </c>
      <c r="CN28" s="31">
        <v>3996.2282709999999</v>
      </c>
      <c r="CO28" s="28">
        <v>3757.7158199999999</v>
      </c>
      <c r="CP28" s="31">
        <v>4628.7211909999996</v>
      </c>
      <c r="CQ28" s="31">
        <v>4419.1787109999996</v>
      </c>
      <c r="CR28" s="31">
        <v>4759.7089839999999</v>
      </c>
      <c r="CS28" s="31">
        <v>4012.618164</v>
      </c>
      <c r="CT28" s="28">
        <v>3768.0139159999999</v>
      </c>
      <c r="CU28" s="31">
        <v>4656.7578119999998</v>
      </c>
      <c r="CV28" s="31">
        <v>4445.4448240000002</v>
      </c>
      <c r="CW28" s="31">
        <v>4805.9995120000003</v>
      </c>
      <c r="CX28" s="31">
        <v>4024.2651369999999</v>
      </c>
      <c r="CY28" s="28">
        <v>3770.6503910000001</v>
      </c>
      <c r="CZ28" s="31">
        <v>4685.5839839999999</v>
      </c>
      <c r="DA28" s="31">
        <v>4471.1352539999998</v>
      </c>
      <c r="DB28" s="31">
        <v>4852.388672</v>
      </c>
      <c r="DC28" s="31">
        <v>4038.7858890000002</v>
      </c>
      <c r="DD28" s="28">
        <v>3774.616211</v>
      </c>
      <c r="DE28" s="31">
        <v>4721.0825199999999</v>
      </c>
      <c r="DF28" s="31">
        <v>4496.7807620000003</v>
      </c>
      <c r="DG28" s="31">
        <v>4894.732422</v>
      </c>
      <c r="DH28" s="31">
        <v>4056.5166020000001</v>
      </c>
      <c r="DI28" s="28">
        <v>3783.0722660000001</v>
      </c>
      <c r="DJ28" s="31">
        <v>4759.8686520000001</v>
      </c>
      <c r="DK28" s="31">
        <v>4520.4340819999998</v>
      </c>
      <c r="DL28" s="31">
        <v>4935.5961909999996</v>
      </c>
      <c r="DM28" s="31">
        <v>4073.2963869999999</v>
      </c>
      <c r="DN28" s="28">
        <v>3797.1784670000002</v>
      </c>
      <c r="DO28" s="31">
        <v>4796.7431640000004</v>
      </c>
      <c r="DP28" s="31">
        <v>4550.6523440000001</v>
      </c>
      <c r="DQ28" s="31">
        <v>4978.2910160000001</v>
      </c>
      <c r="DR28" s="31">
        <v>4090.657471</v>
      </c>
      <c r="DS28" s="28">
        <v>3805.461914</v>
      </c>
      <c r="DT28" s="31">
        <v>4842.0991210000002</v>
      </c>
      <c r="DU28" s="31">
        <v>4587.8686520000001</v>
      </c>
      <c r="DV28" s="31">
        <v>5025.0561520000001</v>
      </c>
      <c r="DW28" s="31">
        <v>4114.8359380000002</v>
      </c>
      <c r="DX28" s="28">
        <v>3822.898193</v>
      </c>
      <c r="DY28" s="31">
        <v>4892.6220700000003</v>
      </c>
      <c r="DZ28" s="31">
        <v>4626.6079099999997</v>
      </c>
      <c r="EA28" s="31">
        <v>5080.6943359999996</v>
      </c>
      <c r="EB28" s="31">
        <v>4139.5351559999999</v>
      </c>
      <c r="EC28" s="28">
        <v>3840.0397950000001</v>
      </c>
      <c r="ED28" s="31">
        <v>4943.2514650000003</v>
      </c>
      <c r="EE28" s="31">
        <v>4661.6860349999997</v>
      </c>
      <c r="EF28" s="31">
        <v>5136.2182620000003</v>
      </c>
      <c r="EG28" s="31">
        <v>4161.4838870000003</v>
      </c>
      <c r="EH28" s="28">
        <v>3854.2683109999998</v>
      </c>
      <c r="EI28" s="31">
        <v>4995.6284180000002</v>
      </c>
      <c r="EJ28" s="31">
        <v>4693.6289059999999</v>
      </c>
      <c r="EK28" s="31">
        <v>5187.5585940000001</v>
      </c>
      <c r="EL28" s="31">
        <v>4183.533203</v>
      </c>
      <c r="EM28" s="28">
        <v>3866.0817870000001</v>
      </c>
      <c r="EN28" s="31">
        <v>5048.1821289999998</v>
      </c>
      <c r="EO28" s="31">
        <v>4726.0268550000001</v>
      </c>
      <c r="EP28" s="31">
        <v>5236.435547</v>
      </c>
      <c r="EQ28" s="31">
        <v>4208.0146480000003</v>
      </c>
      <c r="ER28" s="28">
        <v>3886.3278810000002</v>
      </c>
      <c r="ES28" s="30">
        <v>8.9999999999999993E-3</v>
      </c>
      <c r="ET28" s="30">
        <v>6.0000000000000001E-3</v>
      </c>
      <c r="EU28" s="30">
        <v>0.01</v>
      </c>
      <c r="EV28" s="30">
        <v>2E-3</v>
      </c>
      <c r="EW28" s="29">
        <v>0</v>
      </c>
    </row>
    <row r="29" spans="1:153" x14ac:dyDescent="0.25">
      <c r="A29" s="24"/>
      <c r="B29" s="24"/>
      <c r="C29" s="24"/>
      <c r="D29" s="194"/>
      <c r="E29" s="189"/>
      <c r="F29" s="189"/>
      <c r="G29" s="189"/>
      <c r="H29" s="195"/>
      <c r="I29" s="194"/>
      <c r="J29" s="189"/>
      <c r="K29" s="189"/>
      <c r="L29" s="189"/>
      <c r="M29" s="195"/>
      <c r="N29" s="194"/>
      <c r="O29" s="189"/>
      <c r="P29" s="189"/>
      <c r="Q29" s="189"/>
      <c r="R29" s="195"/>
      <c r="S29" s="194"/>
      <c r="T29" s="189"/>
      <c r="U29" s="189"/>
      <c r="V29" s="189"/>
      <c r="W29" s="195"/>
      <c r="X29" s="194"/>
      <c r="Y29" s="189"/>
      <c r="Z29" s="189"/>
      <c r="AA29" s="189"/>
      <c r="AB29" s="195"/>
      <c r="AC29" s="194"/>
      <c r="AD29" s="189"/>
      <c r="AE29" s="189"/>
      <c r="AF29" s="189"/>
      <c r="AG29" s="195"/>
      <c r="AH29" s="194"/>
      <c r="AI29" s="189"/>
      <c r="AJ29" s="189"/>
      <c r="AK29" s="189"/>
      <c r="AL29" s="195"/>
      <c r="AM29" s="194"/>
      <c r="AN29" s="189"/>
      <c r="AO29" s="189"/>
      <c r="AP29" s="189"/>
      <c r="AQ29" s="195"/>
      <c r="AR29" s="194"/>
      <c r="AS29" s="189"/>
      <c r="AT29" s="189"/>
      <c r="AU29" s="189"/>
      <c r="AV29" s="195"/>
      <c r="AW29" s="194"/>
      <c r="AX29" s="189"/>
      <c r="AY29" s="189"/>
      <c r="AZ29" s="189"/>
      <c r="BA29" s="195"/>
      <c r="BB29" s="194"/>
      <c r="BC29" s="189"/>
      <c r="BD29" s="189"/>
      <c r="BE29" s="189"/>
      <c r="BF29" s="195"/>
      <c r="BG29" s="194"/>
      <c r="BH29" s="189"/>
      <c r="BI29" s="189"/>
      <c r="BJ29" s="189"/>
      <c r="BK29" s="195"/>
      <c r="BL29" s="194"/>
      <c r="BM29" s="189"/>
      <c r="BN29" s="189"/>
      <c r="BO29" s="189"/>
      <c r="BP29" s="195"/>
      <c r="BQ29" s="194"/>
      <c r="BR29" s="189"/>
      <c r="BS29" s="189"/>
      <c r="BT29" s="189"/>
      <c r="BU29" s="195"/>
      <c r="BV29" s="194"/>
      <c r="BW29" s="189"/>
      <c r="BX29" s="189"/>
      <c r="BY29" s="189"/>
      <c r="BZ29" s="195"/>
      <c r="CA29" s="194"/>
      <c r="CB29" s="189"/>
      <c r="CC29" s="189"/>
      <c r="CD29" s="189"/>
      <c r="CE29" s="195"/>
      <c r="CF29" s="194"/>
      <c r="CG29" s="189"/>
      <c r="CH29" s="189"/>
      <c r="CI29" s="189"/>
      <c r="CJ29" s="195"/>
      <c r="CK29" s="194"/>
      <c r="CL29" s="189"/>
      <c r="CM29" s="189"/>
      <c r="CN29" s="189"/>
      <c r="CO29" s="195"/>
      <c r="CP29" s="194"/>
      <c r="CQ29" s="189"/>
      <c r="CR29" s="189"/>
      <c r="CS29" s="189"/>
      <c r="CT29" s="195"/>
      <c r="CU29" s="194"/>
      <c r="CV29" s="189"/>
      <c r="CW29" s="189"/>
      <c r="CX29" s="189"/>
      <c r="CY29" s="195"/>
      <c r="CZ29" s="194"/>
      <c r="DA29" s="189"/>
      <c r="DB29" s="189"/>
      <c r="DC29" s="189"/>
      <c r="DD29" s="195"/>
      <c r="DE29" s="194"/>
      <c r="DF29" s="189"/>
      <c r="DG29" s="189"/>
      <c r="DH29" s="189"/>
      <c r="DI29" s="195"/>
      <c r="DJ29" s="194"/>
      <c r="DK29" s="189"/>
      <c r="DL29" s="189"/>
      <c r="DM29" s="189"/>
      <c r="DN29" s="195"/>
      <c r="DO29" s="194"/>
      <c r="DP29" s="189"/>
      <c r="DQ29" s="189"/>
      <c r="DR29" s="189"/>
      <c r="DS29" s="195"/>
      <c r="DT29" s="194"/>
      <c r="DU29" s="189"/>
      <c r="DV29" s="189"/>
      <c r="DW29" s="189"/>
      <c r="DX29" s="195"/>
      <c r="DY29" s="194"/>
      <c r="DZ29" s="189"/>
      <c r="EA29" s="189"/>
      <c r="EB29" s="189"/>
      <c r="EC29" s="195"/>
      <c r="ED29" s="194"/>
      <c r="EE29" s="189"/>
      <c r="EF29" s="189"/>
      <c r="EG29" s="189"/>
      <c r="EH29" s="195"/>
      <c r="EI29" s="194"/>
      <c r="EJ29" s="189"/>
      <c r="EK29" s="189"/>
      <c r="EL29" s="189"/>
      <c r="EM29" s="195"/>
      <c r="EN29" s="194"/>
      <c r="EO29" s="189"/>
      <c r="EP29" s="189"/>
      <c r="EQ29" s="189"/>
      <c r="ER29" s="195"/>
      <c r="ES29" s="194"/>
      <c r="ET29" s="189"/>
      <c r="EU29" s="189"/>
      <c r="EV29" s="189"/>
      <c r="EW29" s="195"/>
    </row>
    <row r="30" spans="1:153" x14ac:dyDescent="0.25">
      <c r="A30" s="28" t="s">
        <v>198</v>
      </c>
      <c r="B30" s="24"/>
      <c r="C30" s="24"/>
      <c r="D30" s="194"/>
      <c r="E30" s="189"/>
      <c r="F30" s="189"/>
      <c r="G30" s="189"/>
      <c r="H30" s="195"/>
      <c r="I30" s="194"/>
      <c r="J30" s="189"/>
      <c r="K30" s="189"/>
      <c r="L30" s="189"/>
      <c r="M30" s="195"/>
      <c r="N30" s="194"/>
      <c r="O30" s="189"/>
      <c r="P30" s="189"/>
      <c r="Q30" s="189"/>
      <c r="R30" s="195"/>
      <c r="S30" s="194"/>
      <c r="T30" s="189"/>
      <c r="U30" s="189"/>
      <c r="V30" s="189"/>
      <c r="W30" s="195"/>
      <c r="X30" s="194"/>
      <c r="Y30" s="189"/>
      <c r="Z30" s="189"/>
      <c r="AA30" s="189"/>
      <c r="AB30" s="195"/>
      <c r="AC30" s="194"/>
      <c r="AD30" s="189"/>
      <c r="AE30" s="189"/>
      <c r="AF30" s="189"/>
      <c r="AG30" s="195"/>
      <c r="AH30" s="194"/>
      <c r="AI30" s="189"/>
      <c r="AJ30" s="189"/>
      <c r="AK30" s="189"/>
      <c r="AL30" s="195"/>
      <c r="AM30" s="194"/>
      <c r="AN30" s="189"/>
      <c r="AO30" s="189"/>
      <c r="AP30" s="189"/>
      <c r="AQ30" s="195"/>
      <c r="AR30" s="194"/>
      <c r="AS30" s="189"/>
      <c r="AT30" s="189"/>
      <c r="AU30" s="189"/>
      <c r="AV30" s="195"/>
      <c r="AW30" s="194"/>
      <c r="AX30" s="189"/>
      <c r="AY30" s="189"/>
      <c r="AZ30" s="189"/>
      <c r="BA30" s="195"/>
      <c r="BB30" s="194"/>
      <c r="BC30" s="189"/>
      <c r="BD30" s="189"/>
      <c r="BE30" s="189"/>
      <c r="BF30" s="195"/>
      <c r="BG30" s="194"/>
      <c r="BH30" s="189"/>
      <c r="BI30" s="189"/>
      <c r="BJ30" s="189"/>
      <c r="BK30" s="195"/>
      <c r="BL30" s="194"/>
      <c r="BM30" s="189"/>
      <c r="BN30" s="189"/>
      <c r="BO30" s="189"/>
      <c r="BP30" s="195"/>
      <c r="BQ30" s="194"/>
      <c r="BR30" s="189"/>
      <c r="BS30" s="189"/>
      <c r="BT30" s="189"/>
      <c r="BU30" s="195"/>
      <c r="BV30" s="194"/>
      <c r="BW30" s="189"/>
      <c r="BX30" s="189"/>
      <c r="BY30" s="189"/>
      <c r="BZ30" s="195"/>
      <c r="CA30" s="194"/>
      <c r="CB30" s="189"/>
      <c r="CC30" s="189"/>
      <c r="CD30" s="189"/>
      <c r="CE30" s="195"/>
      <c r="CF30" s="194"/>
      <c r="CG30" s="189"/>
      <c r="CH30" s="189"/>
      <c r="CI30" s="189"/>
      <c r="CJ30" s="195"/>
      <c r="CK30" s="194"/>
      <c r="CL30" s="189"/>
      <c r="CM30" s="189"/>
      <c r="CN30" s="189"/>
      <c r="CO30" s="195"/>
      <c r="CP30" s="194"/>
      <c r="CQ30" s="189"/>
      <c r="CR30" s="189"/>
      <c r="CS30" s="189"/>
      <c r="CT30" s="195"/>
      <c r="CU30" s="194"/>
      <c r="CV30" s="189"/>
      <c r="CW30" s="189"/>
      <c r="CX30" s="189"/>
      <c r="CY30" s="195"/>
      <c r="CZ30" s="194"/>
      <c r="DA30" s="189"/>
      <c r="DB30" s="189"/>
      <c r="DC30" s="189"/>
      <c r="DD30" s="195"/>
      <c r="DE30" s="194"/>
      <c r="DF30" s="189"/>
      <c r="DG30" s="189"/>
      <c r="DH30" s="189"/>
      <c r="DI30" s="195"/>
      <c r="DJ30" s="194"/>
      <c r="DK30" s="189"/>
      <c r="DL30" s="189"/>
      <c r="DM30" s="189"/>
      <c r="DN30" s="195"/>
      <c r="DO30" s="194"/>
      <c r="DP30" s="189"/>
      <c r="DQ30" s="189"/>
      <c r="DR30" s="189"/>
      <c r="DS30" s="195"/>
      <c r="DT30" s="194"/>
      <c r="DU30" s="189"/>
      <c r="DV30" s="189"/>
      <c r="DW30" s="189"/>
      <c r="DX30" s="195"/>
      <c r="DY30" s="194"/>
      <c r="DZ30" s="189"/>
      <c r="EA30" s="189"/>
      <c r="EB30" s="189"/>
      <c r="EC30" s="195"/>
      <c r="ED30" s="194"/>
      <c r="EE30" s="189"/>
      <c r="EF30" s="189"/>
      <c r="EG30" s="189"/>
      <c r="EH30" s="195"/>
      <c r="EI30" s="194"/>
      <c r="EJ30" s="189"/>
      <c r="EK30" s="189"/>
      <c r="EL30" s="189"/>
      <c r="EM30" s="195"/>
      <c r="EN30" s="194"/>
      <c r="EO30" s="189"/>
      <c r="EP30" s="189"/>
      <c r="EQ30" s="189"/>
      <c r="ER30" s="195"/>
      <c r="ES30" s="194"/>
      <c r="ET30" s="189"/>
      <c r="EU30" s="189"/>
      <c r="EV30" s="189"/>
      <c r="EW30" s="195"/>
    </row>
    <row r="31" spans="1:153" x14ac:dyDescent="0.25">
      <c r="A31" s="24" t="s">
        <v>190</v>
      </c>
      <c r="B31" s="24">
        <v>19.552734000000001</v>
      </c>
      <c r="C31" s="24">
        <v>15.489598000000001</v>
      </c>
      <c r="D31" s="27">
        <v>15.549564999999999</v>
      </c>
      <c r="E31" s="27">
        <v>15.549564999999999</v>
      </c>
      <c r="F31" s="27">
        <v>15.549564999999999</v>
      </c>
      <c r="G31" s="27">
        <v>15.549564999999999</v>
      </c>
      <c r="H31" s="24">
        <v>15.549564999999999</v>
      </c>
      <c r="I31" s="27">
        <v>15.549564999999999</v>
      </c>
      <c r="J31" s="27">
        <v>15.549564999999999</v>
      </c>
      <c r="K31" s="27">
        <v>15.549564999999999</v>
      </c>
      <c r="L31" s="27">
        <v>15.549564999999999</v>
      </c>
      <c r="M31" s="24">
        <v>15.549564999999999</v>
      </c>
      <c r="N31" s="27">
        <v>15.549564999999999</v>
      </c>
      <c r="O31" s="27">
        <v>15.549564999999999</v>
      </c>
      <c r="P31" s="27">
        <v>15.549564999999999</v>
      </c>
      <c r="Q31" s="27">
        <v>15.549564999999999</v>
      </c>
      <c r="R31" s="24">
        <v>15.549564999999999</v>
      </c>
      <c r="S31" s="27">
        <v>15.549564999999999</v>
      </c>
      <c r="T31" s="27">
        <v>15.549564999999999</v>
      </c>
      <c r="U31" s="27">
        <v>15.549564999999999</v>
      </c>
      <c r="V31" s="27">
        <v>15.549564999999999</v>
      </c>
      <c r="W31" s="24">
        <v>15.549564999999999</v>
      </c>
      <c r="X31" s="27">
        <v>15.549564999999999</v>
      </c>
      <c r="Y31" s="27">
        <v>15.549564999999999</v>
      </c>
      <c r="Z31" s="27">
        <v>15.549564999999999</v>
      </c>
      <c r="AA31" s="27">
        <v>15.549564999999999</v>
      </c>
      <c r="AB31" s="24">
        <v>15.549564999999999</v>
      </c>
      <c r="AC31" s="27">
        <v>15.549564999999999</v>
      </c>
      <c r="AD31" s="27">
        <v>15.549564999999999</v>
      </c>
      <c r="AE31" s="27">
        <v>15.549564999999999</v>
      </c>
      <c r="AF31" s="27">
        <v>15.549564999999999</v>
      </c>
      <c r="AG31" s="24">
        <v>15.549564999999999</v>
      </c>
      <c r="AH31" s="27">
        <v>15.549564999999999</v>
      </c>
      <c r="AI31" s="27">
        <v>15.549564999999999</v>
      </c>
      <c r="AJ31" s="27">
        <v>15.549564999999999</v>
      </c>
      <c r="AK31" s="27">
        <v>15.549564999999999</v>
      </c>
      <c r="AL31" s="24">
        <v>15.549564999999999</v>
      </c>
      <c r="AM31" s="27">
        <v>15.549564999999999</v>
      </c>
      <c r="AN31" s="27">
        <v>15.549564999999999</v>
      </c>
      <c r="AO31" s="27">
        <v>15.549564999999999</v>
      </c>
      <c r="AP31" s="27">
        <v>15.549564999999999</v>
      </c>
      <c r="AQ31" s="24">
        <v>15.549564999999999</v>
      </c>
      <c r="AR31" s="27">
        <v>15.549564999999999</v>
      </c>
      <c r="AS31" s="27">
        <v>18.972449999999998</v>
      </c>
      <c r="AT31" s="27">
        <v>15.549564999999999</v>
      </c>
      <c r="AU31" s="27">
        <v>15.549564999999999</v>
      </c>
      <c r="AV31" s="24">
        <v>15.549564999999999</v>
      </c>
      <c r="AW31" s="27">
        <v>15.549564999999999</v>
      </c>
      <c r="AX31" s="27">
        <v>19.143595000000001</v>
      </c>
      <c r="AY31" s="27">
        <v>15.549564999999999</v>
      </c>
      <c r="AZ31" s="27">
        <v>15.549564999999999</v>
      </c>
      <c r="BA31" s="24">
        <v>15.549564999999999</v>
      </c>
      <c r="BB31" s="27">
        <v>15.549564999999999</v>
      </c>
      <c r="BC31" s="27">
        <v>19.323294000000001</v>
      </c>
      <c r="BD31" s="27">
        <v>17.469042000000002</v>
      </c>
      <c r="BE31" s="27">
        <v>15.549564999999999</v>
      </c>
      <c r="BF31" s="24">
        <v>15.549564999999999</v>
      </c>
      <c r="BG31" s="27">
        <v>15.549564999999999</v>
      </c>
      <c r="BH31" s="27">
        <v>19.511982</v>
      </c>
      <c r="BI31" s="27">
        <v>17.565014000000001</v>
      </c>
      <c r="BJ31" s="27">
        <v>15.549564999999999</v>
      </c>
      <c r="BK31" s="24">
        <v>20.136271000000001</v>
      </c>
      <c r="BL31" s="27">
        <v>15.549564999999999</v>
      </c>
      <c r="BM31" s="27">
        <v>19.710101999999999</v>
      </c>
      <c r="BN31" s="27">
        <v>17.665789</v>
      </c>
      <c r="BO31" s="27">
        <v>21.108167999999999</v>
      </c>
      <c r="BP31" s="24">
        <v>20.365608000000002</v>
      </c>
      <c r="BQ31" s="27">
        <v>15.549564999999999</v>
      </c>
      <c r="BR31" s="27">
        <v>19.918130999999999</v>
      </c>
      <c r="BS31" s="27">
        <v>17.771598999999998</v>
      </c>
      <c r="BT31" s="27">
        <v>21.386096999999999</v>
      </c>
      <c r="BU31" s="24">
        <v>20.606411000000001</v>
      </c>
      <c r="BV31" s="27">
        <v>15.549564999999999</v>
      </c>
      <c r="BW31" s="27">
        <v>20.136558999999998</v>
      </c>
      <c r="BX31" s="27">
        <v>17.8827</v>
      </c>
      <c r="BY31" s="27">
        <v>21.677923</v>
      </c>
      <c r="BZ31" s="24">
        <v>20.859251</v>
      </c>
      <c r="CA31" s="27">
        <v>15.549564999999999</v>
      </c>
      <c r="CB31" s="27">
        <v>20.365908000000001</v>
      </c>
      <c r="CC31" s="27">
        <v>17.999357</v>
      </c>
      <c r="CD31" s="27">
        <v>21.984341000000001</v>
      </c>
      <c r="CE31" s="24">
        <v>21.124735000000001</v>
      </c>
      <c r="CF31" s="27">
        <v>15.549564999999999</v>
      </c>
      <c r="CG31" s="27">
        <v>20.606725999999998</v>
      </c>
      <c r="CH31" s="27">
        <v>18.121846999999999</v>
      </c>
      <c r="CI31" s="27">
        <v>22.306082</v>
      </c>
      <c r="CJ31" s="24">
        <v>21.403496000000001</v>
      </c>
      <c r="CK31" s="27">
        <v>15.549564999999999</v>
      </c>
      <c r="CL31" s="27">
        <v>20.859583000000001</v>
      </c>
      <c r="CM31" s="27">
        <v>18.250461999999999</v>
      </c>
      <c r="CN31" s="27">
        <v>22.643908</v>
      </c>
      <c r="CO31" s="24">
        <v>21.696192</v>
      </c>
      <c r="CP31" s="27">
        <v>15.549564999999999</v>
      </c>
      <c r="CQ31" s="27">
        <v>21.125086</v>
      </c>
      <c r="CR31" s="27">
        <v>18.385505999999999</v>
      </c>
      <c r="CS31" s="27">
        <v>22.998622999999998</v>
      </c>
      <c r="CT31" s="24">
        <v>22.003523000000001</v>
      </c>
      <c r="CU31" s="27">
        <v>15.549564999999999</v>
      </c>
      <c r="CV31" s="27">
        <v>21.403860000000002</v>
      </c>
      <c r="CW31" s="27">
        <v>18.527304000000001</v>
      </c>
      <c r="CX31" s="27">
        <v>23.371075000000001</v>
      </c>
      <c r="CY31" s="24">
        <v>22.326219999999999</v>
      </c>
      <c r="CZ31" s="27">
        <v>15.549564999999999</v>
      </c>
      <c r="DA31" s="27">
        <v>21.696573000000001</v>
      </c>
      <c r="DB31" s="27">
        <v>18.676189000000001</v>
      </c>
      <c r="DC31" s="27">
        <v>23.762152</v>
      </c>
      <c r="DD31" s="24">
        <v>22.665054000000001</v>
      </c>
      <c r="DE31" s="27">
        <v>15.549564999999999</v>
      </c>
      <c r="DF31" s="27">
        <v>22.003924999999999</v>
      </c>
      <c r="DG31" s="27">
        <v>18.832519999999999</v>
      </c>
      <c r="DH31" s="27">
        <v>24.172781000000001</v>
      </c>
      <c r="DI31" s="24">
        <v>23.020826</v>
      </c>
      <c r="DJ31" s="27">
        <v>15.549564999999999</v>
      </c>
      <c r="DK31" s="27">
        <v>22.326640999999999</v>
      </c>
      <c r="DL31" s="27">
        <v>18.996670000000002</v>
      </c>
      <c r="DM31" s="27">
        <v>24.603943000000001</v>
      </c>
      <c r="DN31" s="24">
        <v>23.394390000000001</v>
      </c>
      <c r="DO31" s="27">
        <v>18.879097000000002</v>
      </c>
      <c r="DP31" s="27">
        <v>22.665496999999998</v>
      </c>
      <c r="DQ31" s="27">
        <v>19.169024</v>
      </c>
      <c r="DR31" s="27">
        <v>25.056661999999999</v>
      </c>
      <c r="DS31" s="24">
        <v>23.786632999999998</v>
      </c>
      <c r="DT31" s="27">
        <v>19.212050999999999</v>
      </c>
      <c r="DU31" s="27">
        <v>23.021294000000001</v>
      </c>
      <c r="DV31" s="27">
        <v>19.349996999999998</v>
      </c>
      <c r="DW31" s="27">
        <v>25.532015000000001</v>
      </c>
      <c r="DX31" s="24">
        <v>24.198485999999999</v>
      </c>
      <c r="DY31" s="27">
        <v>19.578299999999999</v>
      </c>
      <c r="DZ31" s="27">
        <v>23.394880000000001</v>
      </c>
      <c r="EA31" s="27">
        <v>19.540018</v>
      </c>
      <c r="EB31" s="27">
        <v>26.031137000000001</v>
      </c>
      <c r="EC31" s="24">
        <v>24.630929999999999</v>
      </c>
      <c r="ED31" s="27">
        <v>19.981172999999998</v>
      </c>
      <c r="EE31" s="27">
        <v>23.787146</v>
      </c>
      <c r="EF31" s="27">
        <v>19.739540000000002</v>
      </c>
      <c r="EG31" s="27">
        <v>26.555216000000001</v>
      </c>
      <c r="EH31" s="24">
        <v>25.084999</v>
      </c>
      <c r="EI31" s="27">
        <v>20.424334999999999</v>
      </c>
      <c r="EJ31" s="27">
        <v>24.199024000000001</v>
      </c>
      <c r="EK31" s="27">
        <v>19.949038999999999</v>
      </c>
      <c r="EL31" s="27">
        <v>27.105497</v>
      </c>
      <c r="EM31" s="24">
        <v>25.561771</v>
      </c>
      <c r="EN31" s="27">
        <v>20.911812000000001</v>
      </c>
      <c r="EO31" s="27">
        <v>24.631495999999999</v>
      </c>
      <c r="EP31" s="27">
        <v>20.169014000000001</v>
      </c>
      <c r="EQ31" s="27">
        <v>27.683295999999999</v>
      </c>
      <c r="ER31" s="24">
        <v>26.062381999999999</v>
      </c>
      <c r="ES31" s="26">
        <v>0.01</v>
      </c>
      <c r="ET31" s="26">
        <v>1.6E-2</v>
      </c>
      <c r="EU31" s="26">
        <v>8.9999999999999993E-3</v>
      </c>
      <c r="EV31" s="26">
        <v>0.02</v>
      </c>
      <c r="EW31" s="25">
        <v>1.7999999999999999E-2</v>
      </c>
    </row>
    <row r="32" spans="1:153" x14ac:dyDescent="0.25">
      <c r="A32" s="24" t="s">
        <v>189</v>
      </c>
      <c r="B32" s="24">
        <v>2.3839959999999998</v>
      </c>
      <c r="C32" s="24">
        <v>1.9754769999999999</v>
      </c>
      <c r="D32" s="27">
        <v>2.414142</v>
      </c>
      <c r="E32" s="27">
        <v>2.414142</v>
      </c>
      <c r="F32" s="27">
        <v>2.414142</v>
      </c>
      <c r="G32" s="27">
        <v>2.414142</v>
      </c>
      <c r="H32" s="24">
        <v>2.414142</v>
      </c>
      <c r="I32" s="27">
        <v>2.414142</v>
      </c>
      <c r="J32" s="27">
        <v>2.414142</v>
      </c>
      <c r="K32" s="27">
        <v>2.414142</v>
      </c>
      <c r="L32" s="27">
        <v>2.414142</v>
      </c>
      <c r="M32" s="24">
        <v>2.414142</v>
      </c>
      <c r="N32" s="27">
        <v>2.0846819999999999</v>
      </c>
      <c r="O32" s="27">
        <v>2.0846819999999999</v>
      </c>
      <c r="P32" s="27">
        <v>2.0846819999999999</v>
      </c>
      <c r="Q32" s="27">
        <v>2.0846819999999999</v>
      </c>
      <c r="R32" s="24">
        <v>2.0846819999999999</v>
      </c>
      <c r="S32" s="27">
        <v>2.0846819999999999</v>
      </c>
      <c r="T32" s="27">
        <v>2.0846819999999999</v>
      </c>
      <c r="U32" s="27">
        <v>2.0846819999999999</v>
      </c>
      <c r="V32" s="27">
        <v>2.0846819999999999</v>
      </c>
      <c r="W32" s="24">
        <v>2.0846819999999999</v>
      </c>
      <c r="X32" s="27">
        <v>2.0846819999999999</v>
      </c>
      <c r="Y32" s="27">
        <v>2.0846819999999999</v>
      </c>
      <c r="Z32" s="27">
        <v>2.0846819999999999</v>
      </c>
      <c r="AA32" s="27">
        <v>2.0847039999999999</v>
      </c>
      <c r="AB32" s="24">
        <v>2.0847039999999999</v>
      </c>
      <c r="AC32" s="27">
        <v>2.0846819999999999</v>
      </c>
      <c r="AD32" s="27">
        <v>2.0846819999999999</v>
      </c>
      <c r="AE32" s="27">
        <v>2.0846819999999999</v>
      </c>
      <c r="AF32" s="27">
        <v>2.0847259999999999</v>
      </c>
      <c r="AG32" s="24">
        <v>2.0847259999999999</v>
      </c>
      <c r="AH32" s="27">
        <v>2.0846819999999999</v>
      </c>
      <c r="AI32" s="27">
        <v>2.0846819999999999</v>
      </c>
      <c r="AJ32" s="27">
        <v>2.0846819999999999</v>
      </c>
      <c r="AK32" s="27">
        <v>2.0847699999999998</v>
      </c>
      <c r="AL32" s="24">
        <v>2.0847479999999998</v>
      </c>
      <c r="AM32" s="27">
        <v>2.0846819999999999</v>
      </c>
      <c r="AN32" s="27">
        <v>2.0847039999999999</v>
      </c>
      <c r="AO32" s="27">
        <v>2.0846819999999999</v>
      </c>
      <c r="AP32" s="27">
        <v>2.084813</v>
      </c>
      <c r="AQ32" s="24">
        <v>2.0847920000000002</v>
      </c>
      <c r="AR32" s="27">
        <v>2.0846819999999999</v>
      </c>
      <c r="AS32" s="27">
        <v>2.0847479999999998</v>
      </c>
      <c r="AT32" s="27">
        <v>2.0846819999999999</v>
      </c>
      <c r="AU32" s="27">
        <v>2.084857</v>
      </c>
      <c r="AV32" s="24">
        <v>2.084835</v>
      </c>
      <c r="AW32" s="27">
        <v>2.0846819999999999</v>
      </c>
      <c r="AX32" s="27">
        <v>2.0847920000000002</v>
      </c>
      <c r="AY32" s="27">
        <v>2.0846819999999999</v>
      </c>
      <c r="AZ32" s="27">
        <v>2.0849009999999999</v>
      </c>
      <c r="BA32" s="24">
        <v>2.0848789999999999</v>
      </c>
      <c r="BB32" s="27">
        <v>2.0846819999999999</v>
      </c>
      <c r="BC32" s="27">
        <v>2.0849229999999999</v>
      </c>
      <c r="BD32" s="27">
        <v>2.0846819999999999</v>
      </c>
      <c r="BE32" s="27">
        <v>2.0849660000000001</v>
      </c>
      <c r="BF32" s="24">
        <v>2.0849880000000001</v>
      </c>
      <c r="BG32" s="27">
        <v>2.0846819999999999</v>
      </c>
      <c r="BH32" s="27">
        <v>2.0850749999999998</v>
      </c>
      <c r="BI32" s="27">
        <v>2.0846819999999999</v>
      </c>
      <c r="BJ32" s="27">
        <v>2.0851190000000002</v>
      </c>
      <c r="BK32" s="24">
        <v>2.0850970000000002</v>
      </c>
      <c r="BL32" s="27">
        <v>2.0846819999999999</v>
      </c>
      <c r="BM32" s="27">
        <v>2.0852499999999998</v>
      </c>
      <c r="BN32" s="27">
        <v>2.0846819999999999</v>
      </c>
      <c r="BO32" s="27">
        <v>2.0852719999999998</v>
      </c>
      <c r="BP32" s="24">
        <v>2.0852499999999998</v>
      </c>
      <c r="BQ32" s="27">
        <v>2.0846819999999999</v>
      </c>
      <c r="BR32" s="27">
        <v>2.0854240000000002</v>
      </c>
      <c r="BS32" s="27">
        <v>2.0846819999999999</v>
      </c>
      <c r="BT32" s="27">
        <v>2.0854460000000001</v>
      </c>
      <c r="BU32" s="24">
        <v>2.0854029999999999</v>
      </c>
      <c r="BV32" s="27">
        <v>2.0846819999999999</v>
      </c>
      <c r="BW32" s="27">
        <v>2.0856210000000002</v>
      </c>
      <c r="BX32" s="27">
        <v>2.0846819999999999</v>
      </c>
      <c r="BY32" s="27">
        <v>2.0856210000000002</v>
      </c>
      <c r="BZ32" s="24">
        <v>2.085556</v>
      </c>
      <c r="CA32" s="27">
        <v>2.0847039999999999</v>
      </c>
      <c r="CB32" s="27">
        <v>2.085861</v>
      </c>
      <c r="CC32" s="27">
        <v>2.0846819999999999</v>
      </c>
      <c r="CD32" s="27">
        <v>2.085817</v>
      </c>
      <c r="CE32" s="24">
        <v>2.0857299999999999</v>
      </c>
      <c r="CF32" s="27">
        <v>2.0847259999999999</v>
      </c>
      <c r="CG32" s="27">
        <v>2.0862099999999999</v>
      </c>
      <c r="CH32" s="27">
        <v>2.0846819999999999</v>
      </c>
      <c r="CI32" s="27">
        <v>2.0860349999999999</v>
      </c>
      <c r="CJ32" s="24">
        <v>2.0859260000000002</v>
      </c>
      <c r="CK32" s="27">
        <v>2.0847699999999998</v>
      </c>
      <c r="CL32" s="27">
        <v>2.0867779999999998</v>
      </c>
      <c r="CM32" s="27">
        <v>2.0846819999999999</v>
      </c>
      <c r="CN32" s="27">
        <v>2.086319</v>
      </c>
      <c r="CO32" s="24">
        <v>2.0862099999999999</v>
      </c>
      <c r="CP32" s="27">
        <v>2.0849440000000001</v>
      </c>
      <c r="CQ32" s="27">
        <v>2.087542</v>
      </c>
      <c r="CR32" s="27">
        <v>2.0847039999999999</v>
      </c>
      <c r="CS32" s="27">
        <v>2.0867119999999999</v>
      </c>
      <c r="CT32" s="24">
        <v>2.0865369999999999</v>
      </c>
      <c r="CU32" s="27">
        <v>2.0849440000000001</v>
      </c>
      <c r="CV32" s="27">
        <v>2.0876510000000001</v>
      </c>
      <c r="CW32" s="27">
        <v>2.0847259999999999</v>
      </c>
      <c r="CX32" s="27">
        <v>2.0872139999999999</v>
      </c>
      <c r="CY32" s="24">
        <v>2.0869300000000002</v>
      </c>
      <c r="CZ32" s="27">
        <v>2.0849440000000001</v>
      </c>
      <c r="DA32" s="27">
        <v>2.0876510000000001</v>
      </c>
      <c r="DB32" s="27">
        <v>2.084835</v>
      </c>
      <c r="DC32" s="27">
        <v>2.0877159999999999</v>
      </c>
      <c r="DD32" s="24">
        <v>2.0874100000000002</v>
      </c>
      <c r="DE32" s="27">
        <v>2.0849440000000001</v>
      </c>
      <c r="DF32" s="27">
        <v>2.0876510000000001</v>
      </c>
      <c r="DG32" s="27">
        <v>2.0849660000000001</v>
      </c>
      <c r="DH32" s="27">
        <v>2.088349</v>
      </c>
      <c r="DI32" s="24">
        <v>2.0881310000000002</v>
      </c>
      <c r="DJ32" s="27">
        <v>2.0849440000000001</v>
      </c>
      <c r="DK32" s="27">
        <v>2.0876510000000001</v>
      </c>
      <c r="DL32" s="27">
        <v>2.0850970000000002</v>
      </c>
      <c r="DM32" s="27">
        <v>2.0892439999999999</v>
      </c>
      <c r="DN32" s="24">
        <v>2.0889600000000002</v>
      </c>
      <c r="DO32" s="27">
        <v>2.0849440000000001</v>
      </c>
      <c r="DP32" s="27">
        <v>2.0876510000000001</v>
      </c>
      <c r="DQ32" s="27">
        <v>2.0852719999999998</v>
      </c>
      <c r="DR32" s="27">
        <v>2.0903130000000001</v>
      </c>
      <c r="DS32" s="24">
        <v>2.0900300000000001</v>
      </c>
      <c r="DT32" s="27">
        <v>2.0849440000000001</v>
      </c>
      <c r="DU32" s="27">
        <v>2.0876510000000001</v>
      </c>
      <c r="DV32" s="27">
        <v>2.0854460000000001</v>
      </c>
      <c r="DW32" s="27">
        <v>2.091361</v>
      </c>
      <c r="DX32" s="24">
        <v>2.0912739999999999</v>
      </c>
      <c r="DY32" s="27">
        <v>2.0849440000000001</v>
      </c>
      <c r="DZ32" s="27">
        <v>2.0876510000000001</v>
      </c>
      <c r="EA32" s="27">
        <v>2.0856650000000001</v>
      </c>
      <c r="EB32" s="27">
        <v>2.0927359999999999</v>
      </c>
      <c r="EC32" s="24">
        <v>2.0927790000000002</v>
      </c>
      <c r="ED32" s="27">
        <v>2.0849440000000001</v>
      </c>
      <c r="EE32" s="27">
        <v>2.0876510000000001</v>
      </c>
      <c r="EF32" s="27">
        <v>2.086014</v>
      </c>
      <c r="EG32" s="27">
        <v>2.0944820000000002</v>
      </c>
      <c r="EH32" s="24">
        <v>2.0950060000000001</v>
      </c>
      <c r="EI32" s="27">
        <v>2.0849440000000001</v>
      </c>
      <c r="EJ32" s="27">
        <v>2.0876510000000001</v>
      </c>
      <c r="EK32" s="27">
        <v>2.0864280000000002</v>
      </c>
      <c r="EL32" s="27">
        <v>2.0965120000000002</v>
      </c>
      <c r="EM32" s="24">
        <v>2.0974499999999998</v>
      </c>
      <c r="EN32" s="27">
        <v>2.0849440000000001</v>
      </c>
      <c r="EO32" s="27">
        <v>2.0876510000000001</v>
      </c>
      <c r="EP32" s="27">
        <v>2.0869300000000002</v>
      </c>
      <c r="EQ32" s="27">
        <v>2.0988910000000001</v>
      </c>
      <c r="ER32" s="24">
        <v>2.099764</v>
      </c>
      <c r="ES32" s="26">
        <v>2E-3</v>
      </c>
      <c r="ET32" s="26">
        <v>2E-3</v>
      </c>
      <c r="EU32" s="26">
        <v>2E-3</v>
      </c>
      <c r="EV32" s="26">
        <v>2E-3</v>
      </c>
      <c r="EW32" s="25">
        <v>2E-3</v>
      </c>
    </row>
    <row r="33" spans="1:153" x14ac:dyDescent="0.25">
      <c r="A33" s="24" t="s">
        <v>188</v>
      </c>
      <c r="B33" s="24">
        <v>68.837242000000003</v>
      </c>
      <c r="C33" s="24">
        <v>70.422202999999996</v>
      </c>
      <c r="D33" s="27">
        <v>75.416718000000003</v>
      </c>
      <c r="E33" s="27">
        <v>74.743874000000005</v>
      </c>
      <c r="F33" s="27">
        <v>75.012291000000005</v>
      </c>
      <c r="G33" s="27">
        <v>76.735138000000006</v>
      </c>
      <c r="H33" s="24">
        <v>75.424637000000004</v>
      </c>
      <c r="I33" s="27">
        <v>78.854324000000005</v>
      </c>
      <c r="J33" s="27">
        <v>77.317284000000001</v>
      </c>
      <c r="K33" s="27">
        <v>77.915520000000001</v>
      </c>
      <c r="L33" s="27">
        <v>81.543998999999999</v>
      </c>
      <c r="M33" s="24">
        <v>78.548812999999996</v>
      </c>
      <c r="N33" s="27">
        <v>94.938179000000005</v>
      </c>
      <c r="O33" s="27">
        <v>92.400131000000002</v>
      </c>
      <c r="P33" s="27">
        <v>93.622855999999999</v>
      </c>
      <c r="Q33" s="27">
        <v>99.228470000000002</v>
      </c>
      <c r="R33" s="24">
        <v>94.203216999999995</v>
      </c>
      <c r="S33" s="27">
        <v>97.859099999999998</v>
      </c>
      <c r="T33" s="27">
        <v>94.208443000000003</v>
      </c>
      <c r="U33" s="27">
        <v>96.130341000000001</v>
      </c>
      <c r="V33" s="27">
        <v>103.92746699999999</v>
      </c>
      <c r="W33" s="24">
        <v>96.633658999999994</v>
      </c>
      <c r="X33" s="27">
        <v>100.96575900000001</v>
      </c>
      <c r="Y33" s="27">
        <v>95.888831999999994</v>
      </c>
      <c r="Z33" s="27">
        <v>98.458152999999996</v>
      </c>
      <c r="AA33" s="27">
        <v>108.543739</v>
      </c>
      <c r="AB33" s="24">
        <v>99.037422000000007</v>
      </c>
      <c r="AC33" s="27">
        <v>103.40434999999999</v>
      </c>
      <c r="AD33" s="27">
        <v>97.156097000000003</v>
      </c>
      <c r="AE33" s="27">
        <v>100.161331</v>
      </c>
      <c r="AF33" s="27">
        <v>112.532364</v>
      </c>
      <c r="AG33" s="24">
        <v>100.868729</v>
      </c>
      <c r="AH33" s="27">
        <v>106.157867</v>
      </c>
      <c r="AI33" s="27">
        <v>98.557213000000004</v>
      </c>
      <c r="AJ33" s="27">
        <v>101.948257</v>
      </c>
      <c r="AK33" s="27">
        <v>116.688187</v>
      </c>
      <c r="AL33" s="24">
        <v>102.84931899999999</v>
      </c>
      <c r="AM33" s="27">
        <v>109.270348</v>
      </c>
      <c r="AN33" s="27">
        <v>100.114075</v>
      </c>
      <c r="AO33" s="27">
        <v>103.82596599999999</v>
      </c>
      <c r="AP33" s="27">
        <v>121.04349499999999</v>
      </c>
      <c r="AQ33" s="24">
        <v>105.055229</v>
      </c>
      <c r="AR33" s="27">
        <v>112.873947</v>
      </c>
      <c r="AS33" s="27">
        <v>101.849228</v>
      </c>
      <c r="AT33" s="27">
        <v>105.834282</v>
      </c>
      <c r="AU33" s="27">
        <v>125.550873</v>
      </c>
      <c r="AV33" s="24">
        <v>107.525375</v>
      </c>
      <c r="AW33" s="27">
        <v>117.093109</v>
      </c>
      <c r="AX33" s="27">
        <v>103.77269</v>
      </c>
      <c r="AY33" s="27">
        <v>107.99494199999999</v>
      </c>
      <c r="AZ33" s="27">
        <v>130.245148</v>
      </c>
      <c r="BA33" s="24">
        <v>110.315094</v>
      </c>
      <c r="BB33" s="27">
        <v>121.390282</v>
      </c>
      <c r="BC33" s="27">
        <v>105.90358000000001</v>
      </c>
      <c r="BD33" s="27">
        <v>110.312881</v>
      </c>
      <c r="BE33" s="27">
        <v>135.170761</v>
      </c>
      <c r="BF33" s="24">
        <v>113.384956</v>
      </c>
      <c r="BG33" s="27">
        <v>125.95315600000001</v>
      </c>
      <c r="BH33" s="27">
        <v>108.315231</v>
      </c>
      <c r="BI33" s="27">
        <v>112.715294</v>
      </c>
      <c r="BJ33" s="27">
        <v>140.23940999999999</v>
      </c>
      <c r="BK33" s="24">
        <v>116.65166499999999</v>
      </c>
      <c r="BL33" s="27">
        <v>131.00535600000001</v>
      </c>
      <c r="BM33" s="27">
        <v>110.932693</v>
      </c>
      <c r="BN33" s="27">
        <v>115.252419</v>
      </c>
      <c r="BO33" s="27">
        <v>145.47335799999999</v>
      </c>
      <c r="BP33" s="24">
        <v>120.19911999999999</v>
      </c>
      <c r="BQ33" s="27">
        <v>136.616928</v>
      </c>
      <c r="BR33" s="27">
        <v>113.79351800000001</v>
      </c>
      <c r="BS33" s="27">
        <v>117.95322400000001</v>
      </c>
      <c r="BT33" s="27">
        <v>150.808075</v>
      </c>
      <c r="BU33" s="24">
        <v>124.023712</v>
      </c>
      <c r="BV33" s="27">
        <v>142.81954999999999</v>
      </c>
      <c r="BW33" s="27">
        <v>117.041573</v>
      </c>
      <c r="BX33" s="27">
        <v>120.744499</v>
      </c>
      <c r="BY33" s="27">
        <v>156.310394</v>
      </c>
      <c r="BZ33" s="24">
        <v>128.07408100000001</v>
      </c>
      <c r="CA33" s="27">
        <v>149.73848000000001</v>
      </c>
      <c r="CB33" s="27">
        <v>120.744423</v>
      </c>
      <c r="CC33" s="27">
        <v>123.808167</v>
      </c>
      <c r="CD33" s="27">
        <v>162.01181</v>
      </c>
      <c r="CE33" s="24">
        <v>132.46122700000001</v>
      </c>
      <c r="CF33" s="27">
        <v>157.39743000000001</v>
      </c>
      <c r="CG33" s="27">
        <v>125.013733</v>
      </c>
      <c r="CH33" s="27">
        <v>127.09317799999999</v>
      </c>
      <c r="CI33" s="27">
        <v>167.944321</v>
      </c>
      <c r="CJ33" s="24">
        <v>137.25630200000001</v>
      </c>
      <c r="CK33" s="27">
        <v>165.71435500000001</v>
      </c>
      <c r="CL33" s="27">
        <v>129.87498500000001</v>
      </c>
      <c r="CM33" s="27">
        <v>130.640289</v>
      </c>
      <c r="CN33" s="27">
        <v>174.19494599999999</v>
      </c>
      <c r="CO33" s="24">
        <v>142.62696800000001</v>
      </c>
      <c r="CP33" s="27">
        <v>174.96327199999999</v>
      </c>
      <c r="CQ33" s="27">
        <v>135.44360399999999</v>
      </c>
      <c r="CR33" s="27">
        <v>134.37274199999999</v>
      </c>
      <c r="CS33" s="27">
        <v>180.88310200000001</v>
      </c>
      <c r="CT33" s="24">
        <v>148.556061</v>
      </c>
      <c r="CU33" s="27">
        <v>184.57836900000001</v>
      </c>
      <c r="CV33" s="27">
        <v>141.32020600000001</v>
      </c>
      <c r="CW33" s="27">
        <v>138.35794100000001</v>
      </c>
      <c r="CX33" s="27">
        <v>187.82756000000001</v>
      </c>
      <c r="CY33" s="24">
        <v>154.72645600000001</v>
      </c>
      <c r="CZ33" s="27">
        <v>194.59669500000001</v>
      </c>
      <c r="DA33" s="27">
        <v>147.46800200000001</v>
      </c>
      <c r="DB33" s="27">
        <v>142.487076</v>
      </c>
      <c r="DC33" s="27">
        <v>195.00732400000001</v>
      </c>
      <c r="DD33" s="24">
        <v>161.206726</v>
      </c>
      <c r="DE33" s="27">
        <v>204.996216</v>
      </c>
      <c r="DF33" s="27">
        <v>153.840149</v>
      </c>
      <c r="DG33" s="27">
        <v>146.85803200000001</v>
      </c>
      <c r="DH33" s="27">
        <v>202.518036</v>
      </c>
      <c r="DI33" s="24">
        <v>168.07360800000001</v>
      </c>
      <c r="DJ33" s="27">
        <v>215.89122</v>
      </c>
      <c r="DK33" s="27">
        <v>160.47465500000001</v>
      </c>
      <c r="DL33" s="27">
        <v>151.49809300000001</v>
      </c>
      <c r="DM33" s="27">
        <v>210.510818</v>
      </c>
      <c r="DN33" s="24">
        <v>175.13705400000001</v>
      </c>
      <c r="DO33" s="27">
        <v>227.31976299999999</v>
      </c>
      <c r="DP33" s="27">
        <v>167.30940200000001</v>
      </c>
      <c r="DQ33" s="27">
        <v>156.32887299999999</v>
      </c>
      <c r="DR33" s="27">
        <v>218.92993200000001</v>
      </c>
      <c r="DS33" s="24">
        <v>182.841599</v>
      </c>
      <c r="DT33" s="27">
        <v>237.445267</v>
      </c>
      <c r="DU33" s="27">
        <v>173.74142499999999</v>
      </c>
      <c r="DV33" s="27">
        <v>160.28419500000001</v>
      </c>
      <c r="DW33" s="27">
        <v>226.930725</v>
      </c>
      <c r="DX33" s="24">
        <v>190.08076500000001</v>
      </c>
      <c r="DY33" s="27">
        <v>246.250259</v>
      </c>
      <c r="DZ33" s="27">
        <v>179.90065000000001</v>
      </c>
      <c r="EA33" s="27">
        <v>163.60369900000001</v>
      </c>
      <c r="EB33" s="27">
        <v>234.68356299999999</v>
      </c>
      <c r="EC33" s="24">
        <v>197.090149</v>
      </c>
      <c r="ED33" s="27">
        <v>253.81973300000001</v>
      </c>
      <c r="EE33" s="27">
        <v>185.749359</v>
      </c>
      <c r="EF33" s="27">
        <v>166.327698</v>
      </c>
      <c r="EG33" s="27">
        <v>242.26591500000001</v>
      </c>
      <c r="EH33" s="24">
        <v>204.306747</v>
      </c>
      <c r="EI33" s="27">
        <v>260.48870799999997</v>
      </c>
      <c r="EJ33" s="27">
        <v>191.43714900000001</v>
      </c>
      <c r="EK33" s="27">
        <v>168.74366800000001</v>
      </c>
      <c r="EL33" s="27">
        <v>250.12912</v>
      </c>
      <c r="EM33" s="24">
        <v>211.85119599999999</v>
      </c>
      <c r="EN33" s="27">
        <v>266.78121900000002</v>
      </c>
      <c r="EO33" s="27">
        <v>197.113373</v>
      </c>
      <c r="EP33" s="27">
        <v>171.311813</v>
      </c>
      <c r="EQ33" s="27">
        <v>258.288025</v>
      </c>
      <c r="ER33" s="24">
        <v>219.51499899999999</v>
      </c>
      <c r="ES33" s="26">
        <v>4.7E-2</v>
      </c>
      <c r="ET33" s="26">
        <v>3.5999999999999997E-2</v>
      </c>
      <c r="EU33" s="26">
        <v>3.1E-2</v>
      </c>
      <c r="EV33" s="26">
        <v>4.5999999999999999E-2</v>
      </c>
      <c r="EW33" s="25">
        <v>0.04</v>
      </c>
    </row>
    <row r="34" spans="1:153" x14ac:dyDescent="0.25">
      <c r="A34" s="24" t="s">
        <v>197</v>
      </c>
      <c r="B34" s="24">
        <v>10.263548999999999</v>
      </c>
      <c r="C34" s="24">
        <v>10.777761</v>
      </c>
      <c r="D34" s="27">
        <v>10.787063</v>
      </c>
      <c r="E34" s="27">
        <v>10.787063</v>
      </c>
      <c r="F34" s="27">
        <v>10.787063</v>
      </c>
      <c r="G34" s="27">
        <v>10.787063</v>
      </c>
      <c r="H34" s="24">
        <v>10.787063</v>
      </c>
      <c r="I34" s="27">
        <v>10.787063</v>
      </c>
      <c r="J34" s="27">
        <v>10.787063</v>
      </c>
      <c r="K34" s="27">
        <v>10.787063</v>
      </c>
      <c r="L34" s="27">
        <v>10.787063</v>
      </c>
      <c r="M34" s="24">
        <v>10.787063</v>
      </c>
      <c r="N34" s="27">
        <v>13.827128</v>
      </c>
      <c r="O34" s="27">
        <v>13.827128</v>
      </c>
      <c r="P34" s="27">
        <v>13.827128</v>
      </c>
      <c r="Q34" s="27">
        <v>13.827128</v>
      </c>
      <c r="R34" s="24">
        <v>13.827128</v>
      </c>
      <c r="S34" s="27">
        <v>13.830461</v>
      </c>
      <c r="T34" s="27">
        <v>13.827128</v>
      </c>
      <c r="U34" s="27">
        <v>13.827128</v>
      </c>
      <c r="V34" s="27">
        <v>13.827128</v>
      </c>
      <c r="W34" s="24">
        <v>13.827128</v>
      </c>
      <c r="X34" s="27">
        <v>13.827128</v>
      </c>
      <c r="Y34" s="27">
        <v>13.827128</v>
      </c>
      <c r="Z34" s="27">
        <v>13.827128</v>
      </c>
      <c r="AA34" s="27">
        <v>13.827128</v>
      </c>
      <c r="AB34" s="24">
        <v>13.827128</v>
      </c>
      <c r="AC34" s="27">
        <v>13.827128</v>
      </c>
      <c r="AD34" s="27">
        <v>13.827128</v>
      </c>
      <c r="AE34" s="27">
        <v>13.827128</v>
      </c>
      <c r="AF34" s="27">
        <v>13.827128</v>
      </c>
      <c r="AG34" s="24">
        <v>13.827128</v>
      </c>
      <c r="AH34" s="27">
        <v>13.827128</v>
      </c>
      <c r="AI34" s="27">
        <v>13.827128</v>
      </c>
      <c r="AJ34" s="27">
        <v>13.827128</v>
      </c>
      <c r="AK34" s="27">
        <v>13.827128</v>
      </c>
      <c r="AL34" s="24">
        <v>13.827128</v>
      </c>
      <c r="AM34" s="27">
        <v>13.827128</v>
      </c>
      <c r="AN34" s="27">
        <v>13.827128</v>
      </c>
      <c r="AO34" s="27">
        <v>13.827128</v>
      </c>
      <c r="AP34" s="27">
        <v>13.827128</v>
      </c>
      <c r="AQ34" s="24">
        <v>13.827128</v>
      </c>
      <c r="AR34" s="27">
        <v>13.827128</v>
      </c>
      <c r="AS34" s="27">
        <v>13.827127000000001</v>
      </c>
      <c r="AT34" s="27">
        <v>13.827127000000001</v>
      </c>
      <c r="AU34" s="27">
        <v>13.827128</v>
      </c>
      <c r="AV34" s="24">
        <v>13.827128</v>
      </c>
      <c r="AW34" s="27">
        <v>13.908674</v>
      </c>
      <c r="AX34" s="27">
        <v>13.827127000000001</v>
      </c>
      <c r="AY34" s="27">
        <v>13.827127000000001</v>
      </c>
      <c r="AZ34" s="27">
        <v>13.827128</v>
      </c>
      <c r="BA34" s="24">
        <v>13.827128</v>
      </c>
      <c r="BB34" s="27">
        <v>13.920073</v>
      </c>
      <c r="BC34" s="27">
        <v>13.827127000000001</v>
      </c>
      <c r="BD34" s="27">
        <v>13.827127000000001</v>
      </c>
      <c r="BE34" s="27">
        <v>13.827128</v>
      </c>
      <c r="BF34" s="24">
        <v>13.827128</v>
      </c>
      <c r="BG34" s="27">
        <v>13.91587</v>
      </c>
      <c r="BH34" s="27">
        <v>13.827127000000001</v>
      </c>
      <c r="BI34" s="27">
        <v>13.827127000000001</v>
      </c>
      <c r="BJ34" s="27">
        <v>13.827128</v>
      </c>
      <c r="BK34" s="24">
        <v>13.827128</v>
      </c>
      <c r="BL34" s="27">
        <v>13.912613</v>
      </c>
      <c r="BM34" s="27">
        <v>13.827127000000001</v>
      </c>
      <c r="BN34" s="27">
        <v>13.827127000000001</v>
      </c>
      <c r="BO34" s="27">
        <v>13.827128</v>
      </c>
      <c r="BP34" s="24">
        <v>13.827128</v>
      </c>
      <c r="BQ34" s="27">
        <v>13.909646</v>
      </c>
      <c r="BR34" s="27">
        <v>13.827127000000001</v>
      </c>
      <c r="BS34" s="27">
        <v>13.827127000000001</v>
      </c>
      <c r="BT34" s="27">
        <v>13.827128</v>
      </c>
      <c r="BU34" s="24">
        <v>13.827128</v>
      </c>
      <c r="BV34" s="27">
        <v>13.895476</v>
      </c>
      <c r="BW34" s="27">
        <v>13.827127000000001</v>
      </c>
      <c r="BX34" s="27">
        <v>13.827127000000001</v>
      </c>
      <c r="BY34" s="27">
        <v>13.827128</v>
      </c>
      <c r="BZ34" s="24">
        <v>13.827128</v>
      </c>
      <c r="CA34" s="27">
        <v>13.888515</v>
      </c>
      <c r="CB34" s="27">
        <v>13.827127000000001</v>
      </c>
      <c r="CC34" s="27">
        <v>13.827127000000001</v>
      </c>
      <c r="CD34" s="27">
        <v>13.827128</v>
      </c>
      <c r="CE34" s="24">
        <v>13.827128</v>
      </c>
      <c r="CF34" s="27">
        <v>13.884853</v>
      </c>
      <c r="CG34" s="27">
        <v>13.827127000000001</v>
      </c>
      <c r="CH34" s="27">
        <v>13.827128</v>
      </c>
      <c r="CI34" s="27">
        <v>13.827128</v>
      </c>
      <c r="CJ34" s="24">
        <v>13.827128</v>
      </c>
      <c r="CK34" s="27">
        <v>13.827128</v>
      </c>
      <c r="CL34" s="27">
        <v>13.827127000000001</v>
      </c>
      <c r="CM34" s="27">
        <v>13.827128</v>
      </c>
      <c r="CN34" s="27">
        <v>13.827128</v>
      </c>
      <c r="CO34" s="24">
        <v>13.827128</v>
      </c>
      <c r="CP34" s="27">
        <v>13.827128</v>
      </c>
      <c r="CQ34" s="27">
        <v>13.827127000000001</v>
      </c>
      <c r="CR34" s="27">
        <v>13.827128</v>
      </c>
      <c r="CS34" s="27">
        <v>13.827128</v>
      </c>
      <c r="CT34" s="24">
        <v>13.827128</v>
      </c>
      <c r="CU34" s="27">
        <v>13.827128</v>
      </c>
      <c r="CV34" s="27">
        <v>13.827127000000001</v>
      </c>
      <c r="CW34" s="27">
        <v>13.827128</v>
      </c>
      <c r="CX34" s="27">
        <v>13.827128</v>
      </c>
      <c r="CY34" s="24">
        <v>13.827128</v>
      </c>
      <c r="CZ34" s="27">
        <v>13.827128</v>
      </c>
      <c r="DA34" s="27">
        <v>13.827127000000001</v>
      </c>
      <c r="DB34" s="27">
        <v>13.827128</v>
      </c>
      <c r="DC34" s="27">
        <v>13.827128</v>
      </c>
      <c r="DD34" s="24">
        <v>13.827128</v>
      </c>
      <c r="DE34" s="27">
        <v>13.827128</v>
      </c>
      <c r="DF34" s="27">
        <v>13.827128</v>
      </c>
      <c r="DG34" s="27">
        <v>13.827128</v>
      </c>
      <c r="DH34" s="27">
        <v>13.827128</v>
      </c>
      <c r="DI34" s="24">
        <v>13.827128</v>
      </c>
      <c r="DJ34" s="27">
        <v>13.827128</v>
      </c>
      <c r="DK34" s="27">
        <v>13.827128</v>
      </c>
      <c r="DL34" s="27">
        <v>13.827128</v>
      </c>
      <c r="DM34" s="27">
        <v>13.827128</v>
      </c>
      <c r="DN34" s="24">
        <v>13.827128</v>
      </c>
      <c r="DO34" s="27">
        <v>13.827128</v>
      </c>
      <c r="DP34" s="27">
        <v>13.827128</v>
      </c>
      <c r="DQ34" s="27">
        <v>13.827127000000001</v>
      </c>
      <c r="DR34" s="27">
        <v>13.827128</v>
      </c>
      <c r="DS34" s="24">
        <v>13.827128</v>
      </c>
      <c r="DT34" s="27">
        <v>13.827128</v>
      </c>
      <c r="DU34" s="27">
        <v>13.827128</v>
      </c>
      <c r="DV34" s="27">
        <v>13.827127000000001</v>
      </c>
      <c r="DW34" s="27">
        <v>13.827128</v>
      </c>
      <c r="DX34" s="24">
        <v>13.827127000000001</v>
      </c>
      <c r="DY34" s="27">
        <v>13.827128</v>
      </c>
      <c r="DZ34" s="27">
        <v>13.827128</v>
      </c>
      <c r="EA34" s="27">
        <v>13.827128</v>
      </c>
      <c r="EB34" s="27">
        <v>13.827128</v>
      </c>
      <c r="EC34" s="24">
        <v>13.827127000000001</v>
      </c>
      <c r="ED34" s="27">
        <v>13.827128</v>
      </c>
      <c r="EE34" s="27">
        <v>13.827127000000001</v>
      </c>
      <c r="EF34" s="27">
        <v>13.827127000000001</v>
      </c>
      <c r="EG34" s="27">
        <v>13.827127000000001</v>
      </c>
      <c r="EH34" s="24">
        <v>13.827128</v>
      </c>
      <c r="EI34" s="27">
        <v>13.827128</v>
      </c>
      <c r="EJ34" s="27">
        <v>13.827127000000001</v>
      </c>
      <c r="EK34" s="27">
        <v>13.827127000000001</v>
      </c>
      <c r="EL34" s="27">
        <v>13.827127000000001</v>
      </c>
      <c r="EM34" s="24">
        <v>13.827128</v>
      </c>
      <c r="EN34" s="27">
        <v>13.827128</v>
      </c>
      <c r="EO34" s="27">
        <v>13.827127000000001</v>
      </c>
      <c r="EP34" s="27">
        <v>13.827128</v>
      </c>
      <c r="EQ34" s="27">
        <v>13.827127000000001</v>
      </c>
      <c r="ER34" s="24">
        <v>13.827128</v>
      </c>
      <c r="ES34" s="26">
        <v>8.9999999999999993E-3</v>
      </c>
      <c r="ET34" s="26">
        <v>8.9999999999999993E-3</v>
      </c>
      <c r="EU34" s="26">
        <v>8.9999999999999993E-3</v>
      </c>
      <c r="EV34" s="26">
        <v>8.9999999999999993E-3</v>
      </c>
      <c r="EW34" s="25">
        <v>8.9999999999999993E-3</v>
      </c>
    </row>
    <row r="35" spans="1:153" x14ac:dyDescent="0.25">
      <c r="A35" s="24" t="s">
        <v>196</v>
      </c>
      <c r="B35" s="24">
        <v>32.481124999999999</v>
      </c>
      <c r="C35" s="24">
        <v>35.676837999999996</v>
      </c>
      <c r="D35" s="27">
        <v>42.767356999999997</v>
      </c>
      <c r="E35" s="27">
        <v>42.768196000000003</v>
      </c>
      <c r="F35" s="27">
        <v>42.768158</v>
      </c>
      <c r="G35" s="27">
        <v>42.856135999999999</v>
      </c>
      <c r="H35" s="24">
        <v>42.869700999999999</v>
      </c>
      <c r="I35" s="27">
        <v>48.002395999999997</v>
      </c>
      <c r="J35" s="27">
        <v>48.038733999999998</v>
      </c>
      <c r="K35" s="27">
        <v>47.963745000000003</v>
      </c>
      <c r="L35" s="27">
        <v>48.204521</v>
      </c>
      <c r="M35" s="24">
        <v>48.272109999999998</v>
      </c>
      <c r="N35" s="27">
        <v>52.462668999999998</v>
      </c>
      <c r="O35" s="27">
        <v>52.206543000000003</v>
      </c>
      <c r="P35" s="27">
        <v>51.919800000000002</v>
      </c>
      <c r="Q35" s="27">
        <v>52.788429000000001</v>
      </c>
      <c r="R35" s="24">
        <v>52.623348</v>
      </c>
      <c r="S35" s="27">
        <v>58.194415999999997</v>
      </c>
      <c r="T35" s="27">
        <v>57.914337000000003</v>
      </c>
      <c r="U35" s="27">
        <v>56.764961</v>
      </c>
      <c r="V35" s="27">
        <v>59.293255000000002</v>
      </c>
      <c r="W35" s="24">
        <v>58.749428000000002</v>
      </c>
      <c r="X35" s="27">
        <v>62.296913000000004</v>
      </c>
      <c r="Y35" s="27">
        <v>62.377079000000002</v>
      </c>
      <c r="Z35" s="27">
        <v>60.090313000000002</v>
      </c>
      <c r="AA35" s="27">
        <v>64.150031999999996</v>
      </c>
      <c r="AB35" s="24">
        <v>63.653778000000003</v>
      </c>
      <c r="AC35" s="27">
        <v>64.543930000000003</v>
      </c>
      <c r="AD35" s="27">
        <v>64.518799000000001</v>
      </c>
      <c r="AE35" s="27">
        <v>62.143653999999998</v>
      </c>
      <c r="AF35" s="27">
        <v>67.270827999999995</v>
      </c>
      <c r="AG35" s="24">
        <v>65.948029000000005</v>
      </c>
      <c r="AH35" s="27">
        <v>66.049285999999995</v>
      </c>
      <c r="AI35" s="27">
        <v>65.89949</v>
      </c>
      <c r="AJ35" s="27">
        <v>63.387352</v>
      </c>
      <c r="AK35" s="27">
        <v>69.490928999999994</v>
      </c>
      <c r="AL35" s="24">
        <v>67.603119000000007</v>
      </c>
      <c r="AM35" s="27">
        <v>67.293723999999997</v>
      </c>
      <c r="AN35" s="27">
        <v>66.985022999999998</v>
      </c>
      <c r="AO35" s="27">
        <v>64.3489</v>
      </c>
      <c r="AP35" s="27">
        <v>71.374236999999994</v>
      </c>
      <c r="AQ35" s="24">
        <v>69.130859000000001</v>
      </c>
      <c r="AR35" s="27">
        <v>68.420745999999994</v>
      </c>
      <c r="AS35" s="27">
        <v>68.058563000000007</v>
      </c>
      <c r="AT35" s="27">
        <v>65.239716000000001</v>
      </c>
      <c r="AU35" s="27">
        <v>73.366767999999993</v>
      </c>
      <c r="AV35" s="24">
        <v>70.849845999999999</v>
      </c>
      <c r="AW35" s="27">
        <v>69.659760000000006</v>
      </c>
      <c r="AX35" s="27">
        <v>69.303139000000002</v>
      </c>
      <c r="AY35" s="27">
        <v>66.214034999999996</v>
      </c>
      <c r="AZ35" s="27">
        <v>75.615181000000007</v>
      </c>
      <c r="BA35" s="24">
        <v>72.871368000000004</v>
      </c>
      <c r="BB35" s="27">
        <v>71.279601999999997</v>
      </c>
      <c r="BC35" s="27">
        <v>70.868317000000005</v>
      </c>
      <c r="BD35" s="27">
        <v>67.431579999999997</v>
      </c>
      <c r="BE35" s="27">
        <v>78.289580999999998</v>
      </c>
      <c r="BF35" s="24">
        <v>75.289794999999998</v>
      </c>
      <c r="BG35" s="27">
        <v>72.247451999999996</v>
      </c>
      <c r="BH35" s="27">
        <v>71.796447999999998</v>
      </c>
      <c r="BI35" s="27">
        <v>67.974273999999994</v>
      </c>
      <c r="BJ35" s="27">
        <v>80.013938999999993</v>
      </c>
      <c r="BK35" s="24">
        <v>77.239517000000006</v>
      </c>
      <c r="BL35" s="27">
        <v>73.715286000000006</v>
      </c>
      <c r="BM35" s="27">
        <v>73.357474999999994</v>
      </c>
      <c r="BN35" s="27">
        <v>69.062233000000006</v>
      </c>
      <c r="BO35" s="27">
        <v>82.840736000000007</v>
      </c>
      <c r="BP35" s="24">
        <v>79.954941000000005</v>
      </c>
      <c r="BQ35" s="27">
        <v>75.054069999999996</v>
      </c>
      <c r="BR35" s="27">
        <v>74.837378999999999</v>
      </c>
      <c r="BS35" s="27">
        <v>69.990829000000005</v>
      </c>
      <c r="BT35" s="27">
        <v>85.507491999999999</v>
      </c>
      <c r="BU35" s="24">
        <v>82.794372999999993</v>
      </c>
      <c r="BV35" s="27">
        <v>76.381218000000004</v>
      </c>
      <c r="BW35" s="27">
        <v>76.322806999999997</v>
      </c>
      <c r="BX35" s="27">
        <v>70.893935999999997</v>
      </c>
      <c r="BY35" s="27">
        <v>88.156677000000002</v>
      </c>
      <c r="BZ35" s="24">
        <v>85.781677000000002</v>
      </c>
      <c r="CA35" s="27">
        <v>77.571822999999995</v>
      </c>
      <c r="CB35" s="27">
        <v>77.658233999999993</v>
      </c>
      <c r="CC35" s="27">
        <v>71.609131000000005</v>
      </c>
      <c r="CD35" s="27">
        <v>90.534760000000006</v>
      </c>
      <c r="CE35" s="24">
        <v>88.733718999999994</v>
      </c>
      <c r="CF35" s="27">
        <v>79.047150000000002</v>
      </c>
      <c r="CG35" s="27">
        <v>79.356292999999994</v>
      </c>
      <c r="CH35" s="27">
        <v>72.634186</v>
      </c>
      <c r="CI35" s="27">
        <v>93.531052000000003</v>
      </c>
      <c r="CJ35" s="24">
        <v>92.239227</v>
      </c>
      <c r="CK35" s="27">
        <v>80.640891999999994</v>
      </c>
      <c r="CL35" s="27">
        <v>81.051727</v>
      </c>
      <c r="CM35" s="27">
        <v>73.725395000000006</v>
      </c>
      <c r="CN35" s="27">
        <v>96.689316000000005</v>
      </c>
      <c r="CO35" s="24">
        <v>96.038482999999999</v>
      </c>
      <c r="CP35" s="27">
        <v>82.109909000000002</v>
      </c>
      <c r="CQ35" s="27">
        <v>82.767052000000007</v>
      </c>
      <c r="CR35" s="27">
        <v>74.727660999999998</v>
      </c>
      <c r="CS35" s="27">
        <v>99.726096999999996</v>
      </c>
      <c r="CT35" s="24">
        <v>99.982162000000002</v>
      </c>
      <c r="CU35" s="27">
        <v>83.680419999999998</v>
      </c>
      <c r="CV35" s="27">
        <v>84.559432999999999</v>
      </c>
      <c r="CW35" s="27">
        <v>75.906113000000005</v>
      </c>
      <c r="CX35" s="27">
        <v>102.990128</v>
      </c>
      <c r="CY35" s="24">
        <v>104.212845</v>
      </c>
      <c r="CZ35" s="27">
        <v>85.335327000000007</v>
      </c>
      <c r="DA35" s="27">
        <v>86.427672999999999</v>
      </c>
      <c r="DB35" s="27">
        <v>77.008255000000005</v>
      </c>
      <c r="DC35" s="27">
        <v>106.479866</v>
      </c>
      <c r="DD35" s="24">
        <v>108.720703</v>
      </c>
      <c r="DE35" s="27">
        <v>87.145981000000006</v>
      </c>
      <c r="DF35" s="27">
        <v>88.414383000000001</v>
      </c>
      <c r="DG35" s="27">
        <v>78.144988999999995</v>
      </c>
      <c r="DH35" s="27">
        <v>110.139008</v>
      </c>
      <c r="DI35" s="24">
        <v>113.573151</v>
      </c>
      <c r="DJ35" s="27">
        <v>88.972533999999996</v>
      </c>
      <c r="DK35" s="27">
        <v>90.498733999999999</v>
      </c>
      <c r="DL35" s="27">
        <v>79.386887000000002</v>
      </c>
      <c r="DM35" s="27">
        <v>114.007874</v>
      </c>
      <c r="DN35" s="24">
        <v>118.70742799999999</v>
      </c>
      <c r="DO35" s="27">
        <v>90.74221</v>
      </c>
      <c r="DP35" s="27">
        <v>92.686408999999998</v>
      </c>
      <c r="DQ35" s="27">
        <v>80.601517000000001</v>
      </c>
      <c r="DR35" s="27">
        <v>117.91244500000001</v>
      </c>
      <c r="DS35" s="24">
        <v>124.087975</v>
      </c>
      <c r="DT35" s="27">
        <v>92.796477999999993</v>
      </c>
      <c r="DU35" s="27">
        <v>95.339523</v>
      </c>
      <c r="DV35" s="27">
        <v>82.016174000000007</v>
      </c>
      <c r="DW35" s="27">
        <v>122.248268</v>
      </c>
      <c r="DX35" s="24">
        <v>129.853027</v>
      </c>
      <c r="DY35" s="27">
        <v>95.128601000000003</v>
      </c>
      <c r="DZ35" s="27">
        <v>98.159225000000006</v>
      </c>
      <c r="EA35" s="27">
        <v>83.968581999999998</v>
      </c>
      <c r="EB35" s="27">
        <v>127.221863</v>
      </c>
      <c r="EC35" s="24">
        <v>136.10339400000001</v>
      </c>
      <c r="ED35" s="27">
        <v>97.245543999999995</v>
      </c>
      <c r="EE35" s="27">
        <v>100.697739</v>
      </c>
      <c r="EF35" s="27">
        <v>85.623054999999994</v>
      </c>
      <c r="EG35" s="27">
        <v>131.758972</v>
      </c>
      <c r="EH35" s="24">
        <v>142.23564099999999</v>
      </c>
      <c r="EI35" s="27">
        <v>99.412780999999995</v>
      </c>
      <c r="EJ35" s="27">
        <v>103.344131</v>
      </c>
      <c r="EK35" s="27">
        <v>87.091965000000002</v>
      </c>
      <c r="EL35" s="27">
        <v>136.531891</v>
      </c>
      <c r="EM35" s="24">
        <v>148.680984</v>
      </c>
      <c r="EN35" s="27">
        <v>101.57204400000001</v>
      </c>
      <c r="EO35" s="27">
        <v>106.02825900000001</v>
      </c>
      <c r="EP35" s="27">
        <v>88.742339999999999</v>
      </c>
      <c r="EQ35" s="27">
        <v>141.61575300000001</v>
      </c>
      <c r="ER35" s="24">
        <v>155.35575900000001</v>
      </c>
      <c r="ES35" s="26">
        <v>3.6999999999999998E-2</v>
      </c>
      <c r="ET35" s="26">
        <v>3.7999999999999999E-2</v>
      </c>
      <c r="EU35" s="26">
        <v>3.2000000000000001E-2</v>
      </c>
      <c r="EV35" s="26">
        <v>4.9000000000000002E-2</v>
      </c>
      <c r="EW35" s="25">
        <v>5.1999999999999998E-2</v>
      </c>
    </row>
    <row r="36" spans="1:153" x14ac:dyDescent="0.25">
      <c r="A36" s="24" t="s">
        <v>195</v>
      </c>
      <c r="B36" s="24">
        <v>4.2981780000000001</v>
      </c>
      <c r="C36" s="24">
        <v>4.4548750000000004</v>
      </c>
      <c r="D36" s="27">
        <v>3.5930399999999998</v>
      </c>
      <c r="E36" s="27">
        <v>3.5930399999999998</v>
      </c>
      <c r="F36" s="27">
        <v>3.5930399999999998</v>
      </c>
      <c r="G36" s="27">
        <v>3.5930399999999998</v>
      </c>
      <c r="H36" s="24">
        <v>3.5930399999999998</v>
      </c>
      <c r="I36" s="27">
        <v>3.6297470000000001</v>
      </c>
      <c r="J36" s="27">
        <v>3.6297470000000001</v>
      </c>
      <c r="K36" s="27">
        <v>3.6297470000000001</v>
      </c>
      <c r="L36" s="27">
        <v>3.6297470000000001</v>
      </c>
      <c r="M36" s="24">
        <v>3.6297470000000001</v>
      </c>
      <c r="N36" s="27">
        <v>4.138528</v>
      </c>
      <c r="O36" s="27">
        <v>4.138528</v>
      </c>
      <c r="P36" s="27">
        <v>4.138528</v>
      </c>
      <c r="Q36" s="27">
        <v>4.138528</v>
      </c>
      <c r="R36" s="24">
        <v>4.138528</v>
      </c>
      <c r="S36" s="27">
        <v>4.138528</v>
      </c>
      <c r="T36" s="27">
        <v>4.138528</v>
      </c>
      <c r="U36" s="27">
        <v>4.138528</v>
      </c>
      <c r="V36" s="27">
        <v>4.138528</v>
      </c>
      <c r="W36" s="24">
        <v>4.138528</v>
      </c>
      <c r="X36" s="27">
        <v>4.138528</v>
      </c>
      <c r="Y36" s="27">
        <v>4.138528</v>
      </c>
      <c r="Z36" s="27">
        <v>4.138528</v>
      </c>
      <c r="AA36" s="27">
        <v>4.138528</v>
      </c>
      <c r="AB36" s="24">
        <v>4.138528</v>
      </c>
      <c r="AC36" s="27">
        <v>4.138528</v>
      </c>
      <c r="AD36" s="27">
        <v>4.138528</v>
      </c>
      <c r="AE36" s="27">
        <v>4.138528</v>
      </c>
      <c r="AF36" s="27">
        <v>4.138528</v>
      </c>
      <c r="AG36" s="24">
        <v>4.138528</v>
      </c>
      <c r="AH36" s="27">
        <v>4.138528</v>
      </c>
      <c r="AI36" s="27">
        <v>4.138528</v>
      </c>
      <c r="AJ36" s="27">
        <v>4.138528</v>
      </c>
      <c r="AK36" s="27">
        <v>4.138528</v>
      </c>
      <c r="AL36" s="24">
        <v>4.138528</v>
      </c>
      <c r="AM36" s="27">
        <v>4.138528</v>
      </c>
      <c r="AN36" s="27">
        <v>4.138528</v>
      </c>
      <c r="AO36" s="27">
        <v>4.138528</v>
      </c>
      <c r="AP36" s="27">
        <v>4.138528</v>
      </c>
      <c r="AQ36" s="24">
        <v>4.138528</v>
      </c>
      <c r="AR36" s="27">
        <v>4.138528</v>
      </c>
      <c r="AS36" s="27">
        <v>4.138528</v>
      </c>
      <c r="AT36" s="27">
        <v>4.138528</v>
      </c>
      <c r="AU36" s="27">
        <v>4.138528</v>
      </c>
      <c r="AV36" s="24">
        <v>4.138528</v>
      </c>
      <c r="AW36" s="27">
        <v>4.138528</v>
      </c>
      <c r="AX36" s="27">
        <v>4.138528</v>
      </c>
      <c r="AY36" s="27">
        <v>4.138528</v>
      </c>
      <c r="AZ36" s="27">
        <v>4.138528</v>
      </c>
      <c r="BA36" s="24">
        <v>4.138528</v>
      </c>
      <c r="BB36" s="27">
        <v>4.138528</v>
      </c>
      <c r="BC36" s="27">
        <v>4.138528</v>
      </c>
      <c r="BD36" s="27">
        <v>4.138528</v>
      </c>
      <c r="BE36" s="27">
        <v>4.138528</v>
      </c>
      <c r="BF36" s="24">
        <v>4.138528</v>
      </c>
      <c r="BG36" s="27">
        <v>4.138528</v>
      </c>
      <c r="BH36" s="27">
        <v>4.138528</v>
      </c>
      <c r="BI36" s="27">
        <v>4.138528</v>
      </c>
      <c r="BJ36" s="27">
        <v>4.138528</v>
      </c>
      <c r="BK36" s="24">
        <v>4.138528</v>
      </c>
      <c r="BL36" s="27">
        <v>4.138528</v>
      </c>
      <c r="BM36" s="27">
        <v>4.138528</v>
      </c>
      <c r="BN36" s="27">
        <v>4.138528</v>
      </c>
      <c r="BO36" s="27">
        <v>4.138528</v>
      </c>
      <c r="BP36" s="24">
        <v>4.138528</v>
      </c>
      <c r="BQ36" s="27">
        <v>4.138528</v>
      </c>
      <c r="BR36" s="27">
        <v>4.138528</v>
      </c>
      <c r="BS36" s="27">
        <v>4.138528</v>
      </c>
      <c r="BT36" s="27">
        <v>4.138528</v>
      </c>
      <c r="BU36" s="24">
        <v>4.138528</v>
      </c>
      <c r="BV36" s="27">
        <v>4.138528</v>
      </c>
      <c r="BW36" s="27">
        <v>4.138528</v>
      </c>
      <c r="BX36" s="27">
        <v>4.138528</v>
      </c>
      <c r="BY36" s="27">
        <v>4.138528</v>
      </c>
      <c r="BZ36" s="24">
        <v>4.138528</v>
      </c>
      <c r="CA36" s="27">
        <v>4.138528</v>
      </c>
      <c r="CB36" s="27">
        <v>4.138528</v>
      </c>
      <c r="CC36" s="27">
        <v>4.138528</v>
      </c>
      <c r="CD36" s="27">
        <v>4.138528</v>
      </c>
      <c r="CE36" s="24">
        <v>4.138528</v>
      </c>
      <c r="CF36" s="27">
        <v>4.138528</v>
      </c>
      <c r="CG36" s="27">
        <v>4.138528</v>
      </c>
      <c r="CH36" s="27">
        <v>4.138528</v>
      </c>
      <c r="CI36" s="27">
        <v>4.138528</v>
      </c>
      <c r="CJ36" s="24">
        <v>4.138528</v>
      </c>
      <c r="CK36" s="27">
        <v>4.138528</v>
      </c>
      <c r="CL36" s="27">
        <v>4.138528</v>
      </c>
      <c r="CM36" s="27">
        <v>4.138528</v>
      </c>
      <c r="CN36" s="27">
        <v>4.138528</v>
      </c>
      <c r="CO36" s="24">
        <v>4.138528</v>
      </c>
      <c r="CP36" s="27">
        <v>4.138528</v>
      </c>
      <c r="CQ36" s="27">
        <v>4.138528</v>
      </c>
      <c r="CR36" s="27">
        <v>4.138528</v>
      </c>
      <c r="CS36" s="27">
        <v>4.138528</v>
      </c>
      <c r="CT36" s="24">
        <v>4.138528</v>
      </c>
      <c r="CU36" s="27">
        <v>4.138528</v>
      </c>
      <c r="CV36" s="27">
        <v>4.138528</v>
      </c>
      <c r="CW36" s="27">
        <v>4.138528</v>
      </c>
      <c r="CX36" s="27">
        <v>4.138528</v>
      </c>
      <c r="CY36" s="24">
        <v>4.138528</v>
      </c>
      <c r="CZ36" s="27">
        <v>4.138528</v>
      </c>
      <c r="DA36" s="27">
        <v>4.138528</v>
      </c>
      <c r="DB36" s="27">
        <v>4.138528</v>
      </c>
      <c r="DC36" s="27">
        <v>4.138528</v>
      </c>
      <c r="DD36" s="24">
        <v>4.138528</v>
      </c>
      <c r="DE36" s="27">
        <v>4.138528</v>
      </c>
      <c r="DF36" s="27">
        <v>4.138528</v>
      </c>
      <c r="DG36" s="27">
        <v>4.138528</v>
      </c>
      <c r="DH36" s="27">
        <v>4.138528</v>
      </c>
      <c r="DI36" s="24">
        <v>4.138528</v>
      </c>
      <c r="DJ36" s="27">
        <v>4.138528</v>
      </c>
      <c r="DK36" s="27">
        <v>4.138528</v>
      </c>
      <c r="DL36" s="27">
        <v>4.138528</v>
      </c>
      <c r="DM36" s="27">
        <v>4.138528</v>
      </c>
      <c r="DN36" s="24">
        <v>4.138528</v>
      </c>
      <c r="DO36" s="27">
        <v>4.138528</v>
      </c>
      <c r="DP36" s="27">
        <v>4.138528</v>
      </c>
      <c r="DQ36" s="27">
        <v>4.138528</v>
      </c>
      <c r="DR36" s="27">
        <v>4.138528</v>
      </c>
      <c r="DS36" s="24">
        <v>4.138528</v>
      </c>
      <c r="DT36" s="27">
        <v>4.138528</v>
      </c>
      <c r="DU36" s="27">
        <v>4.138528</v>
      </c>
      <c r="DV36" s="27">
        <v>4.138528</v>
      </c>
      <c r="DW36" s="27">
        <v>4.138528</v>
      </c>
      <c r="DX36" s="24">
        <v>4.138528</v>
      </c>
      <c r="DY36" s="27">
        <v>4.138528</v>
      </c>
      <c r="DZ36" s="27">
        <v>4.138528</v>
      </c>
      <c r="EA36" s="27">
        <v>4.138528</v>
      </c>
      <c r="EB36" s="27">
        <v>4.138528</v>
      </c>
      <c r="EC36" s="24">
        <v>4.138528</v>
      </c>
      <c r="ED36" s="27">
        <v>4.138528</v>
      </c>
      <c r="EE36" s="27">
        <v>4.138528</v>
      </c>
      <c r="EF36" s="27">
        <v>4.138528</v>
      </c>
      <c r="EG36" s="27">
        <v>4.138528</v>
      </c>
      <c r="EH36" s="24">
        <v>4.138528</v>
      </c>
      <c r="EI36" s="27">
        <v>4.138528</v>
      </c>
      <c r="EJ36" s="27">
        <v>4.138528</v>
      </c>
      <c r="EK36" s="27">
        <v>4.138528</v>
      </c>
      <c r="EL36" s="27">
        <v>4.138528</v>
      </c>
      <c r="EM36" s="24">
        <v>4.138528</v>
      </c>
      <c r="EN36" s="27">
        <v>4.138528</v>
      </c>
      <c r="EO36" s="27">
        <v>4.138528</v>
      </c>
      <c r="EP36" s="27">
        <v>4.138528</v>
      </c>
      <c r="EQ36" s="27">
        <v>4.138528</v>
      </c>
      <c r="ER36" s="24">
        <v>4.138528</v>
      </c>
      <c r="ES36" s="26">
        <v>-3.0000000000000001E-3</v>
      </c>
      <c r="ET36" s="26">
        <v>-3.0000000000000001E-3</v>
      </c>
      <c r="EU36" s="26">
        <v>-3.0000000000000001E-3</v>
      </c>
      <c r="EV36" s="26">
        <v>-3.0000000000000001E-3</v>
      </c>
      <c r="EW36" s="25">
        <v>-3.0000000000000001E-3</v>
      </c>
    </row>
    <row r="37" spans="1:153" x14ac:dyDescent="0.25">
      <c r="A37" s="28" t="s">
        <v>194</v>
      </c>
      <c r="B37" s="28">
        <v>137.81681800000001</v>
      </c>
      <c r="C37" s="28">
        <v>138.796753</v>
      </c>
      <c r="D37" s="31">
        <v>150.52787799999999</v>
      </c>
      <c r="E37" s="31">
        <v>149.85586499999999</v>
      </c>
      <c r="F37" s="31">
        <v>150.12425200000001</v>
      </c>
      <c r="G37" s="31">
        <v>151.935089</v>
      </c>
      <c r="H37" s="28">
        <v>150.63815299999999</v>
      </c>
      <c r="I37" s="31">
        <v>159.23722799999999</v>
      </c>
      <c r="J37" s="31">
        <v>157.73654199999999</v>
      </c>
      <c r="K37" s="31">
        <v>158.259781</v>
      </c>
      <c r="L37" s="31">
        <v>162.12904399999999</v>
      </c>
      <c r="M37" s="28">
        <v>159.20143100000001</v>
      </c>
      <c r="N37" s="31">
        <v>183.00076300000001</v>
      </c>
      <c r="O37" s="31">
        <v>180.20657299999999</v>
      </c>
      <c r="P37" s="31">
        <v>181.142563</v>
      </c>
      <c r="Q37" s="31">
        <v>187.616806</v>
      </c>
      <c r="R37" s="28">
        <v>182.426468</v>
      </c>
      <c r="S37" s="31">
        <v>191.65675400000001</v>
      </c>
      <c r="T37" s="31">
        <v>187.72267199999999</v>
      </c>
      <c r="U37" s="31">
        <v>188.49520899999999</v>
      </c>
      <c r="V37" s="31">
        <v>198.82063299999999</v>
      </c>
      <c r="W37" s="28">
        <v>190.983002</v>
      </c>
      <c r="X37" s="31">
        <v>198.862595</v>
      </c>
      <c r="Y37" s="31">
        <v>193.865814</v>
      </c>
      <c r="Z37" s="31">
        <v>194.14837600000001</v>
      </c>
      <c r="AA37" s="31">
        <v>208.29371599999999</v>
      </c>
      <c r="AB37" s="28">
        <v>198.29113799999999</v>
      </c>
      <c r="AC37" s="31">
        <v>203.54818700000001</v>
      </c>
      <c r="AD37" s="31">
        <v>197.274811</v>
      </c>
      <c r="AE37" s="31">
        <v>197.90490700000001</v>
      </c>
      <c r="AF37" s="31">
        <v>215.40315200000001</v>
      </c>
      <c r="AG37" s="28">
        <v>202.416718</v>
      </c>
      <c r="AH37" s="31">
        <v>207.80706799999999</v>
      </c>
      <c r="AI37" s="31">
        <v>200.05661000000001</v>
      </c>
      <c r="AJ37" s="31">
        <v>200.93551600000001</v>
      </c>
      <c r="AK37" s="31">
        <v>221.77912900000001</v>
      </c>
      <c r="AL37" s="28">
        <v>206.052414</v>
      </c>
      <c r="AM37" s="31">
        <v>212.16398599999999</v>
      </c>
      <c r="AN37" s="31">
        <v>202.69903600000001</v>
      </c>
      <c r="AO37" s="31">
        <v>203.774765</v>
      </c>
      <c r="AP37" s="31">
        <v>228.017776</v>
      </c>
      <c r="AQ37" s="28">
        <v>209.78611799999999</v>
      </c>
      <c r="AR37" s="31">
        <v>216.89460800000001</v>
      </c>
      <c r="AS37" s="31">
        <v>208.93064899999999</v>
      </c>
      <c r="AT37" s="31">
        <v>206.673889</v>
      </c>
      <c r="AU37" s="31">
        <v>234.517731</v>
      </c>
      <c r="AV37" s="28">
        <v>213.97529599999999</v>
      </c>
      <c r="AW37" s="31">
        <v>222.434326</v>
      </c>
      <c r="AX37" s="31">
        <v>212.269867</v>
      </c>
      <c r="AY37" s="31">
        <v>209.80888400000001</v>
      </c>
      <c r="AZ37" s="31">
        <v>241.460464</v>
      </c>
      <c r="BA37" s="28">
        <v>218.786575</v>
      </c>
      <c r="BB37" s="31">
        <v>228.36274700000001</v>
      </c>
      <c r="BC37" s="31">
        <v>216.14576700000001</v>
      </c>
      <c r="BD37" s="31">
        <v>215.26385500000001</v>
      </c>
      <c r="BE37" s="31">
        <v>249.06054700000001</v>
      </c>
      <c r="BF37" s="28">
        <v>224.274979</v>
      </c>
      <c r="BG37" s="31">
        <v>233.889252</v>
      </c>
      <c r="BH37" s="31">
        <v>219.674408</v>
      </c>
      <c r="BI37" s="31">
        <v>218.30493200000001</v>
      </c>
      <c r="BJ37" s="31">
        <v>255.853714</v>
      </c>
      <c r="BK37" s="28">
        <v>234.078217</v>
      </c>
      <c r="BL37" s="31">
        <v>240.406036</v>
      </c>
      <c r="BM37" s="31">
        <v>224.05117799999999</v>
      </c>
      <c r="BN37" s="31">
        <v>222.03079199999999</v>
      </c>
      <c r="BO37" s="31">
        <v>269.473206</v>
      </c>
      <c r="BP37" s="28">
        <v>240.57058699999999</v>
      </c>
      <c r="BQ37" s="31">
        <v>247.35343900000001</v>
      </c>
      <c r="BR37" s="31">
        <v>228.60011299999999</v>
      </c>
      <c r="BS37" s="31">
        <v>225.76602199999999</v>
      </c>
      <c r="BT37" s="31">
        <v>277.75277699999998</v>
      </c>
      <c r="BU37" s="28">
        <v>247.475571</v>
      </c>
      <c r="BV37" s="31">
        <v>254.86901900000001</v>
      </c>
      <c r="BW37" s="31">
        <v>233.55221599999999</v>
      </c>
      <c r="BX37" s="31">
        <v>229.57150300000001</v>
      </c>
      <c r="BY37" s="31">
        <v>286.19628899999998</v>
      </c>
      <c r="BZ37" s="28">
        <v>254.76623499999999</v>
      </c>
      <c r="CA37" s="31">
        <v>262.97161899999998</v>
      </c>
      <c r="CB37" s="31">
        <v>238.820099</v>
      </c>
      <c r="CC37" s="31">
        <v>233.466995</v>
      </c>
      <c r="CD37" s="31">
        <v>294.58239700000001</v>
      </c>
      <c r="CE37" s="28">
        <v>262.37109400000003</v>
      </c>
      <c r="CF37" s="31">
        <v>272.10226399999999</v>
      </c>
      <c r="CG37" s="31">
        <v>245.02862500000001</v>
      </c>
      <c r="CH37" s="31">
        <v>237.89956699999999</v>
      </c>
      <c r="CI37" s="31">
        <v>303.83312999999998</v>
      </c>
      <c r="CJ37" s="28">
        <v>270.95062300000001</v>
      </c>
      <c r="CK37" s="31">
        <v>281.95526100000001</v>
      </c>
      <c r="CL37" s="31">
        <v>251.83874499999999</v>
      </c>
      <c r="CM37" s="31">
        <v>242.666504</v>
      </c>
      <c r="CN37" s="31">
        <v>313.58013899999997</v>
      </c>
      <c r="CO37" s="28">
        <v>280.41351300000002</v>
      </c>
      <c r="CP37" s="31">
        <v>292.67334</v>
      </c>
      <c r="CQ37" s="31">
        <v>259.38894699999997</v>
      </c>
      <c r="CR37" s="31">
        <v>247.53628499999999</v>
      </c>
      <c r="CS37" s="31">
        <v>323.66018700000001</v>
      </c>
      <c r="CT37" s="28">
        <v>290.59396400000003</v>
      </c>
      <c r="CU37" s="31">
        <v>303.858948</v>
      </c>
      <c r="CV37" s="31">
        <v>267.33682299999998</v>
      </c>
      <c r="CW37" s="31">
        <v>252.84175099999999</v>
      </c>
      <c r="CX37" s="31">
        <v>334.24160799999999</v>
      </c>
      <c r="CY37" s="28">
        <v>301.31811499999998</v>
      </c>
      <c r="CZ37" s="31">
        <v>315.53216600000002</v>
      </c>
      <c r="DA37" s="31">
        <v>275.64556900000002</v>
      </c>
      <c r="DB37" s="31">
        <v>258.222015</v>
      </c>
      <c r="DC37" s="31">
        <v>345.30273399999999</v>
      </c>
      <c r="DD37" s="28">
        <v>312.64556900000002</v>
      </c>
      <c r="DE37" s="31">
        <v>327.74237099999999</v>
      </c>
      <c r="DF37" s="31">
        <v>284.31176799999997</v>
      </c>
      <c r="DG37" s="31">
        <v>263.886169</v>
      </c>
      <c r="DH37" s="31">
        <v>356.88378899999998</v>
      </c>
      <c r="DI37" s="28">
        <v>324.72137500000002</v>
      </c>
      <c r="DJ37" s="31">
        <v>340.46389799999997</v>
      </c>
      <c r="DK37" s="31">
        <v>293.35333300000002</v>
      </c>
      <c r="DL37" s="31">
        <v>269.93240400000002</v>
      </c>
      <c r="DM37" s="31">
        <v>369.17752100000001</v>
      </c>
      <c r="DN37" s="28">
        <v>337.29348800000002</v>
      </c>
      <c r="DO37" s="31">
        <v>356.991669</v>
      </c>
      <c r="DP37" s="31">
        <v>302.71463</v>
      </c>
      <c r="DQ37" s="31">
        <v>276.15033</v>
      </c>
      <c r="DR37" s="31">
        <v>381.95498700000002</v>
      </c>
      <c r="DS37" s="28">
        <v>350.77188100000001</v>
      </c>
      <c r="DT37" s="31">
        <v>369.50436400000001</v>
      </c>
      <c r="DU37" s="31">
        <v>312.15557899999999</v>
      </c>
      <c r="DV37" s="31">
        <v>281.70147700000001</v>
      </c>
      <c r="DW37" s="31">
        <v>394.76800500000002</v>
      </c>
      <c r="DX37" s="28">
        <v>364.18920900000001</v>
      </c>
      <c r="DY37" s="31">
        <v>381.00775099999998</v>
      </c>
      <c r="DZ37" s="31">
        <v>321.50805700000001</v>
      </c>
      <c r="EA37" s="31">
        <v>287.163635</v>
      </c>
      <c r="EB37" s="31">
        <v>407.994934</v>
      </c>
      <c r="EC37" s="28">
        <v>377.88293499999997</v>
      </c>
      <c r="ED37" s="31">
        <v>391.09704599999998</v>
      </c>
      <c r="EE37" s="31">
        <v>330.28756700000002</v>
      </c>
      <c r="EF37" s="31">
        <v>291.74197400000003</v>
      </c>
      <c r="EG37" s="31">
        <v>420.640198</v>
      </c>
      <c r="EH37" s="28">
        <v>391.68804899999998</v>
      </c>
      <c r="EI37" s="31">
        <v>400.37640399999998</v>
      </c>
      <c r="EJ37" s="31">
        <v>339.03359999999998</v>
      </c>
      <c r="EK37" s="31">
        <v>295.83676100000002</v>
      </c>
      <c r="EL37" s="31">
        <v>433.828644</v>
      </c>
      <c r="EM37" s="28">
        <v>406.15704299999999</v>
      </c>
      <c r="EN37" s="31">
        <v>409.315674</v>
      </c>
      <c r="EO37" s="31">
        <v>347.82641599999999</v>
      </c>
      <c r="EP37" s="31">
        <v>300.275757</v>
      </c>
      <c r="EQ37" s="31">
        <v>447.651611</v>
      </c>
      <c r="ER37" s="28">
        <v>420.998535</v>
      </c>
      <c r="ES37" s="30">
        <v>3.7999999999999999E-2</v>
      </c>
      <c r="ET37" s="30">
        <v>3.2000000000000001E-2</v>
      </c>
      <c r="EU37" s="30">
        <v>2.7E-2</v>
      </c>
      <c r="EV37" s="30">
        <v>4.1000000000000002E-2</v>
      </c>
      <c r="EW37" s="29">
        <v>3.9E-2</v>
      </c>
    </row>
    <row r="38" spans="1:153" x14ac:dyDescent="0.25">
      <c r="A38" s="24" t="s">
        <v>193</v>
      </c>
      <c r="B38" s="24">
        <v>99.197051999999999</v>
      </c>
      <c r="C38" s="24">
        <v>101.782394</v>
      </c>
      <c r="D38" s="27">
        <v>112.56877900000001</v>
      </c>
      <c r="E38" s="27">
        <v>112.000832</v>
      </c>
      <c r="F38" s="27">
        <v>112.227234</v>
      </c>
      <c r="G38" s="27">
        <v>113.78125799999999</v>
      </c>
      <c r="H38" s="24">
        <v>112.699814</v>
      </c>
      <c r="I38" s="27">
        <v>120.79040500000001</v>
      </c>
      <c r="J38" s="27">
        <v>119.52581000000001</v>
      </c>
      <c r="K38" s="27">
        <v>119.9534</v>
      </c>
      <c r="L38" s="27">
        <v>123.272301</v>
      </c>
      <c r="M38" s="24">
        <v>120.839325</v>
      </c>
      <c r="N38" s="27">
        <v>145.46868900000001</v>
      </c>
      <c r="O38" s="27">
        <v>143.094345</v>
      </c>
      <c r="P38" s="27">
        <v>143.82183800000001</v>
      </c>
      <c r="Q38" s="27">
        <v>149.423508</v>
      </c>
      <c r="R38" s="24">
        <v>145.09622200000001</v>
      </c>
      <c r="S38" s="27">
        <v>153.49058500000001</v>
      </c>
      <c r="T38" s="27">
        <v>150.15579199999999</v>
      </c>
      <c r="U38" s="27">
        <v>150.58744799999999</v>
      </c>
      <c r="V38" s="27">
        <v>159.66776999999999</v>
      </c>
      <c r="W38" s="24">
        <v>153.14158599999999</v>
      </c>
      <c r="X38" s="27">
        <v>160.22872899999999</v>
      </c>
      <c r="Y38" s="27">
        <v>156.03900100000001</v>
      </c>
      <c r="Z38" s="27">
        <v>155.86968999999999</v>
      </c>
      <c r="AA38" s="27">
        <v>168.42211900000001</v>
      </c>
      <c r="AB38" s="24">
        <v>160.146591</v>
      </c>
      <c r="AC38" s="27">
        <v>164.450729</v>
      </c>
      <c r="AD38" s="27">
        <v>159.17044100000001</v>
      </c>
      <c r="AE38" s="27">
        <v>159.25936899999999</v>
      </c>
      <c r="AF38" s="27">
        <v>174.78009</v>
      </c>
      <c r="AG38" s="24">
        <v>163.966904</v>
      </c>
      <c r="AH38" s="27">
        <v>168.279617</v>
      </c>
      <c r="AI38" s="27">
        <v>161.738235</v>
      </c>
      <c r="AJ38" s="27">
        <v>161.99472</v>
      </c>
      <c r="AK38" s="27">
        <v>180.486313</v>
      </c>
      <c r="AL38" s="24">
        <v>167.35180700000001</v>
      </c>
      <c r="AM38" s="27">
        <v>172.19006300000001</v>
      </c>
      <c r="AN38" s="27">
        <v>164.18267800000001</v>
      </c>
      <c r="AO38" s="27">
        <v>164.55748</v>
      </c>
      <c r="AP38" s="27">
        <v>186.07763700000001</v>
      </c>
      <c r="AQ38" s="24">
        <v>170.84689299999999</v>
      </c>
      <c r="AR38" s="27">
        <v>176.43895000000001</v>
      </c>
      <c r="AS38" s="27">
        <v>168.80329900000001</v>
      </c>
      <c r="AT38" s="27">
        <v>166.98490899999999</v>
      </c>
      <c r="AU38" s="27">
        <v>191.92906199999999</v>
      </c>
      <c r="AV38" s="24">
        <v>174.783401</v>
      </c>
      <c r="AW38" s="27">
        <v>181.437637</v>
      </c>
      <c r="AX38" s="27">
        <v>171.843704</v>
      </c>
      <c r="AY38" s="27">
        <v>169.812408</v>
      </c>
      <c r="AZ38" s="27">
        <v>198.189606</v>
      </c>
      <c r="BA38" s="24">
        <v>179.299744</v>
      </c>
      <c r="BB38" s="27">
        <v>186.757812</v>
      </c>
      <c r="BC38" s="27">
        <v>175.368607</v>
      </c>
      <c r="BD38" s="27">
        <v>174.235489</v>
      </c>
      <c r="BE38" s="27">
        <v>205.05342099999999</v>
      </c>
      <c r="BF38" s="24">
        <v>184.43815599999999</v>
      </c>
      <c r="BG38" s="27">
        <v>191.69693000000001</v>
      </c>
      <c r="BH38" s="27">
        <v>178.582764</v>
      </c>
      <c r="BI38" s="27">
        <v>176.942047</v>
      </c>
      <c r="BJ38" s="27">
        <v>211.20362900000001</v>
      </c>
      <c r="BK38" s="24">
        <v>192.30697599999999</v>
      </c>
      <c r="BL38" s="27">
        <v>197.518631</v>
      </c>
      <c r="BM38" s="27">
        <v>182.55654899999999</v>
      </c>
      <c r="BN38" s="27">
        <v>180.26045199999999</v>
      </c>
      <c r="BO38" s="27">
        <v>222.10441599999999</v>
      </c>
      <c r="BP38" s="24">
        <v>198.32884200000001</v>
      </c>
      <c r="BQ38" s="27">
        <v>203.71603400000001</v>
      </c>
      <c r="BR38" s="27">
        <v>186.67607100000001</v>
      </c>
      <c r="BS38" s="27">
        <v>183.57740799999999</v>
      </c>
      <c r="BT38" s="27">
        <v>229.55667099999999</v>
      </c>
      <c r="BU38" s="24">
        <v>204.745071</v>
      </c>
      <c r="BV38" s="27">
        <v>210.40791300000001</v>
      </c>
      <c r="BW38" s="27">
        <v>191.149002</v>
      </c>
      <c r="BX38" s="27">
        <v>186.94635</v>
      </c>
      <c r="BY38" s="27">
        <v>237.16497799999999</v>
      </c>
      <c r="BZ38" s="24">
        <v>211.51442</v>
      </c>
      <c r="CA38" s="27">
        <v>217.61610400000001</v>
      </c>
      <c r="CB38" s="27">
        <v>195.88621499999999</v>
      </c>
      <c r="CC38" s="27">
        <v>190.380875</v>
      </c>
      <c r="CD38" s="27">
        <v>244.719864</v>
      </c>
      <c r="CE38" s="24">
        <v>218.56298799999999</v>
      </c>
      <c r="CF38" s="27">
        <v>225.734161</v>
      </c>
      <c r="CG38" s="27">
        <v>201.45494099999999</v>
      </c>
      <c r="CH38" s="27">
        <v>194.471542</v>
      </c>
      <c r="CI38" s="27">
        <v>253.04989599999999</v>
      </c>
      <c r="CJ38" s="24">
        <v>226.49258399999999</v>
      </c>
      <c r="CK38" s="27">
        <v>234.46717799999999</v>
      </c>
      <c r="CL38" s="27">
        <v>207.540863</v>
      </c>
      <c r="CM38" s="27">
        <v>198.65628100000001</v>
      </c>
      <c r="CN38" s="27">
        <v>261.82028200000002</v>
      </c>
      <c r="CO38" s="24">
        <v>235.223679</v>
      </c>
      <c r="CP38" s="27">
        <v>243.975021</v>
      </c>
      <c r="CQ38" s="27">
        <v>214.26861600000001</v>
      </c>
      <c r="CR38" s="27">
        <v>202.917923</v>
      </c>
      <c r="CS38" s="27">
        <v>270.88961799999998</v>
      </c>
      <c r="CT38" s="24">
        <v>244.59660299999999</v>
      </c>
      <c r="CU38" s="27">
        <v>253.89863600000001</v>
      </c>
      <c r="CV38" s="27">
        <v>221.34741199999999</v>
      </c>
      <c r="CW38" s="27">
        <v>207.55169699999999</v>
      </c>
      <c r="CX38" s="27">
        <v>280.41128500000002</v>
      </c>
      <c r="CY38" s="24">
        <v>254.46669</v>
      </c>
      <c r="CZ38" s="27">
        <v>264.250854</v>
      </c>
      <c r="DA38" s="27">
        <v>228.74311800000001</v>
      </c>
      <c r="DB38" s="27">
        <v>212.22830200000001</v>
      </c>
      <c r="DC38" s="27">
        <v>290.36416600000001</v>
      </c>
      <c r="DD38" s="24">
        <v>264.89245599999998</v>
      </c>
      <c r="DE38" s="27">
        <v>275.06716899999998</v>
      </c>
      <c r="DF38" s="27">
        <v>236.08201600000001</v>
      </c>
      <c r="DG38" s="27">
        <v>217.129974</v>
      </c>
      <c r="DH38" s="27">
        <v>300.76757800000001</v>
      </c>
      <c r="DI38" s="24">
        <v>275.99044800000001</v>
      </c>
      <c r="DJ38" s="27">
        <v>286.31375100000002</v>
      </c>
      <c r="DK38" s="27">
        <v>244.09724399999999</v>
      </c>
      <c r="DL38" s="27">
        <v>222.33805799999999</v>
      </c>
      <c r="DM38" s="27">
        <v>311.79885899999999</v>
      </c>
      <c r="DN38" s="24">
        <v>287.522919</v>
      </c>
      <c r="DO38" s="27">
        <v>300.09435999999999</v>
      </c>
      <c r="DP38" s="27">
        <v>252.365555</v>
      </c>
      <c r="DQ38" s="27">
        <v>227.45779400000001</v>
      </c>
      <c r="DR38" s="27">
        <v>323.23791499999999</v>
      </c>
      <c r="DS38" s="24">
        <v>299.86093099999999</v>
      </c>
      <c r="DT38" s="27">
        <v>311.01919600000002</v>
      </c>
      <c r="DU38" s="27">
        <v>260.66583300000002</v>
      </c>
      <c r="DV38" s="27">
        <v>232.148315</v>
      </c>
      <c r="DW38" s="27">
        <v>334.691193</v>
      </c>
      <c r="DX38" s="24">
        <v>311.94751000000002</v>
      </c>
      <c r="DY38" s="27">
        <v>321.00332600000002</v>
      </c>
      <c r="DZ38" s="27">
        <v>268.81536899999998</v>
      </c>
      <c r="EA38" s="27">
        <v>236.897919</v>
      </c>
      <c r="EB38" s="27">
        <v>346.47482300000001</v>
      </c>
      <c r="EC38" s="24">
        <v>324.42965700000002</v>
      </c>
      <c r="ED38" s="27">
        <v>329.64770499999997</v>
      </c>
      <c r="EE38" s="27">
        <v>271.482056</v>
      </c>
      <c r="EF38" s="27">
        <v>240.39094499999999</v>
      </c>
      <c r="EG38" s="27">
        <v>357.456726</v>
      </c>
      <c r="EH38" s="24">
        <v>336.56268299999999</v>
      </c>
      <c r="EI38" s="27">
        <v>337.45083599999998</v>
      </c>
      <c r="EJ38" s="27">
        <v>278.85205100000002</v>
      </c>
      <c r="EK38" s="27">
        <v>243.508636</v>
      </c>
      <c r="EL38" s="27">
        <v>368.99130200000002</v>
      </c>
      <c r="EM38" s="24">
        <v>349.51998900000001</v>
      </c>
      <c r="EN38" s="27">
        <v>344.756439</v>
      </c>
      <c r="EO38" s="27">
        <v>284.91369600000002</v>
      </c>
      <c r="EP38" s="27">
        <v>246.57098400000001</v>
      </c>
      <c r="EQ38" s="27">
        <v>380.89349399999998</v>
      </c>
      <c r="ER38" s="24">
        <v>362.63076799999999</v>
      </c>
      <c r="ES38" s="26">
        <v>4.2999999999999997E-2</v>
      </c>
      <c r="ET38" s="26">
        <v>3.5999999999999997E-2</v>
      </c>
      <c r="EU38" s="26">
        <v>3.1E-2</v>
      </c>
      <c r="EV38" s="26">
        <v>4.7E-2</v>
      </c>
      <c r="EW38" s="25">
        <v>4.4999999999999998E-2</v>
      </c>
    </row>
    <row r="39" spans="1:153" x14ac:dyDescent="0.25">
      <c r="A39" s="28" t="s">
        <v>192</v>
      </c>
      <c r="B39" s="28">
        <v>38.619770000000003</v>
      </c>
      <c r="C39" s="28">
        <v>37.014347000000001</v>
      </c>
      <c r="D39" s="31">
        <v>37.959114</v>
      </c>
      <c r="E39" s="31">
        <v>37.855060999999999</v>
      </c>
      <c r="F39" s="31">
        <v>37.897033999999998</v>
      </c>
      <c r="G39" s="31">
        <v>38.153846999999999</v>
      </c>
      <c r="H39" s="28">
        <v>37.938350999999997</v>
      </c>
      <c r="I39" s="31">
        <v>38.446846000000001</v>
      </c>
      <c r="J39" s="31">
        <v>38.210738999999997</v>
      </c>
      <c r="K39" s="31">
        <v>38.306393</v>
      </c>
      <c r="L39" s="31">
        <v>38.856762000000003</v>
      </c>
      <c r="M39" s="28">
        <v>38.362136999999997</v>
      </c>
      <c r="N39" s="31">
        <v>37.532027999999997</v>
      </c>
      <c r="O39" s="31">
        <v>37.112231999999999</v>
      </c>
      <c r="P39" s="31">
        <v>37.320709000000001</v>
      </c>
      <c r="Q39" s="31">
        <v>38.193272</v>
      </c>
      <c r="R39" s="28">
        <v>37.330215000000003</v>
      </c>
      <c r="S39" s="31">
        <v>38.166164000000002</v>
      </c>
      <c r="T39" s="31">
        <v>37.566879</v>
      </c>
      <c r="U39" s="31">
        <v>37.907744999999998</v>
      </c>
      <c r="V39" s="31">
        <v>39.152858999999999</v>
      </c>
      <c r="W39" s="28">
        <v>37.841408000000001</v>
      </c>
      <c r="X39" s="31">
        <v>38.633839000000002</v>
      </c>
      <c r="Y39" s="31">
        <v>37.826771000000001</v>
      </c>
      <c r="Z39" s="31">
        <v>38.278655999999998</v>
      </c>
      <c r="AA39" s="31">
        <v>39.871574000000003</v>
      </c>
      <c r="AB39" s="28">
        <v>38.14452</v>
      </c>
      <c r="AC39" s="31">
        <v>39.097427000000003</v>
      </c>
      <c r="AD39" s="31">
        <v>38.104331999999999</v>
      </c>
      <c r="AE39" s="31">
        <v>38.645488999999998</v>
      </c>
      <c r="AF39" s="31">
        <v>40.623038999999999</v>
      </c>
      <c r="AG39" s="28">
        <v>38.449798999999999</v>
      </c>
      <c r="AH39" s="31">
        <v>39.527428</v>
      </c>
      <c r="AI39" s="31">
        <v>38.318336000000002</v>
      </c>
      <c r="AJ39" s="31">
        <v>38.940773</v>
      </c>
      <c r="AK39" s="31">
        <v>41.292786</v>
      </c>
      <c r="AL39" s="28">
        <v>38.700619000000003</v>
      </c>
      <c r="AM39" s="31">
        <v>39.973911000000001</v>
      </c>
      <c r="AN39" s="31">
        <v>38.516319000000003</v>
      </c>
      <c r="AO39" s="31">
        <v>39.217278</v>
      </c>
      <c r="AP39" s="31">
        <v>41.940147000000003</v>
      </c>
      <c r="AQ39" s="28">
        <v>38.939194000000001</v>
      </c>
      <c r="AR39" s="31">
        <v>40.455646999999999</v>
      </c>
      <c r="AS39" s="31">
        <v>40.127377000000003</v>
      </c>
      <c r="AT39" s="31">
        <v>39.688980000000001</v>
      </c>
      <c r="AU39" s="31">
        <v>42.588653999999998</v>
      </c>
      <c r="AV39" s="28">
        <v>39.191871999999996</v>
      </c>
      <c r="AW39" s="31">
        <v>40.996676999999998</v>
      </c>
      <c r="AX39" s="31">
        <v>40.426139999999997</v>
      </c>
      <c r="AY39" s="31">
        <v>39.996445000000001</v>
      </c>
      <c r="AZ39" s="31">
        <v>43.270836000000003</v>
      </c>
      <c r="BA39" s="28">
        <v>39.486828000000003</v>
      </c>
      <c r="BB39" s="31">
        <v>41.604911999999999</v>
      </c>
      <c r="BC39" s="31">
        <v>40.777175999999997</v>
      </c>
      <c r="BD39" s="31">
        <v>41.028357999999997</v>
      </c>
      <c r="BE39" s="31">
        <v>44.007137</v>
      </c>
      <c r="BF39" s="28">
        <v>39.836841999999997</v>
      </c>
      <c r="BG39" s="31">
        <v>42.192326000000001</v>
      </c>
      <c r="BH39" s="31">
        <v>41.091610000000003</v>
      </c>
      <c r="BI39" s="31">
        <v>41.362881000000002</v>
      </c>
      <c r="BJ39" s="31">
        <v>44.650042999999997</v>
      </c>
      <c r="BK39" s="28">
        <v>41.771259000000001</v>
      </c>
      <c r="BL39" s="31">
        <v>42.887405000000001</v>
      </c>
      <c r="BM39" s="31">
        <v>41.494633</v>
      </c>
      <c r="BN39" s="31">
        <v>41.770328999999997</v>
      </c>
      <c r="BO39" s="31">
        <v>47.368755</v>
      </c>
      <c r="BP39" s="28">
        <v>42.241734000000001</v>
      </c>
      <c r="BQ39" s="31">
        <v>43.637402000000002</v>
      </c>
      <c r="BR39" s="31">
        <v>41.924053000000001</v>
      </c>
      <c r="BS39" s="31">
        <v>42.188567999999997</v>
      </c>
      <c r="BT39" s="31">
        <v>48.196091000000003</v>
      </c>
      <c r="BU39" s="28">
        <v>42.730507000000003</v>
      </c>
      <c r="BV39" s="31">
        <v>44.461098</v>
      </c>
      <c r="BW39" s="31">
        <v>42.403205999999997</v>
      </c>
      <c r="BX39" s="31">
        <v>42.625107</v>
      </c>
      <c r="BY39" s="31">
        <v>49.031306999999998</v>
      </c>
      <c r="BZ39" s="28">
        <v>43.251761999999999</v>
      </c>
      <c r="CA39" s="31">
        <v>45.355511</v>
      </c>
      <c r="CB39" s="31">
        <v>42.933867999999997</v>
      </c>
      <c r="CC39" s="31">
        <v>43.086105000000003</v>
      </c>
      <c r="CD39" s="31">
        <v>49.862499</v>
      </c>
      <c r="CE39" s="28">
        <v>43.808041000000003</v>
      </c>
      <c r="CF39" s="31">
        <v>46.368091999999997</v>
      </c>
      <c r="CG39" s="31">
        <v>43.573708000000003</v>
      </c>
      <c r="CH39" s="31">
        <v>43.428013</v>
      </c>
      <c r="CI39" s="31">
        <v>50.783225999999999</v>
      </c>
      <c r="CJ39" s="28">
        <v>44.458011999999997</v>
      </c>
      <c r="CK39" s="31">
        <v>47.488056</v>
      </c>
      <c r="CL39" s="31">
        <v>44.297874</v>
      </c>
      <c r="CM39" s="31">
        <v>44.010196999999998</v>
      </c>
      <c r="CN39" s="31">
        <v>51.759777</v>
      </c>
      <c r="CO39" s="28">
        <v>45.189835000000002</v>
      </c>
      <c r="CP39" s="31">
        <v>48.698326000000002</v>
      </c>
      <c r="CQ39" s="31">
        <v>45.120308000000001</v>
      </c>
      <c r="CR39" s="31">
        <v>44.618347</v>
      </c>
      <c r="CS39" s="31">
        <v>52.770580000000002</v>
      </c>
      <c r="CT39" s="28">
        <v>45.997352999999997</v>
      </c>
      <c r="CU39" s="31">
        <v>49.960278000000002</v>
      </c>
      <c r="CV39" s="31">
        <v>45.989367999999999</v>
      </c>
      <c r="CW39" s="31">
        <v>45.290039</v>
      </c>
      <c r="CX39" s="31">
        <v>53.830345000000001</v>
      </c>
      <c r="CY39" s="28">
        <v>46.851398000000003</v>
      </c>
      <c r="CZ39" s="31">
        <v>51.281314999999999</v>
      </c>
      <c r="DA39" s="31">
        <v>46.902431</v>
      </c>
      <c r="DB39" s="31">
        <v>45.993713</v>
      </c>
      <c r="DC39" s="31">
        <v>54.938541000000001</v>
      </c>
      <c r="DD39" s="28">
        <v>47.753112999999999</v>
      </c>
      <c r="DE39" s="31">
        <v>52.675185999999997</v>
      </c>
      <c r="DF39" s="31">
        <v>48.229754999999997</v>
      </c>
      <c r="DG39" s="31">
        <v>46.756202999999999</v>
      </c>
      <c r="DH39" s="31">
        <v>56.116264000000001</v>
      </c>
      <c r="DI39" s="28">
        <v>48.730873000000003</v>
      </c>
      <c r="DJ39" s="31">
        <v>54.150162000000002</v>
      </c>
      <c r="DK39" s="31">
        <v>49.256062</v>
      </c>
      <c r="DL39" s="31">
        <v>47.594329999999999</v>
      </c>
      <c r="DM39" s="31">
        <v>57.378684999999997</v>
      </c>
      <c r="DN39" s="28">
        <v>49.770592000000001</v>
      </c>
      <c r="DO39" s="31">
        <v>56.897345999999999</v>
      </c>
      <c r="DP39" s="31">
        <v>50.349049000000001</v>
      </c>
      <c r="DQ39" s="31">
        <v>48.692543000000001</v>
      </c>
      <c r="DR39" s="31">
        <v>58.717067999999998</v>
      </c>
      <c r="DS39" s="28">
        <v>50.911037</v>
      </c>
      <c r="DT39" s="31">
        <v>58.485210000000002</v>
      </c>
      <c r="DU39" s="31">
        <v>51.489711999999997</v>
      </c>
      <c r="DV39" s="31">
        <v>49.553153999999999</v>
      </c>
      <c r="DW39" s="31">
        <v>60.076861999999998</v>
      </c>
      <c r="DX39" s="28">
        <v>52.241722000000003</v>
      </c>
      <c r="DY39" s="31">
        <v>60.004440000000002</v>
      </c>
      <c r="DZ39" s="31">
        <v>52.692706999999999</v>
      </c>
      <c r="EA39" s="31">
        <v>50.265697000000003</v>
      </c>
      <c r="EB39" s="31">
        <v>61.520088000000001</v>
      </c>
      <c r="EC39" s="28">
        <v>53.453259000000003</v>
      </c>
      <c r="ED39" s="31">
        <v>61.449393999999998</v>
      </c>
      <c r="EE39" s="31">
        <v>58.805503999999999</v>
      </c>
      <c r="EF39" s="31">
        <v>51.351039999999998</v>
      </c>
      <c r="EG39" s="31">
        <v>63.183514000000002</v>
      </c>
      <c r="EH39" s="28">
        <v>55.125439</v>
      </c>
      <c r="EI39" s="31">
        <v>62.925612999999998</v>
      </c>
      <c r="EJ39" s="31">
        <v>60.181579999999997</v>
      </c>
      <c r="EK39" s="31">
        <v>52.328128999999997</v>
      </c>
      <c r="EL39" s="31">
        <v>64.837340999999995</v>
      </c>
      <c r="EM39" s="28">
        <v>56.637081000000002</v>
      </c>
      <c r="EN39" s="31">
        <v>64.559280000000001</v>
      </c>
      <c r="EO39" s="31">
        <v>62.912739000000002</v>
      </c>
      <c r="EP39" s="31">
        <v>53.704796000000002</v>
      </c>
      <c r="EQ39" s="31">
        <v>66.758125000000007</v>
      </c>
      <c r="ER39" s="28">
        <v>58.367832</v>
      </c>
      <c r="ES39" s="30">
        <v>1.9E-2</v>
      </c>
      <c r="ET39" s="30">
        <v>1.7999999999999999E-2</v>
      </c>
      <c r="EU39" s="30">
        <v>1.2999999999999999E-2</v>
      </c>
      <c r="EV39" s="30">
        <v>2.1000000000000001E-2</v>
      </c>
      <c r="EW39" s="29">
        <v>1.6E-2</v>
      </c>
    </row>
    <row r="40" spans="1:153" x14ac:dyDescent="0.25">
      <c r="A40" s="24"/>
      <c r="B40" s="24"/>
      <c r="C40" s="24"/>
      <c r="D40" s="194"/>
      <c r="E40" s="189"/>
      <c r="F40" s="189"/>
      <c r="G40" s="189"/>
      <c r="H40" s="195"/>
      <c r="I40" s="194"/>
      <c r="J40" s="189"/>
      <c r="K40" s="189"/>
      <c r="L40" s="189"/>
      <c r="M40" s="195"/>
      <c r="N40" s="194"/>
      <c r="O40" s="189"/>
      <c r="P40" s="189"/>
      <c r="Q40" s="189"/>
      <c r="R40" s="195"/>
      <c r="S40" s="194"/>
      <c r="T40" s="189"/>
      <c r="U40" s="189"/>
      <c r="V40" s="189"/>
      <c r="W40" s="195"/>
      <c r="X40" s="194"/>
      <c r="Y40" s="189"/>
      <c r="Z40" s="189"/>
      <c r="AA40" s="189"/>
      <c r="AB40" s="195"/>
      <c r="AC40" s="194"/>
      <c r="AD40" s="189"/>
      <c r="AE40" s="189"/>
      <c r="AF40" s="189"/>
      <c r="AG40" s="195"/>
      <c r="AH40" s="194"/>
      <c r="AI40" s="189"/>
      <c r="AJ40" s="189"/>
      <c r="AK40" s="189"/>
      <c r="AL40" s="195"/>
      <c r="AM40" s="194"/>
      <c r="AN40" s="189"/>
      <c r="AO40" s="189"/>
      <c r="AP40" s="189"/>
      <c r="AQ40" s="195"/>
      <c r="AR40" s="194"/>
      <c r="AS40" s="189"/>
      <c r="AT40" s="189"/>
      <c r="AU40" s="189"/>
      <c r="AV40" s="195"/>
      <c r="AW40" s="194"/>
      <c r="AX40" s="189"/>
      <c r="AY40" s="189"/>
      <c r="AZ40" s="189"/>
      <c r="BA40" s="195"/>
      <c r="BB40" s="194"/>
      <c r="BC40" s="189"/>
      <c r="BD40" s="189"/>
      <c r="BE40" s="189"/>
      <c r="BF40" s="195"/>
      <c r="BG40" s="194"/>
      <c r="BH40" s="189"/>
      <c r="BI40" s="189"/>
      <c r="BJ40" s="189"/>
      <c r="BK40" s="195"/>
      <c r="BL40" s="194"/>
      <c r="BM40" s="189"/>
      <c r="BN40" s="189"/>
      <c r="BO40" s="189"/>
      <c r="BP40" s="195"/>
      <c r="BQ40" s="194"/>
      <c r="BR40" s="189"/>
      <c r="BS40" s="189"/>
      <c r="BT40" s="189"/>
      <c r="BU40" s="195"/>
      <c r="BV40" s="194"/>
      <c r="BW40" s="189"/>
      <c r="BX40" s="189"/>
      <c r="BY40" s="189"/>
      <c r="BZ40" s="195"/>
      <c r="CA40" s="194"/>
      <c r="CB40" s="189"/>
      <c r="CC40" s="189"/>
      <c r="CD40" s="189"/>
      <c r="CE40" s="195"/>
      <c r="CF40" s="194"/>
      <c r="CG40" s="189"/>
      <c r="CH40" s="189"/>
      <c r="CI40" s="189"/>
      <c r="CJ40" s="195"/>
      <c r="CK40" s="194"/>
      <c r="CL40" s="189"/>
      <c r="CM40" s="189"/>
      <c r="CN40" s="189"/>
      <c r="CO40" s="195"/>
      <c r="CP40" s="194"/>
      <c r="CQ40" s="189"/>
      <c r="CR40" s="189"/>
      <c r="CS40" s="189"/>
      <c r="CT40" s="195"/>
      <c r="CU40" s="194"/>
      <c r="CV40" s="189"/>
      <c r="CW40" s="189"/>
      <c r="CX40" s="189"/>
      <c r="CY40" s="195"/>
      <c r="CZ40" s="194"/>
      <c r="DA40" s="189"/>
      <c r="DB40" s="189"/>
      <c r="DC40" s="189"/>
      <c r="DD40" s="195"/>
      <c r="DE40" s="194"/>
      <c r="DF40" s="189"/>
      <c r="DG40" s="189"/>
      <c r="DH40" s="189"/>
      <c r="DI40" s="195"/>
      <c r="DJ40" s="194"/>
      <c r="DK40" s="189"/>
      <c r="DL40" s="189"/>
      <c r="DM40" s="189"/>
      <c r="DN40" s="195"/>
      <c r="DO40" s="194"/>
      <c r="DP40" s="189"/>
      <c r="DQ40" s="189"/>
      <c r="DR40" s="189"/>
      <c r="DS40" s="195"/>
      <c r="DT40" s="194"/>
      <c r="DU40" s="189"/>
      <c r="DV40" s="189"/>
      <c r="DW40" s="189"/>
      <c r="DX40" s="195"/>
      <c r="DY40" s="194"/>
      <c r="DZ40" s="189"/>
      <c r="EA40" s="189"/>
      <c r="EB40" s="189"/>
      <c r="EC40" s="195"/>
      <c r="ED40" s="194"/>
      <c r="EE40" s="189"/>
      <c r="EF40" s="189"/>
      <c r="EG40" s="189"/>
      <c r="EH40" s="195"/>
      <c r="EI40" s="194"/>
      <c r="EJ40" s="189"/>
      <c r="EK40" s="189"/>
      <c r="EL40" s="189"/>
      <c r="EM40" s="195"/>
      <c r="EN40" s="194"/>
      <c r="EO40" s="189"/>
      <c r="EP40" s="189"/>
      <c r="EQ40" s="189"/>
      <c r="ER40" s="195"/>
      <c r="ES40" s="194"/>
      <c r="ET40" s="189"/>
      <c r="EU40" s="189"/>
      <c r="EV40" s="189"/>
      <c r="EW40" s="195"/>
    </row>
    <row r="41" spans="1:153" x14ac:dyDescent="0.25">
      <c r="A41" s="28" t="s">
        <v>191</v>
      </c>
      <c r="B41" s="24"/>
      <c r="C41" s="24"/>
      <c r="D41" s="194"/>
      <c r="E41" s="189"/>
      <c r="F41" s="189"/>
      <c r="G41" s="189"/>
      <c r="H41" s="195"/>
      <c r="I41" s="194"/>
      <c r="J41" s="189"/>
      <c r="K41" s="189"/>
      <c r="L41" s="189"/>
      <c r="M41" s="195"/>
      <c r="N41" s="194"/>
      <c r="O41" s="189"/>
      <c r="P41" s="189"/>
      <c r="Q41" s="189"/>
      <c r="R41" s="195"/>
      <c r="S41" s="194"/>
      <c r="T41" s="189"/>
      <c r="U41" s="189"/>
      <c r="V41" s="189"/>
      <c r="W41" s="195"/>
      <c r="X41" s="194"/>
      <c r="Y41" s="189"/>
      <c r="Z41" s="189"/>
      <c r="AA41" s="189"/>
      <c r="AB41" s="195"/>
      <c r="AC41" s="194"/>
      <c r="AD41" s="189"/>
      <c r="AE41" s="189"/>
      <c r="AF41" s="189"/>
      <c r="AG41" s="195"/>
      <c r="AH41" s="194"/>
      <c r="AI41" s="189"/>
      <c r="AJ41" s="189"/>
      <c r="AK41" s="189"/>
      <c r="AL41" s="195"/>
      <c r="AM41" s="194"/>
      <c r="AN41" s="189"/>
      <c r="AO41" s="189"/>
      <c r="AP41" s="189"/>
      <c r="AQ41" s="195"/>
      <c r="AR41" s="194"/>
      <c r="AS41" s="189"/>
      <c r="AT41" s="189"/>
      <c r="AU41" s="189"/>
      <c r="AV41" s="195"/>
      <c r="AW41" s="194"/>
      <c r="AX41" s="189"/>
      <c r="AY41" s="189"/>
      <c r="AZ41" s="189"/>
      <c r="BA41" s="195"/>
      <c r="BB41" s="194"/>
      <c r="BC41" s="189"/>
      <c r="BD41" s="189"/>
      <c r="BE41" s="189"/>
      <c r="BF41" s="195"/>
      <c r="BG41" s="194"/>
      <c r="BH41" s="189"/>
      <c r="BI41" s="189"/>
      <c r="BJ41" s="189"/>
      <c r="BK41" s="195"/>
      <c r="BL41" s="194"/>
      <c r="BM41" s="189"/>
      <c r="BN41" s="189"/>
      <c r="BO41" s="189"/>
      <c r="BP41" s="195"/>
      <c r="BQ41" s="194"/>
      <c r="BR41" s="189"/>
      <c r="BS41" s="189"/>
      <c r="BT41" s="189"/>
      <c r="BU41" s="195"/>
      <c r="BV41" s="194"/>
      <c r="BW41" s="189"/>
      <c r="BX41" s="189"/>
      <c r="BY41" s="189"/>
      <c r="BZ41" s="195"/>
      <c r="CA41" s="194"/>
      <c r="CB41" s="189"/>
      <c r="CC41" s="189"/>
      <c r="CD41" s="189"/>
      <c r="CE41" s="195"/>
      <c r="CF41" s="194"/>
      <c r="CG41" s="189"/>
      <c r="CH41" s="189"/>
      <c r="CI41" s="189"/>
      <c r="CJ41" s="195"/>
      <c r="CK41" s="194"/>
      <c r="CL41" s="189"/>
      <c r="CM41" s="189"/>
      <c r="CN41" s="189"/>
      <c r="CO41" s="195"/>
      <c r="CP41" s="194"/>
      <c r="CQ41" s="189"/>
      <c r="CR41" s="189"/>
      <c r="CS41" s="189"/>
      <c r="CT41" s="195"/>
      <c r="CU41" s="194"/>
      <c r="CV41" s="189"/>
      <c r="CW41" s="189"/>
      <c r="CX41" s="189"/>
      <c r="CY41" s="195"/>
      <c r="CZ41" s="194"/>
      <c r="DA41" s="189"/>
      <c r="DB41" s="189"/>
      <c r="DC41" s="189"/>
      <c r="DD41" s="195"/>
      <c r="DE41" s="194"/>
      <c r="DF41" s="189"/>
      <c r="DG41" s="189"/>
      <c r="DH41" s="189"/>
      <c r="DI41" s="195"/>
      <c r="DJ41" s="194"/>
      <c r="DK41" s="189"/>
      <c r="DL41" s="189"/>
      <c r="DM41" s="189"/>
      <c r="DN41" s="195"/>
      <c r="DO41" s="194"/>
      <c r="DP41" s="189"/>
      <c r="DQ41" s="189"/>
      <c r="DR41" s="189"/>
      <c r="DS41" s="195"/>
      <c r="DT41" s="194"/>
      <c r="DU41" s="189"/>
      <c r="DV41" s="189"/>
      <c r="DW41" s="189"/>
      <c r="DX41" s="195"/>
      <c r="DY41" s="194"/>
      <c r="DZ41" s="189"/>
      <c r="EA41" s="189"/>
      <c r="EB41" s="189"/>
      <c r="EC41" s="195"/>
      <c r="ED41" s="194"/>
      <c r="EE41" s="189"/>
      <c r="EF41" s="189"/>
      <c r="EG41" s="189"/>
      <c r="EH41" s="195"/>
      <c r="EI41" s="194"/>
      <c r="EJ41" s="189"/>
      <c r="EK41" s="189"/>
      <c r="EL41" s="189"/>
      <c r="EM41" s="195"/>
      <c r="EN41" s="194"/>
      <c r="EO41" s="189"/>
      <c r="EP41" s="189"/>
      <c r="EQ41" s="189"/>
      <c r="ER41" s="195"/>
      <c r="ES41" s="194"/>
      <c r="ET41" s="189"/>
      <c r="EU41" s="189"/>
      <c r="EV41" s="189"/>
      <c r="EW41" s="195"/>
    </row>
    <row r="42" spans="1:153" x14ac:dyDescent="0.25">
      <c r="A42" s="24" t="s">
        <v>190</v>
      </c>
      <c r="B42" s="24">
        <v>1847.2895510000001</v>
      </c>
      <c r="C42" s="24">
        <v>1730.275513</v>
      </c>
      <c r="D42" s="27">
        <v>1521.9677730000001</v>
      </c>
      <c r="E42" s="27">
        <v>1569.3920900000001</v>
      </c>
      <c r="F42" s="27">
        <v>1546.6136469999999</v>
      </c>
      <c r="G42" s="27">
        <v>1546.376221</v>
      </c>
      <c r="H42" s="24">
        <v>1546.594116</v>
      </c>
      <c r="I42" s="27">
        <v>1554.051025</v>
      </c>
      <c r="J42" s="27">
        <v>1618.5932620000001</v>
      </c>
      <c r="K42" s="27">
        <v>1591.3795170000001</v>
      </c>
      <c r="L42" s="27">
        <v>1574.5620120000001</v>
      </c>
      <c r="M42" s="24">
        <v>1547.9708250000001</v>
      </c>
      <c r="N42" s="27">
        <v>1467.250366</v>
      </c>
      <c r="O42" s="27">
        <v>1659.6080320000001</v>
      </c>
      <c r="P42" s="27">
        <v>1614.393677</v>
      </c>
      <c r="Q42" s="27">
        <v>1546.51001</v>
      </c>
      <c r="R42" s="24">
        <v>1481.0543210000001</v>
      </c>
      <c r="S42" s="27">
        <v>1410.5230710000001</v>
      </c>
      <c r="T42" s="27">
        <v>1682.5543210000001</v>
      </c>
      <c r="U42" s="27">
        <v>1625.9582519999999</v>
      </c>
      <c r="V42" s="27">
        <v>1514.4147949999999</v>
      </c>
      <c r="W42" s="24">
        <v>1419.755371</v>
      </c>
      <c r="X42" s="27">
        <v>1272.828491</v>
      </c>
      <c r="Y42" s="27">
        <v>1617.7730710000001</v>
      </c>
      <c r="Z42" s="27">
        <v>1551.9873050000001</v>
      </c>
      <c r="AA42" s="27">
        <v>1405.3686520000001</v>
      </c>
      <c r="AB42" s="24">
        <v>1273.2265620000001</v>
      </c>
      <c r="AC42" s="27">
        <v>1304.047607</v>
      </c>
      <c r="AD42" s="27">
        <v>1681.1679690000001</v>
      </c>
      <c r="AE42" s="27">
        <v>1609.295044</v>
      </c>
      <c r="AF42" s="27">
        <v>1436.734741</v>
      </c>
      <c r="AG42" s="24">
        <v>1275.540039</v>
      </c>
      <c r="AH42" s="27">
        <v>1332.304932</v>
      </c>
      <c r="AI42" s="27">
        <v>1732.569702</v>
      </c>
      <c r="AJ42" s="27">
        <v>1653.8946530000001</v>
      </c>
      <c r="AK42" s="27">
        <v>1458.862183</v>
      </c>
      <c r="AL42" s="24">
        <v>1287.4576420000001</v>
      </c>
      <c r="AM42" s="27">
        <v>1355.3135990000001</v>
      </c>
      <c r="AN42" s="27">
        <v>1772.37085</v>
      </c>
      <c r="AO42" s="27">
        <v>1703.018433</v>
      </c>
      <c r="AP42" s="27">
        <v>1476.6247559999999</v>
      </c>
      <c r="AQ42" s="24">
        <v>1301.9648440000001</v>
      </c>
      <c r="AR42" s="27">
        <v>1369.7657469999999</v>
      </c>
      <c r="AS42" s="27">
        <v>1797.7788089999999</v>
      </c>
      <c r="AT42" s="27">
        <v>1730.800659</v>
      </c>
      <c r="AU42" s="27">
        <v>1482.4063719999999</v>
      </c>
      <c r="AV42" s="24">
        <v>1305.4228519999999</v>
      </c>
      <c r="AW42" s="27">
        <v>1369.2661129999999</v>
      </c>
      <c r="AX42" s="27">
        <v>1814.274048</v>
      </c>
      <c r="AY42" s="27">
        <v>1743.7402340000001</v>
      </c>
      <c r="AZ42" s="27">
        <v>1487.4305420000001</v>
      </c>
      <c r="BA42" s="24">
        <v>1308.5234379999999</v>
      </c>
      <c r="BB42" s="27">
        <v>1356.7669679999999</v>
      </c>
      <c r="BC42" s="27">
        <v>1831.3029790000001</v>
      </c>
      <c r="BD42" s="27">
        <v>1764.4068600000001</v>
      </c>
      <c r="BE42" s="27">
        <v>1503.7856449999999</v>
      </c>
      <c r="BF42" s="24">
        <v>1315.9875489999999</v>
      </c>
      <c r="BG42" s="27">
        <v>1365.8553469999999</v>
      </c>
      <c r="BH42" s="27">
        <v>1840.549072</v>
      </c>
      <c r="BI42" s="27">
        <v>1787.440308</v>
      </c>
      <c r="BJ42" s="27">
        <v>1510.7863769999999</v>
      </c>
      <c r="BK42" s="24">
        <v>1328.287842</v>
      </c>
      <c r="BL42" s="27">
        <v>1363.5435789999999</v>
      </c>
      <c r="BM42" s="27">
        <v>1852.8680420000001</v>
      </c>
      <c r="BN42" s="27">
        <v>1797.946289</v>
      </c>
      <c r="BO42" s="27">
        <v>1517.7094729999999</v>
      </c>
      <c r="BP42" s="24">
        <v>1331.283203</v>
      </c>
      <c r="BQ42" s="27">
        <v>1377.3204350000001</v>
      </c>
      <c r="BR42" s="27">
        <v>1862.0863039999999</v>
      </c>
      <c r="BS42" s="27">
        <v>1800.740845</v>
      </c>
      <c r="BT42" s="27">
        <v>1523.7960210000001</v>
      </c>
      <c r="BU42" s="24">
        <v>1337.8396</v>
      </c>
      <c r="BV42" s="27">
        <v>1375.7445070000001</v>
      </c>
      <c r="BW42" s="27">
        <v>1863.9648440000001</v>
      </c>
      <c r="BX42" s="27">
        <v>1811.2420649999999</v>
      </c>
      <c r="BY42" s="27">
        <v>1531.227539</v>
      </c>
      <c r="BZ42" s="24">
        <v>1339.4710689999999</v>
      </c>
      <c r="CA42" s="27">
        <v>1377.1279300000001</v>
      </c>
      <c r="CB42" s="27">
        <v>1870.401001</v>
      </c>
      <c r="CC42" s="27">
        <v>1819.3061520000001</v>
      </c>
      <c r="CD42" s="27">
        <v>1532.0111079999999</v>
      </c>
      <c r="CE42" s="24">
        <v>1342.3139650000001</v>
      </c>
      <c r="CF42" s="27">
        <v>1380.962524</v>
      </c>
      <c r="CG42" s="27">
        <v>1873.3905030000001</v>
      </c>
      <c r="CH42" s="27">
        <v>1824.5859379999999</v>
      </c>
      <c r="CI42" s="27">
        <v>1552.9033199999999</v>
      </c>
      <c r="CJ42" s="24">
        <v>1359.674561</v>
      </c>
      <c r="CK42" s="27">
        <v>1387.4711910000001</v>
      </c>
      <c r="CL42" s="27">
        <v>1878.1861570000001</v>
      </c>
      <c r="CM42" s="27">
        <v>1832.428711</v>
      </c>
      <c r="CN42" s="27">
        <v>1570.7166749999999</v>
      </c>
      <c r="CO42" s="24">
        <v>1370.9221190000001</v>
      </c>
      <c r="CP42" s="27">
        <v>1396.7939449999999</v>
      </c>
      <c r="CQ42" s="27">
        <v>1880.3359379999999</v>
      </c>
      <c r="CR42" s="27">
        <v>1840.9832759999999</v>
      </c>
      <c r="CS42" s="27">
        <v>1573.294067</v>
      </c>
      <c r="CT42" s="24">
        <v>1381.418457</v>
      </c>
      <c r="CU42" s="27">
        <v>1401.3564449999999</v>
      </c>
      <c r="CV42" s="27">
        <v>1885.1320800000001</v>
      </c>
      <c r="CW42" s="27">
        <v>1845.0958250000001</v>
      </c>
      <c r="CX42" s="27">
        <v>1573.6920170000001</v>
      </c>
      <c r="CY42" s="24">
        <v>1388.131592</v>
      </c>
      <c r="CZ42" s="27">
        <v>1396.54126</v>
      </c>
      <c r="DA42" s="27">
        <v>1887.5726320000001</v>
      </c>
      <c r="DB42" s="27">
        <v>1851.5581050000001</v>
      </c>
      <c r="DC42" s="27">
        <v>1576.4552000000001</v>
      </c>
      <c r="DD42" s="24">
        <v>1391.698486</v>
      </c>
      <c r="DE42" s="27">
        <v>1396.7601320000001</v>
      </c>
      <c r="DF42" s="27">
        <v>1894.6483149999999</v>
      </c>
      <c r="DG42" s="27">
        <v>1863.2100829999999</v>
      </c>
      <c r="DH42" s="27">
        <v>1582.0401609999999</v>
      </c>
      <c r="DI42" s="24">
        <v>1392.068115</v>
      </c>
      <c r="DJ42" s="27">
        <v>1412.068726</v>
      </c>
      <c r="DK42" s="27">
        <v>1901.1363530000001</v>
      </c>
      <c r="DL42" s="27">
        <v>1871.8914789999999</v>
      </c>
      <c r="DM42" s="27">
        <v>1598.1301269999999</v>
      </c>
      <c r="DN42" s="24">
        <v>1395.2266850000001</v>
      </c>
      <c r="DO42" s="27">
        <v>1432.4614260000001</v>
      </c>
      <c r="DP42" s="27">
        <v>1905.067139</v>
      </c>
      <c r="DQ42" s="27">
        <v>1881.802612</v>
      </c>
      <c r="DR42" s="27">
        <v>1613.2723390000001</v>
      </c>
      <c r="DS42" s="24">
        <v>1397.5794679999999</v>
      </c>
      <c r="DT42" s="27">
        <v>1440.5043949999999</v>
      </c>
      <c r="DU42" s="27">
        <v>1908.857788</v>
      </c>
      <c r="DV42" s="27">
        <v>1890.528198</v>
      </c>
      <c r="DW42" s="27">
        <v>1621.7200929999999</v>
      </c>
      <c r="DX42" s="24">
        <v>1399.0161129999999</v>
      </c>
      <c r="DY42" s="27">
        <v>1457.1710210000001</v>
      </c>
      <c r="DZ42" s="27">
        <v>1912.275513</v>
      </c>
      <c r="EA42" s="27">
        <v>1898.881836</v>
      </c>
      <c r="EB42" s="27">
        <v>1627.5876459999999</v>
      </c>
      <c r="EC42" s="24">
        <v>1401.1804199999999</v>
      </c>
      <c r="ED42" s="27">
        <v>1467.8414310000001</v>
      </c>
      <c r="EE42" s="27">
        <v>1915.962158</v>
      </c>
      <c r="EF42" s="27">
        <v>1903.602905</v>
      </c>
      <c r="EG42" s="27">
        <v>1630.7883300000001</v>
      </c>
      <c r="EH42" s="24">
        <v>1403.4735109999999</v>
      </c>
      <c r="EI42" s="27">
        <v>1473.9655760000001</v>
      </c>
      <c r="EJ42" s="27">
        <v>1918.693481</v>
      </c>
      <c r="EK42" s="27">
        <v>1905.031616</v>
      </c>
      <c r="EL42" s="27">
        <v>1634.3305660000001</v>
      </c>
      <c r="EM42" s="24">
        <v>1403.904663</v>
      </c>
      <c r="EN42" s="27">
        <v>1475.6767580000001</v>
      </c>
      <c r="EO42" s="27">
        <v>1920.349121</v>
      </c>
      <c r="EP42" s="27">
        <v>1908.2163089999999</v>
      </c>
      <c r="EQ42" s="27">
        <v>1636.7463379999999</v>
      </c>
      <c r="ER42" s="24">
        <v>1407.6564940000001</v>
      </c>
      <c r="ES42" s="26">
        <v>-5.0000000000000001E-3</v>
      </c>
      <c r="ET42" s="26">
        <v>4.0000000000000001E-3</v>
      </c>
      <c r="EU42" s="26">
        <v>3.0000000000000001E-3</v>
      </c>
      <c r="EV42" s="26">
        <v>-2E-3</v>
      </c>
      <c r="EW42" s="25">
        <v>-7.0000000000000001E-3</v>
      </c>
    </row>
    <row r="43" spans="1:153" x14ac:dyDescent="0.25">
      <c r="A43" s="24" t="s">
        <v>189</v>
      </c>
      <c r="B43" s="24">
        <v>37.062919999999998</v>
      </c>
      <c r="C43" s="24">
        <v>28.197987000000001</v>
      </c>
      <c r="D43" s="27">
        <v>20.275396000000001</v>
      </c>
      <c r="E43" s="27">
        <v>20.465916</v>
      </c>
      <c r="F43" s="27">
        <v>20.379272</v>
      </c>
      <c r="G43" s="27">
        <v>20.378944000000001</v>
      </c>
      <c r="H43" s="24">
        <v>20.379304999999999</v>
      </c>
      <c r="I43" s="27">
        <v>20.059868000000002</v>
      </c>
      <c r="J43" s="27">
        <v>20.261887000000002</v>
      </c>
      <c r="K43" s="27">
        <v>20.206032</v>
      </c>
      <c r="L43" s="27">
        <v>20.041056000000001</v>
      </c>
      <c r="M43" s="24">
        <v>19.870263999999999</v>
      </c>
      <c r="N43" s="27">
        <v>19.523508</v>
      </c>
      <c r="O43" s="27">
        <v>20.171816</v>
      </c>
      <c r="P43" s="27">
        <v>20.063746999999999</v>
      </c>
      <c r="Q43" s="27">
        <v>19.600491999999999</v>
      </c>
      <c r="R43" s="24">
        <v>19.18852</v>
      </c>
      <c r="S43" s="27">
        <v>19.421537000000001</v>
      </c>
      <c r="T43" s="27">
        <v>20.362915000000001</v>
      </c>
      <c r="U43" s="27">
        <v>20.256384000000001</v>
      </c>
      <c r="V43" s="27">
        <v>19.508614000000001</v>
      </c>
      <c r="W43" s="24">
        <v>18.912610999999998</v>
      </c>
      <c r="X43" s="27">
        <v>18.596899000000001</v>
      </c>
      <c r="Y43" s="27">
        <v>19.535191000000001</v>
      </c>
      <c r="Z43" s="27">
        <v>19.474398000000001</v>
      </c>
      <c r="AA43" s="27">
        <v>18.626750999999999</v>
      </c>
      <c r="AB43" s="24">
        <v>17.861499999999999</v>
      </c>
      <c r="AC43" s="27">
        <v>16.447834</v>
      </c>
      <c r="AD43" s="27">
        <v>17.445259</v>
      </c>
      <c r="AE43" s="27">
        <v>17.418206999999999</v>
      </c>
      <c r="AF43" s="27">
        <v>16.421883000000001</v>
      </c>
      <c r="AG43" s="24">
        <v>15.494097999999999</v>
      </c>
      <c r="AH43" s="27">
        <v>16.660557000000001</v>
      </c>
      <c r="AI43" s="27">
        <v>17.692505000000001</v>
      </c>
      <c r="AJ43" s="27">
        <v>17.686903000000001</v>
      </c>
      <c r="AK43" s="27">
        <v>16.550198000000002</v>
      </c>
      <c r="AL43" s="24">
        <v>15.549768</v>
      </c>
      <c r="AM43" s="27">
        <v>16.550217</v>
      </c>
      <c r="AN43" s="27">
        <v>17.536921</v>
      </c>
      <c r="AO43" s="27">
        <v>17.620169000000001</v>
      </c>
      <c r="AP43" s="27">
        <v>16.335277999999999</v>
      </c>
      <c r="AQ43" s="24">
        <v>15.26726</v>
      </c>
      <c r="AR43" s="27">
        <v>16.716481999999999</v>
      </c>
      <c r="AS43" s="27">
        <v>17.633922999999999</v>
      </c>
      <c r="AT43" s="27">
        <v>17.801839999999999</v>
      </c>
      <c r="AU43" s="27">
        <v>16.375993999999999</v>
      </c>
      <c r="AV43" s="24">
        <v>15.297938</v>
      </c>
      <c r="AW43" s="27">
        <v>16.786805999999999</v>
      </c>
      <c r="AX43" s="27">
        <v>17.692374999999998</v>
      </c>
      <c r="AY43" s="27">
        <v>17.89864</v>
      </c>
      <c r="AZ43" s="27">
        <v>16.394477999999999</v>
      </c>
      <c r="BA43" s="24">
        <v>15.356263</v>
      </c>
      <c r="BB43" s="27">
        <v>16.882670999999998</v>
      </c>
      <c r="BC43" s="27">
        <v>17.768063999999999</v>
      </c>
      <c r="BD43" s="27">
        <v>18.028465000000001</v>
      </c>
      <c r="BE43" s="27">
        <v>16.469048999999998</v>
      </c>
      <c r="BF43" s="24">
        <v>15.406408000000001</v>
      </c>
      <c r="BG43" s="27">
        <v>17.013048000000001</v>
      </c>
      <c r="BH43" s="27">
        <v>17.814368999999999</v>
      </c>
      <c r="BI43" s="27">
        <v>18.123792999999999</v>
      </c>
      <c r="BJ43" s="27">
        <v>16.519182000000001</v>
      </c>
      <c r="BK43" s="24">
        <v>15.424918999999999</v>
      </c>
      <c r="BL43" s="27">
        <v>17.099152</v>
      </c>
      <c r="BM43" s="27">
        <v>17.885950000000001</v>
      </c>
      <c r="BN43" s="27">
        <v>18.237445999999998</v>
      </c>
      <c r="BO43" s="27">
        <v>16.550443999999999</v>
      </c>
      <c r="BP43" s="24">
        <v>15.444134</v>
      </c>
      <c r="BQ43" s="27">
        <v>17.059528</v>
      </c>
      <c r="BR43" s="27">
        <v>17.763590000000001</v>
      </c>
      <c r="BS43" s="27">
        <v>18.161289</v>
      </c>
      <c r="BT43" s="27">
        <v>16.430271000000001</v>
      </c>
      <c r="BU43" s="24">
        <v>15.290196999999999</v>
      </c>
      <c r="BV43" s="27">
        <v>17.002044999999999</v>
      </c>
      <c r="BW43" s="27">
        <v>17.694064999999998</v>
      </c>
      <c r="BX43" s="27">
        <v>18.119555999999999</v>
      </c>
      <c r="BY43" s="27">
        <v>16.358550999999999</v>
      </c>
      <c r="BZ43" s="24">
        <v>15.191191</v>
      </c>
      <c r="CA43" s="27">
        <v>17.055890999999999</v>
      </c>
      <c r="CB43" s="27">
        <v>17.727309999999999</v>
      </c>
      <c r="CC43" s="27">
        <v>18.191745999999998</v>
      </c>
      <c r="CD43" s="27">
        <v>16.352717999999999</v>
      </c>
      <c r="CE43" s="24">
        <v>15.193868999999999</v>
      </c>
      <c r="CF43" s="27">
        <v>17.049354999999998</v>
      </c>
      <c r="CG43" s="27">
        <v>17.711668</v>
      </c>
      <c r="CH43" s="27">
        <v>18.204764999999998</v>
      </c>
      <c r="CI43" s="27">
        <v>16.354326</v>
      </c>
      <c r="CJ43" s="24">
        <v>15.198681000000001</v>
      </c>
      <c r="CK43" s="27">
        <v>17.116491</v>
      </c>
      <c r="CL43" s="27">
        <v>17.764149</v>
      </c>
      <c r="CM43" s="27">
        <v>18.278542999999999</v>
      </c>
      <c r="CN43" s="27">
        <v>16.421628999999999</v>
      </c>
      <c r="CO43" s="24">
        <v>15.241125</v>
      </c>
      <c r="CP43" s="27">
        <v>17.215091999999999</v>
      </c>
      <c r="CQ43" s="27">
        <v>17.827052999999999</v>
      </c>
      <c r="CR43" s="27">
        <v>18.357437000000001</v>
      </c>
      <c r="CS43" s="27">
        <v>16.463111999999999</v>
      </c>
      <c r="CT43" s="24">
        <v>15.285561</v>
      </c>
      <c r="CU43" s="27">
        <v>17.191355000000001</v>
      </c>
      <c r="CV43" s="27">
        <v>17.794820999999999</v>
      </c>
      <c r="CW43" s="27">
        <v>18.356477999999999</v>
      </c>
      <c r="CX43" s="27">
        <v>16.389927</v>
      </c>
      <c r="CY43" s="24">
        <v>15.224235999999999</v>
      </c>
      <c r="CZ43" s="27">
        <v>17.217896</v>
      </c>
      <c r="DA43" s="27">
        <v>17.842209</v>
      </c>
      <c r="DB43" s="27">
        <v>18.438980000000001</v>
      </c>
      <c r="DC43" s="27">
        <v>16.428812000000001</v>
      </c>
      <c r="DD43" s="24">
        <v>15.241313999999999</v>
      </c>
      <c r="DE43" s="27">
        <v>17.270063</v>
      </c>
      <c r="DF43" s="27">
        <v>17.889634999999998</v>
      </c>
      <c r="DG43" s="27">
        <v>18.533957000000001</v>
      </c>
      <c r="DH43" s="27">
        <v>16.472204000000001</v>
      </c>
      <c r="DI43" s="24">
        <v>15.258862000000001</v>
      </c>
      <c r="DJ43" s="27">
        <v>17.396626999999999</v>
      </c>
      <c r="DK43" s="27">
        <v>17.966742</v>
      </c>
      <c r="DL43" s="27">
        <v>18.638096000000001</v>
      </c>
      <c r="DM43" s="27">
        <v>16.557442000000002</v>
      </c>
      <c r="DN43" s="24">
        <v>15.307461</v>
      </c>
      <c r="DO43" s="27">
        <v>17.519988999999999</v>
      </c>
      <c r="DP43" s="27">
        <v>18.049755000000001</v>
      </c>
      <c r="DQ43" s="27">
        <v>18.732569000000002</v>
      </c>
      <c r="DR43" s="27">
        <v>16.642250000000001</v>
      </c>
      <c r="DS43" s="24">
        <v>15.349181</v>
      </c>
      <c r="DT43" s="27">
        <v>17.622115999999998</v>
      </c>
      <c r="DU43" s="27">
        <v>18.132342999999999</v>
      </c>
      <c r="DV43" s="27">
        <v>18.828078999999999</v>
      </c>
      <c r="DW43" s="27">
        <v>16.710612999999999</v>
      </c>
      <c r="DX43" s="24">
        <v>15.400589999999999</v>
      </c>
      <c r="DY43" s="27">
        <v>17.764043999999998</v>
      </c>
      <c r="DZ43" s="27">
        <v>18.230736</v>
      </c>
      <c r="EA43" s="27">
        <v>18.937653999999998</v>
      </c>
      <c r="EB43" s="27">
        <v>16.778324000000001</v>
      </c>
      <c r="EC43" s="24">
        <v>15.452515</v>
      </c>
      <c r="ED43" s="27">
        <v>17.864675999999999</v>
      </c>
      <c r="EE43" s="27">
        <v>18.391946999999998</v>
      </c>
      <c r="EF43" s="27">
        <v>19.049430999999998</v>
      </c>
      <c r="EG43" s="27">
        <v>16.834997000000001</v>
      </c>
      <c r="EH43" s="24">
        <v>15.506672999999999</v>
      </c>
      <c r="EI43" s="27">
        <v>17.975114999999999</v>
      </c>
      <c r="EJ43" s="27">
        <v>18.471157000000002</v>
      </c>
      <c r="EK43" s="27">
        <v>19.133139</v>
      </c>
      <c r="EL43" s="27">
        <v>16.891026</v>
      </c>
      <c r="EM43" s="24">
        <v>15.550129</v>
      </c>
      <c r="EN43" s="27">
        <v>18.054918000000001</v>
      </c>
      <c r="EO43" s="27">
        <v>18.543533</v>
      </c>
      <c r="EP43" s="27">
        <v>19.23217</v>
      </c>
      <c r="EQ43" s="27">
        <v>16.930043999999999</v>
      </c>
      <c r="ER43" s="24">
        <v>15.613868</v>
      </c>
      <c r="ES43" s="26">
        <v>-1.4999999999999999E-2</v>
      </c>
      <c r="ET43" s="26">
        <v>-1.4E-2</v>
      </c>
      <c r="EU43" s="26">
        <v>-1.2999999999999999E-2</v>
      </c>
      <c r="EV43" s="26">
        <v>-1.7000000000000001E-2</v>
      </c>
      <c r="EW43" s="25">
        <v>-0.02</v>
      </c>
    </row>
    <row r="44" spans="1:153" x14ac:dyDescent="0.25">
      <c r="A44" s="24" t="s">
        <v>188</v>
      </c>
      <c r="B44" s="24">
        <v>970.22692900000004</v>
      </c>
      <c r="C44" s="24">
        <v>1000.404358</v>
      </c>
      <c r="D44" s="27">
        <v>1245.2592770000001</v>
      </c>
      <c r="E44" s="27">
        <v>1194.8142089999999</v>
      </c>
      <c r="F44" s="27">
        <v>1217.873413</v>
      </c>
      <c r="G44" s="27">
        <v>1219.5810550000001</v>
      </c>
      <c r="H44" s="24">
        <v>1218.2845460000001</v>
      </c>
      <c r="I44" s="27">
        <v>1155.2098390000001</v>
      </c>
      <c r="J44" s="27">
        <v>1080.5512699999999</v>
      </c>
      <c r="K44" s="27">
        <v>1120.716553</v>
      </c>
      <c r="L44" s="27">
        <v>1087.516357</v>
      </c>
      <c r="M44" s="24">
        <v>1068.672607</v>
      </c>
      <c r="N44" s="27">
        <v>1276.256592</v>
      </c>
      <c r="O44" s="27">
        <v>1051.088379</v>
      </c>
      <c r="P44" s="27">
        <v>1131.591064</v>
      </c>
      <c r="Q44" s="27">
        <v>1104.227173</v>
      </c>
      <c r="R44" s="24">
        <v>1093.6754149999999</v>
      </c>
      <c r="S44" s="27">
        <v>1365.395996</v>
      </c>
      <c r="T44" s="27">
        <v>1035.115967</v>
      </c>
      <c r="U44" s="27">
        <v>1151.956177</v>
      </c>
      <c r="V44" s="27">
        <v>1123.5695800000001</v>
      </c>
      <c r="W44" s="24">
        <v>1109.395264</v>
      </c>
      <c r="X44" s="27">
        <v>1522.2788089999999</v>
      </c>
      <c r="Y44" s="27">
        <v>1095.7391359999999</v>
      </c>
      <c r="Z44" s="27">
        <v>1236.3710940000001</v>
      </c>
      <c r="AA44" s="27">
        <v>1210.843384</v>
      </c>
      <c r="AB44" s="24">
        <v>1205.5736079999999</v>
      </c>
      <c r="AC44" s="27">
        <v>1525.9464109999999</v>
      </c>
      <c r="AD44" s="27">
        <v>1049.1011960000001</v>
      </c>
      <c r="AE44" s="27">
        <v>1212.9857179999999</v>
      </c>
      <c r="AF44" s="27">
        <v>1177.2493899999999</v>
      </c>
      <c r="AG44" s="24">
        <v>1175.087524</v>
      </c>
      <c r="AH44" s="27">
        <v>1541.046509</v>
      </c>
      <c r="AI44" s="27">
        <v>1014.192261</v>
      </c>
      <c r="AJ44" s="27">
        <v>1202.299438</v>
      </c>
      <c r="AK44" s="27">
        <v>1160.1713870000001</v>
      </c>
      <c r="AL44" s="24">
        <v>1145.263672</v>
      </c>
      <c r="AM44" s="27">
        <v>1565.9951169999999</v>
      </c>
      <c r="AN44" s="27">
        <v>1003.246887</v>
      </c>
      <c r="AO44" s="27">
        <v>1205.1960449999999</v>
      </c>
      <c r="AP44" s="27">
        <v>1159.0698239999999</v>
      </c>
      <c r="AQ44" s="24">
        <v>1135.587524</v>
      </c>
      <c r="AR44" s="27">
        <v>1571.2545170000001</v>
      </c>
      <c r="AS44" s="27">
        <v>992.15759300000002</v>
      </c>
      <c r="AT44" s="27">
        <v>1214.4528809999999</v>
      </c>
      <c r="AU44" s="27">
        <v>1144.5614009999999</v>
      </c>
      <c r="AV44" s="24">
        <v>1128.547607</v>
      </c>
      <c r="AW44" s="27">
        <v>1585.6673579999999</v>
      </c>
      <c r="AX44" s="27">
        <v>988.80181900000002</v>
      </c>
      <c r="AY44" s="27">
        <v>1228.4017329999999</v>
      </c>
      <c r="AZ44" s="27">
        <v>1140.026611</v>
      </c>
      <c r="BA44" s="24">
        <v>1120.7142329999999</v>
      </c>
      <c r="BB44" s="27">
        <v>1634.383789</v>
      </c>
      <c r="BC44" s="27">
        <v>999.178223</v>
      </c>
      <c r="BD44" s="27">
        <v>1251.7238769999999</v>
      </c>
      <c r="BE44" s="27">
        <v>1136.8336179999999</v>
      </c>
      <c r="BF44" s="24">
        <v>1121.823975</v>
      </c>
      <c r="BG44" s="27">
        <v>1672.348999</v>
      </c>
      <c r="BH44" s="27">
        <v>1013.9381100000001</v>
      </c>
      <c r="BI44" s="27">
        <v>1276.6323239999999</v>
      </c>
      <c r="BJ44" s="27">
        <v>1132.845703</v>
      </c>
      <c r="BK44" s="24">
        <v>1115.668823</v>
      </c>
      <c r="BL44" s="27">
        <v>1710.8833010000001</v>
      </c>
      <c r="BM44" s="27">
        <v>1025.7725829999999</v>
      </c>
      <c r="BN44" s="27">
        <v>1309.9429929999999</v>
      </c>
      <c r="BO44" s="27">
        <v>1135.0844729999999</v>
      </c>
      <c r="BP44" s="24">
        <v>1112.1069339999999</v>
      </c>
      <c r="BQ44" s="27">
        <v>1733.8376459999999</v>
      </c>
      <c r="BR44" s="27">
        <v>1040.915283</v>
      </c>
      <c r="BS44" s="27">
        <v>1341.7276609999999</v>
      </c>
      <c r="BT44" s="27">
        <v>1140.088379</v>
      </c>
      <c r="BU44" s="24">
        <v>1107.3488769999999</v>
      </c>
      <c r="BV44" s="27">
        <v>1774.081177</v>
      </c>
      <c r="BW44" s="27">
        <v>1058.513062</v>
      </c>
      <c r="BX44" s="27">
        <v>1374.290649</v>
      </c>
      <c r="BY44" s="27">
        <v>1147.729736</v>
      </c>
      <c r="BZ44" s="24">
        <v>1112.174438</v>
      </c>
      <c r="CA44" s="27">
        <v>1813.8378909999999</v>
      </c>
      <c r="CB44" s="27">
        <v>1074.3553469999999</v>
      </c>
      <c r="CC44" s="27">
        <v>1413.6320800000001</v>
      </c>
      <c r="CD44" s="27">
        <v>1165.0860600000001</v>
      </c>
      <c r="CE44" s="24">
        <v>1122.8870850000001</v>
      </c>
      <c r="CF44" s="27">
        <v>1847.7150879999999</v>
      </c>
      <c r="CG44" s="27">
        <v>1085.7475589999999</v>
      </c>
      <c r="CH44" s="27">
        <v>1440.4182129999999</v>
      </c>
      <c r="CI44" s="27">
        <v>1154.433716</v>
      </c>
      <c r="CJ44" s="24">
        <v>1110.708374</v>
      </c>
      <c r="CK44" s="27">
        <v>1879.634033</v>
      </c>
      <c r="CL44" s="27">
        <v>1094.102539</v>
      </c>
      <c r="CM44" s="27">
        <v>1466.4754640000001</v>
      </c>
      <c r="CN44" s="27">
        <v>1150.360107</v>
      </c>
      <c r="CO44" s="24">
        <v>1109.5491939999999</v>
      </c>
      <c r="CP44" s="27">
        <v>1915.603638</v>
      </c>
      <c r="CQ44" s="27">
        <v>1105.6142580000001</v>
      </c>
      <c r="CR44" s="27">
        <v>1496.2626949999999</v>
      </c>
      <c r="CS44" s="27">
        <v>1171.05835</v>
      </c>
      <c r="CT44" s="24">
        <v>1117.1961670000001</v>
      </c>
      <c r="CU44" s="27">
        <v>1954.4136960000001</v>
      </c>
      <c r="CV44" s="27">
        <v>1112.9307859999999</v>
      </c>
      <c r="CW44" s="27">
        <v>1531.561768</v>
      </c>
      <c r="CX44" s="27">
        <v>1193.7124020000001</v>
      </c>
      <c r="CY44" s="24">
        <v>1124.857544</v>
      </c>
      <c r="CZ44" s="27">
        <v>2005.1621090000001</v>
      </c>
      <c r="DA44" s="27">
        <v>1115.928345</v>
      </c>
      <c r="DB44" s="27">
        <v>1564.462158</v>
      </c>
      <c r="DC44" s="27">
        <v>1217.3217770000001</v>
      </c>
      <c r="DD44" s="24">
        <v>1136.4099120000001</v>
      </c>
      <c r="DE44" s="27">
        <v>2057.013672</v>
      </c>
      <c r="DF44" s="27">
        <v>1106.8642580000001</v>
      </c>
      <c r="DG44" s="27">
        <v>1585.5086670000001</v>
      </c>
      <c r="DH44" s="27">
        <v>1243.894409</v>
      </c>
      <c r="DI44" s="24">
        <v>1154.6414789999999</v>
      </c>
      <c r="DJ44" s="27">
        <v>2096.8859859999998</v>
      </c>
      <c r="DK44" s="27">
        <v>1091.472534</v>
      </c>
      <c r="DL44" s="27">
        <v>1601.6866460000001</v>
      </c>
      <c r="DM44" s="27">
        <v>1258.2764890000001</v>
      </c>
      <c r="DN44" s="24">
        <v>1173.8023679999999</v>
      </c>
      <c r="DO44" s="27">
        <v>2133.83374</v>
      </c>
      <c r="DP44" s="27">
        <v>1080.488525</v>
      </c>
      <c r="DQ44" s="27">
        <v>1610.8824460000001</v>
      </c>
      <c r="DR44" s="27">
        <v>1273.4963379999999</v>
      </c>
      <c r="DS44" s="24">
        <v>1190.677246</v>
      </c>
      <c r="DT44" s="27">
        <v>2186.48999</v>
      </c>
      <c r="DU44" s="27">
        <v>1071.918091</v>
      </c>
      <c r="DV44" s="27">
        <v>1616.9157709999999</v>
      </c>
      <c r="DW44" s="27">
        <v>1302.1333010000001</v>
      </c>
      <c r="DX44" s="24">
        <v>1218.072754</v>
      </c>
      <c r="DY44" s="27">
        <v>2227.313721</v>
      </c>
      <c r="DZ44" s="27">
        <v>1063.6586910000001</v>
      </c>
      <c r="EA44" s="27">
        <v>1616.5029300000001</v>
      </c>
      <c r="EB44" s="27">
        <v>1320.779419</v>
      </c>
      <c r="EC44" s="24">
        <v>1237.056885</v>
      </c>
      <c r="ED44" s="27">
        <v>2270.8666990000002</v>
      </c>
      <c r="EE44" s="27">
        <v>1063.0097659999999</v>
      </c>
      <c r="EF44" s="27">
        <v>1610.3767089999999</v>
      </c>
      <c r="EG44" s="27">
        <v>1336.217529</v>
      </c>
      <c r="EH44" s="24">
        <v>1250.5926509999999</v>
      </c>
      <c r="EI44" s="27">
        <v>2316.5402829999998</v>
      </c>
      <c r="EJ44" s="27">
        <v>1047.2768550000001</v>
      </c>
      <c r="EK44" s="27">
        <v>1606.6983640000001</v>
      </c>
      <c r="EL44" s="27">
        <v>1353.4628909999999</v>
      </c>
      <c r="EM44" s="24">
        <v>1258.9506839999999</v>
      </c>
      <c r="EN44" s="27">
        <v>2370.6284179999998</v>
      </c>
      <c r="EO44" s="27">
        <v>1029.386841</v>
      </c>
      <c r="EP44" s="27">
        <v>1587.5828859999999</v>
      </c>
      <c r="EQ44" s="27">
        <v>1368.6933590000001</v>
      </c>
      <c r="ER44" s="24">
        <v>1267.9638669999999</v>
      </c>
      <c r="ES44" s="26">
        <v>0.03</v>
      </c>
      <c r="ET44" s="26">
        <v>1E-3</v>
      </c>
      <c r="EU44" s="26">
        <v>1.6E-2</v>
      </c>
      <c r="EV44" s="26">
        <v>1.0999999999999999E-2</v>
      </c>
      <c r="EW44" s="25">
        <v>8.0000000000000002E-3</v>
      </c>
    </row>
    <row r="45" spans="1:153" x14ac:dyDescent="0.25">
      <c r="A45" s="24" t="s">
        <v>187</v>
      </c>
      <c r="B45" s="24">
        <v>806.96899399999995</v>
      </c>
      <c r="C45" s="24">
        <v>790.22497599999997</v>
      </c>
      <c r="D45" s="27">
        <v>769.99694799999997</v>
      </c>
      <c r="E45" s="27">
        <v>769.99694799999997</v>
      </c>
      <c r="F45" s="27">
        <v>769.99694799999997</v>
      </c>
      <c r="G45" s="27">
        <v>769.99694799999997</v>
      </c>
      <c r="H45" s="24">
        <v>769.99694799999997</v>
      </c>
      <c r="I45" s="27">
        <v>775.18158000000005</v>
      </c>
      <c r="J45" s="27">
        <v>775.18158000000005</v>
      </c>
      <c r="K45" s="27">
        <v>775.18158000000005</v>
      </c>
      <c r="L45" s="27">
        <v>775.18158000000005</v>
      </c>
      <c r="M45" s="24">
        <v>775.18164100000001</v>
      </c>
      <c r="N45" s="27">
        <v>788.70916699999998</v>
      </c>
      <c r="O45" s="27">
        <v>788.70916699999998</v>
      </c>
      <c r="P45" s="27">
        <v>788.70916699999998</v>
      </c>
      <c r="Q45" s="27">
        <v>788.70916699999998</v>
      </c>
      <c r="R45" s="24">
        <v>788.70916699999998</v>
      </c>
      <c r="S45" s="27">
        <v>819.96679700000004</v>
      </c>
      <c r="T45" s="27">
        <v>819.96679700000004</v>
      </c>
      <c r="U45" s="27">
        <v>819.96679700000004</v>
      </c>
      <c r="V45" s="27">
        <v>819.96679700000004</v>
      </c>
      <c r="W45" s="24">
        <v>819.96679700000004</v>
      </c>
      <c r="X45" s="27">
        <v>839.92553699999996</v>
      </c>
      <c r="Y45" s="27">
        <v>839.92541500000004</v>
      </c>
      <c r="Z45" s="27">
        <v>839.92553699999996</v>
      </c>
      <c r="AA45" s="27">
        <v>839.92553699999996</v>
      </c>
      <c r="AB45" s="24">
        <v>839.92553699999996</v>
      </c>
      <c r="AC45" s="27">
        <v>859.28381300000001</v>
      </c>
      <c r="AD45" s="27">
        <v>859.28381300000001</v>
      </c>
      <c r="AE45" s="27">
        <v>859.28381300000001</v>
      </c>
      <c r="AF45" s="27">
        <v>859.28381300000001</v>
      </c>
      <c r="AG45" s="24">
        <v>859.28381300000001</v>
      </c>
      <c r="AH45" s="27">
        <v>867.59729000000004</v>
      </c>
      <c r="AI45" s="27">
        <v>875.85815400000001</v>
      </c>
      <c r="AJ45" s="27">
        <v>875.85815400000001</v>
      </c>
      <c r="AK45" s="27">
        <v>867.59729000000004</v>
      </c>
      <c r="AL45" s="24">
        <v>867.59729000000004</v>
      </c>
      <c r="AM45" s="27">
        <v>876.82800299999997</v>
      </c>
      <c r="AN45" s="27">
        <v>885.08886700000005</v>
      </c>
      <c r="AO45" s="27">
        <v>885.08886700000005</v>
      </c>
      <c r="AP45" s="27">
        <v>876.82800299999997</v>
      </c>
      <c r="AQ45" s="24">
        <v>872.04272500000002</v>
      </c>
      <c r="AR45" s="27">
        <v>876.54070999999999</v>
      </c>
      <c r="AS45" s="27">
        <v>884.80163600000003</v>
      </c>
      <c r="AT45" s="27">
        <v>884.80163600000003</v>
      </c>
      <c r="AU45" s="27">
        <v>876.54070999999999</v>
      </c>
      <c r="AV45" s="24">
        <v>871.755493</v>
      </c>
      <c r="AW45" s="27">
        <v>880.47882100000004</v>
      </c>
      <c r="AX45" s="27">
        <v>888.73974599999997</v>
      </c>
      <c r="AY45" s="27">
        <v>888.73974599999997</v>
      </c>
      <c r="AZ45" s="27">
        <v>880.47882100000004</v>
      </c>
      <c r="BA45" s="24">
        <v>875.69360400000005</v>
      </c>
      <c r="BB45" s="27">
        <v>886.38574200000005</v>
      </c>
      <c r="BC45" s="27">
        <v>894.64660600000002</v>
      </c>
      <c r="BD45" s="27">
        <v>894.64660600000002</v>
      </c>
      <c r="BE45" s="27">
        <v>886.38574200000005</v>
      </c>
      <c r="BF45" s="24">
        <v>881.60046399999999</v>
      </c>
      <c r="BG45" s="27">
        <v>892.29260299999999</v>
      </c>
      <c r="BH45" s="27">
        <v>900.55346699999996</v>
      </c>
      <c r="BI45" s="27">
        <v>900.55346699999996</v>
      </c>
      <c r="BJ45" s="27">
        <v>892.29260299999999</v>
      </c>
      <c r="BK45" s="24">
        <v>887.507385</v>
      </c>
      <c r="BL45" s="27">
        <v>898.19897500000002</v>
      </c>
      <c r="BM45" s="27">
        <v>906.45996100000002</v>
      </c>
      <c r="BN45" s="27">
        <v>906.45996100000002</v>
      </c>
      <c r="BO45" s="27">
        <v>898.19897500000002</v>
      </c>
      <c r="BP45" s="24">
        <v>893.41381799999999</v>
      </c>
      <c r="BQ45" s="27">
        <v>904.10693400000002</v>
      </c>
      <c r="BR45" s="27">
        <v>912.36779799999999</v>
      </c>
      <c r="BS45" s="27">
        <v>912.36779799999999</v>
      </c>
      <c r="BT45" s="27">
        <v>904.10693400000002</v>
      </c>
      <c r="BU45" s="24">
        <v>899.32165499999996</v>
      </c>
      <c r="BV45" s="27">
        <v>904.10644500000001</v>
      </c>
      <c r="BW45" s="27">
        <v>913.92193599999996</v>
      </c>
      <c r="BX45" s="27">
        <v>912.36730999999997</v>
      </c>
      <c r="BY45" s="27">
        <v>904.10644500000001</v>
      </c>
      <c r="BZ45" s="24">
        <v>899.32116699999995</v>
      </c>
      <c r="CA45" s="27">
        <v>904.10595699999999</v>
      </c>
      <c r="CB45" s="27">
        <v>914.33593800000006</v>
      </c>
      <c r="CC45" s="27">
        <v>912.36682099999996</v>
      </c>
      <c r="CD45" s="27">
        <v>904.10595699999999</v>
      </c>
      <c r="CE45" s="24">
        <v>899.32067900000004</v>
      </c>
      <c r="CF45" s="27">
        <v>904.10595699999999</v>
      </c>
      <c r="CG45" s="27">
        <v>915.67553699999996</v>
      </c>
      <c r="CH45" s="27">
        <v>913.14782700000001</v>
      </c>
      <c r="CI45" s="27">
        <v>904.10595699999999</v>
      </c>
      <c r="CJ45" s="24">
        <v>899.32067900000004</v>
      </c>
      <c r="CK45" s="27">
        <v>904.10595699999999</v>
      </c>
      <c r="CL45" s="27">
        <v>917.72729500000003</v>
      </c>
      <c r="CM45" s="27">
        <v>915.10455300000001</v>
      </c>
      <c r="CN45" s="27">
        <v>904.10595699999999</v>
      </c>
      <c r="CO45" s="24">
        <v>899.32067900000004</v>
      </c>
      <c r="CP45" s="27">
        <v>900.16833499999996</v>
      </c>
      <c r="CQ45" s="27">
        <v>922.05969200000004</v>
      </c>
      <c r="CR45" s="27">
        <v>913.01550299999997</v>
      </c>
      <c r="CS45" s="27">
        <v>900.16833499999996</v>
      </c>
      <c r="CT45" s="24">
        <v>895.38305700000001</v>
      </c>
      <c r="CU45" s="27">
        <v>892.29260299999999</v>
      </c>
      <c r="CV45" s="27">
        <v>922.94140600000003</v>
      </c>
      <c r="CW45" s="27">
        <v>906.72265600000003</v>
      </c>
      <c r="CX45" s="27">
        <v>892.29260299999999</v>
      </c>
      <c r="CY45" s="24">
        <v>887.507385</v>
      </c>
      <c r="CZ45" s="27">
        <v>884.417419</v>
      </c>
      <c r="DA45" s="27">
        <v>929.60815400000001</v>
      </c>
      <c r="DB45" s="27">
        <v>900.45275900000001</v>
      </c>
      <c r="DC45" s="27">
        <v>884.417419</v>
      </c>
      <c r="DD45" s="24">
        <v>879.63214100000005</v>
      </c>
      <c r="DE45" s="27">
        <v>876.54077099999995</v>
      </c>
      <c r="DF45" s="27">
        <v>939.57324200000005</v>
      </c>
      <c r="DG45" s="27">
        <v>894.93176300000005</v>
      </c>
      <c r="DH45" s="27">
        <v>876.54077099999995</v>
      </c>
      <c r="DI45" s="24">
        <v>871.755493</v>
      </c>
      <c r="DJ45" s="27">
        <v>868.66455099999996</v>
      </c>
      <c r="DK45" s="27">
        <v>952.23571800000002</v>
      </c>
      <c r="DL45" s="27">
        <v>892.67639199999996</v>
      </c>
      <c r="DM45" s="27">
        <v>868.66455099999996</v>
      </c>
      <c r="DN45" s="24">
        <v>863.87933299999997</v>
      </c>
      <c r="DO45" s="27">
        <v>860.78790300000003</v>
      </c>
      <c r="DP45" s="27">
        <v>968.00396699999999</v>
      </c>
      <c r="DQ45" s="27">
        <v>895.12707499999999</v>
      </c>
      <c r="DR45" s="27">
        <v>860.78790300000003</v>
      </c>
      <c r="DS45" s="24">
        <v>856.00268600000004</v>
      </c>
      <c r="DT45" s="27">
        <v>852.910706</v>
      </c>
      <c r="DU45" s="27">
        <v>987.34655799999996</v>
      </c>
      <c r="DV45" s="27">
        <v>902.40600600000005</v>
      </c>
      <c r="DW45" s="27">
        <v>852.91076699999996</v>
      </c>
      <c r="DX45" s="24">
        <v>848.12548800000002</v>
      </c>
      <c r="DY45" s="27">
        <v>852.91076699999996</v>
      </c>
      <c r="DZ45" s="27">
        <v>1002.2451170000001</v>
      </c>
      <c r="EA45" s="27">
        <v>920.31964100000005</v>
      </c>
      <c r="EB45" s="27">
        <v>854.68188499999997</v>
      </c>
      <c r="EC45" s="24">
        <v>848.12548800000002</v>
      </c>
      <c r="ED45" s="27">
        <v>852.91076699999996</v>
      </c>
      <c r="EE45" s="27">
        <v>1015.51062</v>
      </c>
      <c r="EF45" s="27">
        <v>940.94470200000001</v>
      </c>
      <c r="EG45" s="27">
        <v>856.73120100000006</v>
      </c>
      <c r="EH45" s="24">
        <v>848.12548800000002</v>
      </c>
      <c r="EI45" s="27">
        <v>852.91076699999996</v>
      </c>
      <c r="EJ45" s="27">
        <v>1045.080078</v>
      </c>
      <c r="EK45" s="27">
        <v>955.62219200000004</v>
      </c>
      <c r="EL45" s="27">
        <v>856.99054000000001</v>
      </c>
      <c r="EM45" s="24">
        <v>848.12548800000002</v>
      </c>
      <c r="EN45" s="27">
        <v>852.910706</v>
      </c>
      <c r="EO45" s="27">
        <v>1062.7926030000001</v>
      </c>
      <c r="EP45" s="27">
        <v>977.97680700000001</v>
      </c>
      <c r="EQ45" s="27">
        <v>860.43518100000006</v>
      </c>
      <c r="ER45" s="24">
        <v>850.88708499999996</v>
      </c>
      <c r="ES45" s="26">
        <v>3.0000000000000001E-3</v>
      </c>
      <c r="ET45" s="26">
        <v>0.01</v>
      </c>
      <c r="EU45" s="26">
        <v>7.0000000000000001E-3</v>
      </c>
      <c r="EV45" s="26">
        <v>3.0000000000000001E-3</v>
      </c>
      <c r="EW45" s="25">
        <v>3.0000000000000001E-3</v>
      </c>
    </row>
    <row r="46" spans="1:153" x14ac:dyDescent="0.25">
      <c r="A46" s="24" t="s">
        <v>186</v>
      </c>
      <c r="B46" s="24">
        <v>429.41570999999999</v>
      </c>
      <c r="C46" s="24">
        <v>524.24371299999996</v>
      </c>
      <c r="D46" s="27">
        <v>502.28872699999999</v>
      </c>
      <c r="E46" s="27">
        <v>502.38201900000001</v>
      </c>
      <c r="F46" s="27">
        <v>502.336884</v>
      </c>
      <c r="G46" s="27">
        <v>502.42605600000002</v>
      </c>
      <c r="H46" s="24">
        <v>502.43533300000001</v>
      </c>
      <c r="I46" s="27">
        <v>527.40771500000005</v>
      </c>
      <c r="J46" s="27">
        <v>528.41583300000002</v>
      </c>
      <c r="K46" s="27">
        <v>527.86767599999996</v>
      </c>
      <c r="L46" s="27">
        <v>527.93457000000001</v>
      </c>
      <c r="M46" s="24">
        <v>527.51733400000001</v>
      </c>
      <c r="N46" s="27">
        <v>544.17852800000003</v>
      </c>
      <c r="O46" s="27">
        <v>548.54675299999997</v>
      </c>
      <c r="P46" s="27">
        <v>548.24804700000004</v>
      </c>
      <c r="Q46" s="27">
        <v>544.05084199999999</v>
      </c>
      <c r="R46" s="24">
        <v>541.96362299999998</v>
      </c>
      <c r="S46" s="27">
        <v>556.36926300000005</v>
      </c>
      <c r="T46" s="27">
        <v>564.98272699999995</v>
      </c>
      <c r="U46" s="27">
        <v>564.92749000000003</v>
      </c>
      <c r="V46" s="27">
        <v>557.65741000000003</v>
      </c>
      <c r="W46" s="24">
        <v>556.27142300000003</v>
      </c>
      <c r="X46" s="27">
        <v>570.75091599999996</v>
      </c>
      <c r="Y46" s="27">
        <v>585.34539800000005</v>
      </c>
      <c r="Z46" s="27">
        <v>589.14331100000004</v>
      </c>
      <c r="AA46" s="27">
        <v>571.74066200000004</v>
      </c>
      <c r="AB46" s="24">
        <v>565.73510699999997</v>
      </c>
      <c r="AC46" s="27">
        <v>579.36871299999996</v>
      </c>
      <c r="AD46" s="27">
        <v>594.58227499999998</v>
      </c>
      <c r="AE46" s="27">
        <v>601.47955300000001</v>
      </c>
      <c r="AF46" s="27">
        <v>579.374146</v>
      </c>
      <c r="AG46" s="24">
        <v>570.82318099999998</v>
      </c>
      <c r="AH46" s="27">
        <v>587.48706100000004</v>
      </c>
      <c r="AI46" s="27">
        <v>603.67816200000004</v>
      </c>
      <c r="AJ46" s="27">
        <v>610.00134300000002</v>
      </c>
      <c r="AK46" s="27">
        <v>587.37652600000001</v>
      </c>
      <c r="AL46" s="24">
        <v>578.16308600000002</v>
      </c>
      <c r="AM46" s="27">
        <v>598.09991500000001</v>
      </c>
      <c r="AN46" s="27">
        <v>614.84997599999997</v>
      </c>
      <c r="AO46" s="27">
        <v>617.83923300000004</v>
      </c>
      <c r="AP46" s="27">
        <v>596.472534</v>
      </c>
      <c r="AQ46" s="24">
        <v>584.33050500000002</v>
      </c>
      <c r="AR46" s="27">
        <v>615.45129399999996</v>
      </c>
      <c r="AS46" s="27">
        <v>628.58960000000002</v>
      </c>
      <c r="AT46" s="27">
        <v>633.39038100000005</v>
      </c>
      <c r="AU46" s="27">
        <v>609.99676499999998</v>
      </c>
      <c r="AV46" s="24">
        <v>592.76818800000001</v>
      </c>
      <c r="AW46" s="27">
        <v>630.72997999999995</v>
      </c>
      <c r="AX46" s="27">
        <v>636.11016800000004</v>
      </c>
      <c r="AY46" s="27">
        <v>648.80291699999998</v>
      </c>
      <c r="AZ46" s="27">
        <v>614.70324700000003</v>
      </c>
      <c r="BA46" s="24">
        <v>599.03967299999999</v>
      </c>
      <c r="BB46" s="27">
        <v>643.03607199999999</v>
      </c>
      <c r="BC46" s="27">
        <v>641.84570299999996</v>
      </c>
      <c r="BD46" s="27">
        <v>659.33416699999998</v>
      </c>
      <c r="BE46" s="27">
        <v>619.478027</v>
      </c>
      <c r="BF46" s="24">
        <v>603.36462400000005</v>
      </c>
      <c r="BG46" s="27">
        <v>648.27429199999995</v>
      </c>
      <c r="BH46" s="27">
        <v>646.999146</v>
      </c>
      <c r="BI46" s="27">
        <v>661.82495100000006</v>
      </c>
      <c r="BJ46" s="27">
        <v>629.58453399999996</v>
      </c>
      <c r="BK46" s="24">
        <v>606.18328899999995</v>
      </c>
      <c r="BL46" s="27">
        <v>658.39276099999995</v>
      </c>
      <c r="BM46" s="27">
        <v>654.07318099999998</v>
      </c>
      <c r="BN46" s="27">
        <v>666.92742899999996</v>
      </c>
      <c r="BO46" s="27">
        <v>636.84912099999997</v>
      </c>
      <c r="BP46" s="24">
        <v>612.68261700000005</v>
      </c>
      <c r="BQ46" s="27">
        <v>665.15606700000001</v>
      </c>
      <c r="BR46" s="27">
        <v>663.75744599999996</v>
      </c>
      <c r="BS46" s="27">
        <v>677.90093999999999</v>
      </c>
      <c r="BT46" s="27">
        <v>642.77984600000002</v>
      </c>
      <c r="BU46" s="24">
        <v>618.35772699999995</v>
      </c>
      <c r="BV46" s="27">
        <v>669.74877900000001</v>
      </c>
      <c r="BW46" s="27">
        <v>675.07940699999995</v>
      </c>
      <c r="BX46" s="27">
        <v>684.54583700000001</v>
      </c>
      <c r="BY46" s="27">
        <v>646.29022199999997</v>
      </c>
      <c r="BZ46" s="24">
        <v>622.64489700000001</v>
      </c>
      <c r="CA46" s="27">
        <v>673.86261000000002</v>
      </c>
      <c r="CB46" s="27">
        <v>689.15673800000002</v>
      </c>
      <c r="CC46" s="27">
        <v>691.29150400000003</v>
      </c>
      <c r="CD46" s="27">
        <v>649.368652</v>
      </c>
      <c r="CE46" s="24">
        <v>626.57043499999997</v>
      </c>
      <c r="CF46" s="27">
        <v>675.38647500000002</v>
      </c>
      <c r="CG46" s="27">
        <v>706.80957000000001</v>
      </c>
      <c r="CH46" s="27">
        <v>703.11804199999995</v>
      </c>
      <c r="CI46" s="27">
        <v>655.11053500000003</v>
      </c>
      <c r="CJ46" s="24">
        <v>631.65185499999995</v>
      </c>
      <c r="CK46" s="27">
        <v>679.33605999999997</v>
      </c>
      <c r="CL46" s="27">
        <v>724.97265600000003</v>
      </c>
      <c r="CM46" s="27">
        <v>715.35931400000004</v>
      </c>
      <c r="CN46" s="27">
        <v>660.28607199999999</v>
      </c>
      <c r="CO46" s="24">
        <v>635.13293499999997</v>
      </c>
      <c r="CP46" s="27">
        <v>684.39025900000001</v>
      </c>
      <c r="CQ46" s="27">
        <v>744.75030500000003</v>
      </c>
      <c r="CR46" s="27">
        <v>731.31457499999999</v>
      </c>
      <c r="CS46" s="27">
        <v>667.32513400000005</v>
      </c>
      <c r="CT46" s="24">
        <v>641.36084000000005</v>
      </c>
      <c r="CU46" s="27">
        <v>688.13024900000005</v>
      </c>
      <c r="CV46" s="27">
        <v>765.99591099999998</v>
      </c>
      <c r="CW46" s="27">
        <v>749.786743</v>
      </c>
      <c r="CX46" s="27">
        <v>674.44830300000001</v>
      </c>
      <c r="CY46" s="24">
        <v>648.28363000000002</v>
      </c>
      <c r="CZ46" s="27">
        <v>690.538635</v>
      </c>
      <c r="DA46" s="27">
        <v>787.84027100000003</v>
      </c>
      <c r="DB46" s="27">
        <v>768.37731900000006</v>
      </c>
      <c r="DC46" s="27">
        <v>681.48931900000002</v>
      </c>
      <c r="DD46" s="24">
        <v>656.31396500000005</v>
      </c>
      <c r="DE46" s="27">
        <v>693.99414100000001</v>
      </c>
      <c r="DF46" s="27">
        <v>814.12365699999998</v>
      </c>
      <c r="DG46" s="27">
        <v>789.10876499999995</v>
      </c>
      <c r="DH46" s="27">
        <v>686.46923800000002</v>
      </c>
      <c r="DI46" s="24">
        <v>666.100098</v>
      </c>
      <c r="DJ46" s="27">
        <v>698.06390399999998</v>
      </c>
      <c r="DK46" s="27">
        <v>842.979919</v>
      </c>
      <c r="DL46" s="27">
        <v>813.30627400000003</v>
      </c>
      <c r="DM46" s="27">
        <v>692.85229500000003</v>
      </c>
      <c r="DN46" s="24">
        <v>678.27966300000003</v>
      </c>
      <c r="DO46" s="27">
        <v>701.87213099999997</v>
      </c>
      <c r="DP46" s="27">
        <v>873.75647000000004</v>
      </c>
      <c r="DQ46" s="27">
        <v>840.56323199999997</v>
      </c>
      <c r="DR46" s="27">
        <v>700.41564900000003</v>
      </c>
      <c r="DS46" s="24">
        <v>688.64764400000001</v>
      </c>
      <c r="DT46" s="27">
        <v>706.81201199999998</v>
      </c>
      <c r="DU46" s="27">
        <v>905.76293899999996</v>
      </c>
      <c r="DV46" s="27">
        <v>870.74267599999996</v>
      </c>
      <c r="DW46" s="27">
        <v>708.12554899999998</v>
      </c>
      <c r="DX46" s="24">
        <v>698.49279799999999</v>
      </c>
      <c r="DY46" s="27">
        <v>711.20111099999997</v>
      </c>
      <c r="DZ46" s="27">
        <v>943.69464100000005</v>
      </c>
      <c r="EA46" s="27">
        <v>905.874146</v>
      </c>
      <c r="EB46" s="27">
        <v>719.69537400000002</v>
      </c>
      <c r="EC46" s="24">
        <v>708.12475600000005</v>
      </c>
      <c r="ED46" s="27">
        <v>717.59368900000004</v>
      </c>
      <c r="EE46" s="27">
        <v>971.08618200000001</v>
      </c>
      <c r="EF46" s="27">
        <v>946.64349400000003</v>
      </c>
      <c r="EG46" s="27">
        <v>733.54083300000002</v>
      </c>
      <c r="EH46" s="24">
        <v>720.27288799999997</v>
      </c>
      <c r="EI46" s="27">
        <v>727.339111</v>
      </c>
      <c r="EJ46" s="27">
        <v>995.12420699999996</v>
      </c>
      <c r="EK46" s="27">
        <v>989.56353799999999</v>
      </c>
      <c r="EL46" s="27">
        <v>747.67480499999999</v>
      </c>
      <c r="EM46" s="24">
        <v>737.72058100000004</v>
      </c>
      <c r="EN46" s="27">
        <v>732.949341</v>
      </c>
      <c r="EO46" s="27">
        <v>1034.7604980000001</v>
      </c>
      <c r="EP46" s="27">
        <v>1036.3532709999999</v>
      </c>
      <c r="EQ46" s="27">
        <v>764.84521500000005</v>
      </c>
      <c r="ER46" s="24">
        <v>757.20953399999996</v>
      </c>
      <c r="ES46" s="26">
        <v>1.2E-2</v>
      </c>
      <c r="ET46" s="26">
        <v>2.4E-2</v>
      </c>
      <c r="EU46" s="26">
        <v>2.4E-2</v>
      </c>
      <c r="EV46" s="26">
        <v>1.2999999999999999E-2</v>
      </c>
      <c r="EW46" s="25">
        <v>1.2999999999999999E-2</v>
      </c>
    </row>
    <row r="47" spans="1:153" x14ac:dyDescent="0.25">
      <c r="A47" s="24" t="s">
        <v>185</v>
      </c>
      <c r="B47" s="24">
        <v>19.227409000000002</v>
      </c>
      <c r="C47" s="24">
        <v>19.692271999999999</v>
      </c>
      <c r="D47" s="27">
        <v>16.856238999999999</v>
      </c>
      <c r="E47" s="27">
        <v>16.856238999999999</v>
      </c>
      <c r="F47" s="27">
        <v>16.856241000000001</v>
      </c>
      <c r="G47" s="27">
        <v>16.856241000000001</v>
      </c>
      <c r="H47" s="24">
        <v>16.856241000000001</v>
      </c>
      <c r="I47" s="27">
        <v>16.884239000000001</v>
      </c>
      <c r="J47" s="27">
        <v>16.885083999999999</v>
      </c>
      <c r="K47" s="27">
        <v>16.884910999999999</v>
      </c>
      <c r="L47" s="27">
        <v>16.884998</v>
      </c>
      <c r="M47" s="24">
        <v>16.885088</v>
      </c>
      <c r="N47" s="27">
        <v>20.439398000000001</v>
      </c>
      <c r="O47" s="27">
        <v>20.438406000000001</v>
      </c>
      <c r="P47" s="27">
        <v>20.440065000000001</v>
      </c>
      <c r="Q47" s="27">
        <v>20.439753</v>
      </c>
      <c r="R47" s="24">
        <v>20.438889</v>
      </c>
      <c r="S47" s="27">
        <v>20.446507</v>
      </c>
      <c r="T47" s="27">
        <v>20.440180000000002</v>
      </c>
      <c r="U47" s="27">
        <v>20.442232000000001</v>
      </c>
      <c r="V47" s="27">
        <v>20.440199</v>
      </c>
      <c r="W47" s="24">
        <v>20.442043000000002</v>
      </c>
      <c r="X47" s="27">
        <v>20.450741000000001</v>
      </c>
      <c r="Y47" s="27">
        <v>20.44116</v>
      </c>
      <c r="Z47" s="27">
        <v>20.442872999999999</v>
      </c>
      <c r="AA47" s="27">
        <v>20.440666</v>
      </c>
      <c r="AB47" s="24">
        <v>20.448346999999998</v>
      </c>
      <c r="AC47" s="27">
        <v>20.453218</v>
      </c>
      <c r="AD47" s="27">
        <v>20.441552999999999</v>
      </c>
      <c r="AE47" s="27">
        <v>20.443840000000002</v>
      </c>
      <c r="AF47" s="27">
        <v>20.441455999999999</v>
      </c>
      <c r="AG47" s="24">
        <v>20.450797999999999</v>
      </c>
      <c r="AH47" s="27">
        <v>20.456244999999999</v>
      </c>
      <c r="AI47" s="27">
        <v>20.441862</v>
      </c>
      <c r="AJ47" s="27">
        <v>20.443838</v>
      </c>
      <c r="AK47" s="27">
        <v>20.442281999999999</v>
      </c>
      <c r="AL47" s="24">
        <v>20.452124000000001</v>
      </c>
      <c r="AM47" s="27">
        <v>20.459087</v>
      </c>
      <c r="AN47" s="27">
        <v>20.442464999999999</v>
      </c>
      <c r="AO47" s="27">
        <v>20.443939</v>
      </c>
      <c r="AP47" s="27">
        <v>20.443745</v>
      </c>
      <c r="AQ47" s="24">
        <v>20.453317999999999</v>
      </c>
      <c r="AR47" s="27">
        <v>20.460332999999999</v>
      </c>
      <c r="AS47" s="27">
        <v>20.442464999999999</v>
      </c>
      <c r="AT47" s="27">
        <v>20.444609</v>
      </c>
      <c r="AU47" s="27">
        <v>20.445108000000001</v>
      </c>
      <c r="AV47" s="24">
        <v>20.453317999999999</v>
      </c>
      <c r="AW47" s="27">
        <v>20.542826000000002</v>
      </c>
      <c r="AX47" s="27">
        <v>20.443086999999998</v>
      </c>
      <c r="AY47" s="27">
        <v>20.447438999999999</v>
      </c>
      <c r="AZ47" s="27">
        <v>20.447469999999999</v>
      </c>
      <c r="BA47" s="24">
        <v>20.458394999999999</v>
      </c>
      <c r="BB47" s="27">
        <v>20.556529999999999</v>
      </c>
      <c r="BC47" s="27">
        <v>20.445816000000001</v>
      </c>
      <c r="BD47" s="27">
        <v>20.448125999999998</v>
      </c>
      <c r="BE47" s="27">
        <v>20.449991000000001</v>
      </c>
      <c r="BF47" s="24">
        <v>20.459122000000001</v>
      </c>
      <c r="BG47" s="27">
        <v>20.555958</v>
      </c>
      <c r="BH47" s="27">
        <v>20.447077</v>
      </c>
      <c r="BI47" s="27">
        <v>20.447662000000001</v>
      </c>
      <c r="BJ47" s="27">
        <v>20.451792000000001</v>
      </c>
      <c r="BK47" s="24">
        <v>20.460051</v>
      </c>
      <c r="BL47" s="27">
        <v>20.553957</v>
      </c>
      <c r="BM47" s="27">
        <v>20.449010999999999</v>
      </c>
      <c r="BN47" s="27">
        <v>20.451627999999999</v>
      </c>
      <c r="BO47" s="27">
        <v>20.454063000000001</v>
      </c>
      <c r="BP47" s="24">
        <v>20.460051</v>
      </c>
      <c r="BQ47" s="27">
        <v>20.557600000000001</v>
      </c>
      <c r="BR47" s="27">
        <v>20.452680999999998</v>
      </c>
      <c r="BS47" s="27">
        <v>20.457757999999998</v>
      </c>
      <c r="BT47" s="27">
        <v>20.456033999999999</v>
      </c>
      <c r="BU47" s="24">
        <v>20.462187</v>
      </c>
      <c r="BV47" s="27">
        <v>20.543982</v>
      </c>
      <c r="BW47" s="27">
        <v>20.459140999999999</v>
      </c>
      <c r="BX47" s="27">
        <v>20.465429</v>
      </c>
      <c r="BY47" s="27">
        <v>20.458808999999999</v>
      </c>
      <c r="BZ47" s="24">
        <v>20.462297</v>
      </c>
      <c r="CA47" s="27">
        <v>20.542528000000001</v>
      </c>
      <c r="CB47" s="27">
        <v>20.466707</v>
      </c>
      <c r="CC47" s="27">
        <v>20.475121000000001</v>
      </c>
      <c r="CD47" s="27">
        <v>20.463519999999999</v>
      </c>
      <c r="CE47" s="24">
        <v>20.464264</v>
      </c>
      <c r="CF47" s="27">
        <v>20.541857</v>
      </c>
      <c r="CG47" s="27">
        <v>20.475791999999998</v>
      </c>
      <c r="CH47" s="27">
        <v>20.486021000000001</v>
      </c>
      <c r="CI47" s="27">
        <v>20.469749</v>
      </c>
      <c r="CJ47" s="24">
        <v>20.465551000000001</v>
      </c>
      <c r="CK47" s="27">
        <v>20.488947</v>
      </c>
      <c r="CL47" s="27">
        <v>20.486691</v>
      </c>
      <c r="CM47" s="27">
        <v>20.499099999999999</v>
      </c>
      <c r="CN47" s="27">
        <v>20.473037999999999</v>
      </c>
      <c r="CO47" s="24">
        <v>20.466881000000001</v>
      </c>
      <c r="CP47" s="27">
        <v>20.490065000000001</v>
      </c>
      <c r="CQ47" s="27">
        <v>20.493742000000001</v>
      </c>
      <c r="CR47" s="27">
        <v>20.508652000000001</v>
      </c>
      <c r="CS47" s="27">
        <v>20.477886000000002</v>
      </c>
      <c r="CT47" s="24">
        <v>20.467745000000001</v>
      </c>
      <c r="CU47" s="27">
        <v>20.499369000000002</v>
      </c>
      <c r="CV47" s="27">
        <v>20.500292000000002</v>
      </c>
      <c r="CW47" s="27">
        <v>20.514614000000002</v>
      </c>
      <c r="CX47" s="27">
        <v>20.480174999999999</v>
      </c>
      <c r="CY47" s="24">
        <v>20.468454000000001</v>
      </c>
      <c r="CZ47" s="27">
        <v>20.504925</v>
      </c>
      <c r="DA47" s="27">
        <v>20.502268000000001</v>
      </c>
      <c r="DB47" s="27">
        <v>20.518934000000002</v>
      </c>
      <c r="DC47" s="27">
        <v>20.484734</v>
      </c>
      <c r="DD47" s="24">
        <v>20.469591000000001</v>
      </c>
      <c r="DE47" s="27">
        <v>20.513318999999999</v>
      </c>
      <c r="DF47" s="27">
        <v>20.506406999999999</v>
      </c>
      <c r="DG47" s="27">
        <v>20.522818000000001</v>
      </c>
      <c r="DH47" s="27">
        <v>20.492301999999999</v>
      </c>
      <c r="DI47" s="24">
        <v>20.473220999999999</v>
      </c>
      <c r="DJ47" s="27">
        <v>20.519600000000001</v>
      </c>
      <c r="DK47" s="27">
        <v>20.509288999999999</v>
      </c>
      <c r="DL47" s="27">
        <v>20.526720000000001</v>
      </c>
      <c r="DM47" s="27">
        <v>20.501384999999999</v>
      </c>
      <c r="DN47" s="24">
        <v>20.479527999999998</v>
      </c>
      <c r="DO47" s="27">
        <v>20.526233999999999</v>
      </c>
      <c r="DP47" s="27">
        <v>20.514717000000001</v>
      </c>
      <c r="DQ47" s="27">
        <v>20.530716000000002</v>
      </c>
      <c r="DR47" s="27">
        <v>20.506474000000001</v>
      </c>
      <c r="DS47" s="24">
        <v>20.480999000000001</v>
      </c>
      <c r="DT47" s="27">
        <v>20.530899000000002</v>
      </c>
      <c r="DU47" s="27">
        <v>20.519323</v>
      </c>
      <c r="DV47" s="27">
        <v>20.534383999999999</v>
      </c>
      <c r="DW47" s="27">
        <v>20.511700000000001</v>
      </c>
      <c r="DX47" s="24">
        <v>20.483442</v>
      </c>
      <c r="DY47" s="27">
        <v>20.535409999999999</v>
      </c>
      <c r="DZ47" s="27">
        <v>20.523887999999999</v>
      </c>
      <c r="EA47" s="27">
        <v>20.538285999999999</v>
      </c>
      <c r="EB47" s="27">
        <v>20.515737999999999</v>
      </c>
      <c r="EC47" s="24">
        <v>20.486142999999998</v>
      </c>
      <c r="ED47" s="27">
        <v>20.538204</v>
      </c>
      <c r="EE47" s="27">
        <v>20.526730000000001</v>
      </c>
      <c r="EF47" s="27">
        <v>20.540299999999998</v>
      </c>
      <c r="EG47" s="27">
        <v>20.519290999999999</v>
      </c>
      <c r="EH47" s="24">
        <v>20.487874999999999</v>
      </c>
      <c r="EI47" s="27">
        <v>20.540662999999999</v>
      </c>
      <c r="EJ47" s="27">
        <v>20.529855999999999</v>
      </c>
      <c r="EK47" s="27">
        <v>20.543896</v>
      </c>
      <c r="EL47" s="27">
        <v>20.520775</v>
      </c>
      <c r="EM47" s="24">
        <v>20.489819000000001</v>
      </c>
      <c r="EN47" s="27">
        <v>20.543633</v>
      </c>
      <c r="EO47" s="27">
        <v>20.534025</v>
      </c>
      <c r="EP47" s="27">
        <v>20.546949000000001</v>
      </c>
      <c r="EQ47" s="27">
        <v>20.524729000000001</v>
      </c>
      <c r="ER47" s="24">
        <v>20.491610000000001</v>
      </c>
      <c r="ES47" s="26">
        <v>1E-3</v>
      </c>
      <c r="ET47" s="26">
        <v>1E-3</v>
      </c>
      <c r="EU47" s="26">
        <v>1E-3</v>
      </c>
      <c r="EV47" s="26">
        <v>1E-3</v>
      </c>
      <c r="EW47" s="25">
        <v>1E-3</v>
      </c>
    </row>
    <row r="48" spans="1:153" x14ac:dyDescent="0.25">
      <c r="A48" s="28" t="s">
        <v>184</v>
      </c>
      <c r="B48" s="28">
        <v>4110.1914059999999</v>
      </c>
      <c r="C48" s="28">
        <v>4093.0390619999998</v>
      </c>
      <c r="D48" s="31">
        <v>4076.6442870000001</v>
      </c>
      <c r="E48" s="31">
        <v>4073.9072270000001</v>
      </c>
      <c r="F48" s="31">
        <v>4074.0561520000001</v>
      </c>
      <c r="G48" s="31">
        <v>4075.6152339999999</v>
      </c>
      <c r="H48" s="28">
        <v>4074.5466310000002</v>
      </c>
      <c r="I48" s="31">
        <v>4048.7944339999999</v>
      </c>
      <c r="J48" s="31">
        <v>4039.8891600000002</v>
      </c>
      <c r="K48" s="31">
        <v>4052.236328</v>
      </c>
      <c r="L48" s="31">
        <v>4002.1208499999998</v>
      </c>
      <c r="M48" s="28">
        <v>3956.0976559999999</v>
      </c>
      <c r="N48" s="31">
        <v>4116.3579099999997</v>
      </c>
      <c r="O48" s="31">
        <v>4088.5625</v>
      </c>
      <c r="P48" s="31">
        <v>4123.4458009999998</v>
      </c>
      <c r="Q48" s="31">
        <v>4023.5375979999999</v>
      </c>
      <c r="R48" s="28">
        <v>3945.030029</v>
      </c>
      <c r="S48" s="31">
        <v>4192.123047</v>
      </c>
      <c r="T48" s="31">
        <v>4143.4228519999997</v>
      </c>
      <c r="U48" s="31">
        <v>4203.5073240000002</v>
      </c>
      <c r="V48" s="31">
        <v>4055.5573730000001</v>
      </c>
      <c r="W48" s="28">
        <v>3944.743164</v>
      </c>
      <c r="X48" s="31">
        <v>4244.8315430000002</v>
      </c>
      <c r="Y48" s="31">
        <v>4178.7597660000001</v>
      </c>
      <c r="Z48" s="31">
        <v>4257.3447269999997</v>
      </c>
      <c r="AA48" s="31">
        <v>4066.9458009999998</v>
      </c>
      <c r="AB48" s="28">
        <v>3922.7705080000001</v>
      </c>
      <c r="AC48" s="31">
        <v>4305.5478519999997</v>
      </c>
      <c r="AD48" s="31">
        <v>4222.0219729999999</v>
      </c>
      <c r="AE48" s="31">
        <v>4320.90625</v>
      </c>
      <c r="AF48" s="31">
        <v>4089.5053710000002</v>
      </c>
      <c r="AG48" s="28">
        <v>3916.6791990000002</v>
      </c>
      <c r="AH48" s="31">
        <v>4365.5522460000002</v>
      </c>
      <c r="AI48" s="31">
        <v>4264.4331050000001</v>
      </c>
      <c r="AJ48" s="31">
        <v>4380.1845700000003</v>
      </c>
      <c r="AK48" s="31">
        <v>4110.9995120000003</v>
      </c>
      <c r="AL48" s="28">
        <v>3914.4838869999999</v>
      </c>
      <c r="AM48" s="31">
        <v>4433.2460940000001</v>
      </c>
      <c r="AN48" s="31">
        <v>4313.5361329999996</v>
      </c>
      <c r="AO48" s="31">
        <v>4449.2070309999999</v>
      </c>
      <c r="AP48" s="31">
        <v>4145.7739259999998</v>
      </c>
      <c r="AQ48" s="28">
        <v>3929.6464839999999</v>
      </c>
      <c r="AR48" s="31">
        <v>4470.1889650000003</v>
      </c>
      <c r="AS48" s="31">
        <v>4341.4038090000004</v>
      </c>
      <c r="AT48" s="31">
        <v>4501.6918949999999</v>
      </c>
      <c r="AU48" s="31">
        <v>4150.3266599999997</v>
      </c>
      <c r="AV48" s="28">
        <v>3934.2453609999998</v>
      </c>
      <c r="AW48" s="31">
        <v>4503.4716799999997</v>
      </c>
      <c r="AX48" s="31">
        <v>4366.0615230000003</v>
      </c>
      <c r="AY48" s="31">
        <v>4548.0307620000003</v>
      </c>
      <c r="AZ48" s="31">
        <v>4159.4814450000003</v>
      </c>
      <c r="BA48" s="28">
        <v>3939.7856449999999</v>
      </c>
      <c r="BB48" s="31">
        <v>4558.0122069999998</v>
      </c>
      <c r="BC48" s="31">
        <v>4405.1879879999997</v>
      </c>
      <c r="BD48" s="31">
        <v>4608.5883789999998</v>
      </c>
      <c r="BE48" s="31">
        <v>4183.4023440000001</v>
      </c>
      <c r="BF48" s="28">
        <v>3958.6420899999998</v>
      </c>
      <c r="BG48" s="31">
        <v>4616.3403319999998</v>
      </c>
      <c r="BH48" s="31">
        <v>4440.3012699999999</v>
      </c>
      <c r="BI48" s="31">
        <v>4665.0224609999996</v>
      </c>
      <c r="BJ48" s="31">
        <v>4202.4799800000001</v>
      </c>
      <c r="BK48" s="28">
        <v>3973.532471</v>
      </c>
      <c r="BL48" s="31">
        <v>4668.6723629999997</v>
      </c>
      <c r="BM48" s="31">
        <v>4477.5087890000004</v>
      </c>
      <c r="BN48" s="31">
        <v>4719.9663090000004</v>
      </c>
      <c r="BO48" s="31">
        <v>4224.8461909999996</v>
      </c>
      <c r="BP48" s="28">
        <v>3985.3908689999998</v>
      </c>
      <c r="BQ48" s="31">
        <v>4718.0385740000002</v>
      </c>
      <c r="BR48" s="31">
        <v>4517.34375</v>
      </c>
      <c r="BS48" s="31">
        <v>4771.3564450000003</v>
      </c>
      <c r="BT48" s="31">
        <v>4247.6577150000003</v>
      </c>
      <c r="BU48" s="28">
        <v>3998.6201169999999</v>
      </c>
      <c r="BV48" s="31">
        <v>4761.2265619999998</v>
      </c>
      <c r="BW48" s="31">
        <v>4549.6318359999996</v>
      </c>
      <c r="BX48" s="31">
        <v>4821.0302730000003</v>
      </c>
      <c r="BY48" s="31">
        <v>4266.1713870000003</v>
      </c>
      <c r="BZ48" s="28">
        <v>4009.2646479999999</v>
      </c>
      <c r="CA48" s="31">
        <v>4806.5327150000003</v>
      </c>
      <c r="CB48" s="31">
        <v>4586.4433589999999</v>
      </c>
      <c r="CC48" s="31">
        <v>4875.2631840000004</v>
      </c>
      <c r="CD48" s="31">
        <v>4287.3881840000004</v>
      </c>
      <c r="CE48" s="28">
        <v>4026.7504880000001</v>
      </c>
      <c r="CF48" s="31">
        <v>4845.7612300000001</v>
      </c>
      <c r="CG48" s="31">
        <v>4619.8110349999997</v>
      </c>
      <c r="CH48" s="31">
        <v>4919.9604490000002</v>
      </c>
      <c r="CI48" s="31">
        <v>4303.3774409999996</v>
      </c>
      <c r="CJ48" s="28">
        <v>4037.0195309999999</v>
      </c>
      <c r="CK48" s="31">
        <v>4888.1523440000001</v>
      </c>
      <c r="CL48" s="31">
        <v>4653.2397460000002</v>
      </c>
      <c r="CM48" s="31">
        <v>4968.1450199999999</v>
      </c>
      <c r="CN48" s="31">
        <v>4322.3632809999999</v>
      </c>
      <c r="CO48" s="28">
        <v>4050.6333009999998</v>
      </c>
      <c r="CP48" s="31">
        <v>4934.6611329999996</v>
      </c>
      <c r="CQ48" s="31">
        <v>4691.0810549999997</v>
      </c>
      <c r="CR48" s="31">
        <v>5020.4423829999996</v>
      </c>
      <c r="CS48" s="31">
        <v>4348.7871089999999</v>
      </c>
      <c r="CT48" s="28">
        <v>4071.1118160000001</v>
      </c>
      <c r="CU48" s="31">
        <v>4973.8833009999998</v>
      </c>
      <c r="CV48" s="31">
        <v>4725.294922</v>
      </c>
      <c r="CW48" s="31">
        <v>5072.0385740000002</v>
      </c>
      <c r="CX48" s="31">
        <v>4371.0151370000003</v>
      </c>
      <c r="CY48" s="28">
        <v>4084.4724120000001</v>
      </c>
      <c r="CZ48" s="31">
        <v>5014.3828119999998</v>
      </c>
      <c r="DA48" s="31">
        <v>4759.2939450000003</v>
      </c>
      <c r="DB48" s="31">
        <v>5123.8081050000001</v>
      </c>
      <c r="DC48" s="31">
        <v>4396.5971680000002</v>
      </c>
      <c r="DD48" s="28">
        <v>4099.7651370000003</v>
      </c>
      <c r="DE48" s="31">
        <v>5062.0913090000004</v>
      </c>
      <c r="DF48" s="31">
        <v>4793.6054690000001</v>
      </c>
      <c r="DG48" s="31">
        <v>5171.8159180000002</v>
      </c>
      <c r="DH48" s="31">
        <v>4425.9091799999997</v>
      </c>
      <c r="DI48" s="28">
        <v>4120.296875</v>
      </c>
      <c r="DJ48" s="31">
        <v>5113.5991210000002</v>
      </c>
      <c r="DK48" s="31">
        <v>4826.3007809999999</v>
      </c>
      <c r="DL48" s="31">
        <v>5218.7260740000002</v>
      </c>
      <c r="DM48" s="31">
        <v>4454.982422</v>
      </c>
      <c r="DN48" s="28">
        <v>4146.9755859999996</v>
      </c>
      <c r="DO48" s="31">
        <v>5167.0014650000003</v>
      </c>
      <c r="DP48" s="31">
        <v>4865.8803710000002</v>
      </c>
      <c r="DQ48" s="31">
        <v>5267.638672</v>
      </c>
      <c r="DR48" s="31">
        <v>4485.1210940000001</v>
      </c>
      <c r="DS48" s="28">
        <v>4168.7373049999997</v>
      </c>
      <c r="DT48" s="31">
        <v>5224.8701170000004</v>
      </c>
      <c r="DU48" s="31">
        <v>4912.5375979999999</v>
      </c>
      <c r="DV48" s="31">
        <v>5319.955078</v>
      </c>
      <c r="DW48" s="31">
        <v>4522.1123049999997</v>
      </c>
      <c r="DX48" s="28">
        <v>4199.5908200000003</v>
      </c>
      <c r="DY48" s="31">
        <v>5286.8964839999999</v>
      </c>
      <c r="DZ48" s="31">
        <v>4960.6289059999999</v>
      </c>
      <c r="EA48" s="31">
        <v>5381.0551759999998</v>
      </c>
      <c r="EB48" s="31">
        <v>4560.0385740000002</v>
      </c>
      <c r="EC48" s="28">
        <v>4230.4262699999999</v>
      </c>
      <c r="ED48" s="31">
        <v>5347.6152339999999</v>
      </c>
      <c r="EE48" s="31">
        <v>5004.4868159999996</v>
      </c>
      <c r="EF48" s="31">
        <v>5441.1577150000003</v>
      </c>
      <c r="EG48" s="31">
        <v>4594.6323240000002</v>
      </c>
      <c r="EH48" s="28">
        <v>4258.4589839999999</v>
      </c>
      <c r="EI48" s="31">
        <v>5409.2714839999999</v>
      </c>
      <c r="EJ48" s="31">
        <v>5045.1757809999999</v>
      </c>
      <c r="EK48" s="31">
        <v>5496.5927730000003</v>
      </c>
      <c r="EL48" s="31">
        <v>4629.8701170000004</v>
      </c>
      <c r="EM48" s="28">
        <v>4284.7416990000002</v>
      </c>
      <c r="EN48" s="31">
        <v>5470.7646480000003</v>
      </c>
      <c r="EO48" s="31">
        <v>5086.3662109999996</v>
      </c>
      <c r="EP48" s="31">
        <v>5549.9086909999996</v>
      </c>
      <c r="EQ48" s="31">
        <v>4668.1748049999997</v>
      </c>
      <c r="ER48" s="28">
        <v>4319.8222660000001</v>
      </c>
      <c r="ES48" s="30">
        <v>0.01</v>
      </c>
      <c r="ET48" s="30">
        <v>8.0000000000000002E-3</v>
      </c>
      <c r="EU48" s="30">
        <v>1.0999999999999999E-2</v>
      </c>
      <c r="EV48" s="30">
        <v>5.0000000000000001E-3</v>
      </c>
      <c r="EW48" s="29">
        <v>2E-3</v>
      </c>
    </row>
    <row r="49" spans="1:153" x14ac:dyDescent="0.25">
      <c r="A49" s="28" t="s">
        <v>183</v>
      </c>
      <c r="B49" s="28">
        <v>3994.2395019999999</v>
      </c>
      <c r="C49" s="28">
        <v>3978.7917480000001</v>
      </c>
      <c r="D49" s="31">
        <v>3950.8764649999998</v>
      </c>
      <c r="E49" s="31">
        <v>3948.7070309999999</v>
      </c>
      <c r="F49" s="31">
        <v>3948.6296390000002</v>
      </c>
      <c r="G49" s="31">
        <v>3948.6347660000001</v>
      </c>
      <c r="H49" s="28">
        <v>3948.647461</v>
      </c>
      <c r="I49" s="31">
        <v>3914.845703</v>
      </c>
      <c r="J49" s="31">
        <v>3907.205078</v>
      </c>
      <c r="K49" s="31">
        <v>3919.1247560000002</v>
      </c>
      <c r="L49" s="31">
        <v>3865.6901859999998</v>
      </c>
      <c r="M49" s="28">
        <v>3822.1000979999999</v>
      </c>
      <c r="N49" s="31">
        <v>3957.4482419999999</v>
      </c>
      <c r="O49" s="31">
        <v>3932.0275879999999</v>
      </c>
      <c r="P49" s="31">
        <v>3966.1833499999998</v>
      </c>
      <c r="Q49" s="31">
        <v>3860.6735840000001</v>
      </c>
      <c r="R49" s="28">
        <v>3786.493164</v>
      </c>
      <c r="S49" s="31">
        <v>4025.1030270000001</v>
      </c>
      <c r="T49" s="31">
        <v>3979.7375489999999</v>
      </c>
      <c r="U49" s="31">
        <v>4039.3901369999999</v>
      </c>
      <c r="V49" s="31">
        <v>3882.360107</v>
      </c>
      <c r="W49" s="28">
        <v>3778.0720209999999</v>
      </c>
      <c r="X49" s="31">
        <v>4071.2814939999998</v>
      </c>
      <c r="Y49" s="31">
        <v>4009.4467770000001</v>
      </c>
      <c r="Z49" s="31">
        <v>4088.1987300000001</v>
      </c>
      <c r="AA49" s="31">
        <v>3885.2602539999998</v>
      </c>
      <c r="AB49" s="28">
        <v>3749.3642580000001</v>
      </c>
      <c r="AC49" s="31">
        <v>4127.7758789999998</v>
      </c>
      <c r="AD49" s="31">
        <v>4050.2116700000001</v>
      </c>
      <c r="AE49" s="31">
        <v>4148.3710940000001</v>
      </c>
      <c r="AF49" s="31">
        <v>3902.0910640000002</v>
      </c>
      <c r="AG49" s="28">
        <v>3740.0815429999998</v>
      </c>
      <c r="AH49" s="31">
        <v>4183.951172</v>
      </c>
      <c r="AI49" s="31">
        <v>4090.0585940000001</v>
      </c>
      <c r="AJ49" s="31">
        <v>4204.9140619999998</v>
      </c>
      <c r="AK49" s="31">
        <v>3917.881836</v>
      </c>
      <c r="AL49" s="28">
        <v>3734.5048830000001</v>
      </c>
      <c r="AM49" s="31">
        <v>4247.7348629999997</v>
      </c>
      <c r="AN49" s="31">
        <v>4136.716797</v>
      </c>
      <c r="AO49" s="31">
        <v>4271.3735349999997</v>
      </c>
      <c r="AP49" s="31">
        <v>3947.0654300000001</v>
      </c>
      <c r="AQ49" s="28">
        <v>3746.1723630000001</v>
      </c>
      <c r="AR49" s="31">
        <v>4280.4287109999996</v>
      </c>
      <c r="AS49" s="31">
        <v>4159.9643550000001</v>
      </c>
      <c r="AT49" s="31">
        <v>4321.4311520000001</v>
      </c>
      <c r="AU49" s="31">
        <v>3945.842529</v>
      </c>
      <c r="AV49" s="28">
        <v>3746.9106449999999</v>
      </c>
      <c r="AW49" s="31">
        <v>4308.7128910000001</v>
      </c>
      <c r="AX49" s="31">
        <v>4181.5815430000002</v>
      </c>
      <c r="AY49" s="31">
        <v>4364.9423829999996</v>
      </c>
      <c r="AZ49" s="31">
        <v>3948.7365719999998</v>
      </c>
      <c r="BA49" s="28">
        <v>3747.9819339999999</v>
      </c>
      <c r="BB49" s="31">
        <v>4357.9331050000001</v>
      </c>
      <c r="BC49" s="31">
        <v>4217.2587890000004</v>
      </c>
      <c r="BD49" s="31">
        <v>4421.0771480000003</v>
      </c>
      <c r="BE49" s="31">
        <v>3965.7939449999999</v>
      </c>
      <c r="BF49" s="28">
        <v>3761.7001949999999</v>
      </c>
      <c r="BG49" s="31">
        <v>4411.3251950000003</v>
      </c>
      <c r="BH49" s="31">
        <v>4249.2055659999996</v>
      </c>
      <c r="BI49" s="31">
        <v>4474.8046880000002</v>
      </c>
      <c r="BJ49" s="31">
        <v>3978.7214359999998</v>
      </c>
      <c r="BK49" s="28">
        <v>3768.7216800000001</v>
      </c>
      <c r="BL49" s="31">
        <v>4457.8349609999996</v>
      </c>
      <c r="BM49" s="31">
        <v>4282.4389650000003</v>
      </c>
      <c r="BN49" s="31">
        <v>4526.5058589999999</v>
      </c>
      <c r="BO49" s="31">
        <v>3990.186768</v>
      </c>
      <c r="BP49" s="28">
        <v>3774.5581050000001</v>
      </c>
      <c r="BQ49" s="31">
        <v>4501.0039059999999</v>
      </c>
      <c r="BR49" s="31">
        <v>4318.154297</v>
      </c>
      <c r="BS49" s="31">
        <v>4574.5786129999997</v>
      </c>
      <c r="BT49" s="31">
        <v>4005.5458979999999</v>
      </c>
      <c r="BU49" s="28">
        <v>3781.3710940000001</v>
      </c>
      <c r="BV49" s="31">
        <v>4537.5</v>
      </c>
      <c r="BW49" s="31">
        <v>4345.9697269999997</v>
      </c>
      <c r="BX49" s="31">
        <v>4620.8837890000004</v>
      </c>
      <c r="BY49" s="31">
        <v>4016.4514159999999</v>
      </c>
      <c r="BZ49" s="28">
        <v>3785.2463379999999</v>
      </c>
      <c r="CA49" s="31">
        <v>4575.5981449999999</v>
      </c>
      <c r="CB49" s="31">
        <v>4378.0439450000003</v>
      </c>
      <c r="CC49" s="31">
        <v>4671.6850590000004</v>
      </c>
      <c r="CD49" s="31">
        <v>4030.1132809999999</v>
      </c>
      <c r="CE49" s="28">
        <v>3795.6835940000001</v>
      </c>
      <c r="CF49" s="31">
        <v>4606.7089839999999</v>
      </c>
      <c r="CG49" s="31">
        <v>4405.8427730000003</v>
      </c>
      <c r="CH49" s="31">
        <v>4712.2919920000004</v>
      </c>
      <c r="CI49" s="31">
        <v>4037.7727049999999</v>
      </c>
      <c r="CJ49" s="28">
        <v>3798.0229490000002</v>
      </c>
      <c r="CK49" s="31">
        <v>4640.4189450000003</v>
      </c>
      <c r="CL49" s="31">
        <v>4433.185547</v>
      </c>
      <c r="CM49" s="31">
        <v>4756.2915039999998</v>
      </c>
      <c r="CN49" s="31">
        <v>4047.9880370000001</v>
      </c>
      <c r="CO49" s="28">
        <v>3802.9057619999999</v>
      </c>
      <c r="CP49" s="31">
        <v>4677.4194340000004</v>
      </c>
      <c r="CQ49" s="31">
        <v>4464.298828</v>
      </c>
      <c r="CR49" s="31">
        <v>4804.3271480000003</v>
      </c>
      <c r="CS49" s="31">
        <v>4065.388672</v>
      </c>
      <c r="CT49" s="28">
        <v>3814.0112300000001</v>
      </c>
      <c r="CU49" s="31">
        <v>4706.7182620000003</v>
      </c>
      <c r="CV49" s="31">
        <v>4491.4340819999998</v>
      </c>
      <c r="CW49" s="31">
        <v>4851.2895509999998</v>
      </c>
      <c r="CX49" s="31">
        <v>4078.0954590000001</v>
      </c>
      <c r="CY49" s="28">
        <v>3817.5017090000001</v>
      </c>
      <c r="CZ49" s="31">
        <v>4736.8652339999999</v>
      </c>
      <c r="DA49" s="31">
        <v>4518.0375979999999</v>
      </c>
      <c r="DB49" s="31">
        <v>4898.3823240000002</v>
      </c>
      <c r="DC49" s="31">
        <v>4093.724365</v>
      </c>
      <c r="DD49" s="28">
        <v>3822.369385</v>
      </c>
      <c r="DE49" s="31">
        <v>4773.7578119999998</v>
      </c>
      <c r="DF49" s="31">
        <v>4545.0107420000004</v>
      </c>
      <c r="DG49" s="31">
        <v>4941.4887699999999</v>
      </c>
      <c r="DH49" s="31">
        <v>4112.6328119999998</v>
      </c>
      <c r="DI49" s="28">
        <v>3831.8032229999999</v>
      </c>
      <c r="DJ49" s="31">
        <v>4814.0190430000002</v>
      </c>
      <c r="DK49" s="31">
        <v>4569.6899409999996</v>
      </c>
      <c r="DL49" s="31">
        <v>4983.1904299999997</v>
      </c>
      <c r="DM49" s="31">
        <v>4130.6752930000002</v>
      </c>
      <c r="DN49" s="28">
        <v>3846.9489749999998</v>
      </c>
      <c r="DO49" s="31">
        <v>4853.640625</v>
      </c>
      <c r="DP49" s="31">
        <v>4601.0014650000003</v>
      </c>
      <c r="DQ49" s="31">
        <v>5026.9833980000003</v>
      </c>
      <c r="DR49" s="31">
        <v>4149.3745120000003</v>
      </c>
      <c r="DS49" s="28">
        <v>3856.373047</v>
      </c>
      <c r="DT49" s="31">
        <v>4900.5844729999999</v>
      </c>
      <c r="DU49" s="31">
        <v>4639.3583980000003</v>
      </c>
      <c r="DV49" s="31">
        <v>5074.609375</v>
      </c>
      <c r="DW49" s="31">
        <v>4174.9125979999999</v>
      </c>
      <c r="DX49" s="28">
        <v>3875.139893</v>
      </c>
      <c r="DY49" s="31">
        <v>4952.6264650000003</v>
      </c>
      <c r="DZ49" s="31">
        <v>4679.3007809999999</v>
      </c>
      <c r="EA49" s="31">
        <v>5130.9599609999996</v>
      </c>
      <c r="EB49" s="31">
        <v>4201.0551759999998</v>
      </c>
      <c r="EC49" s="28">
        <v>3893.493164</v>
      </c>
      <c r="ED49" s="31">
        <v>5004.7006840000004</v>
      </c>
      <c r="EE49" s="31">
        <v>4720.4916990000002</v>
      </c>
      <c r="EF49" s="31">
        <v>5187.5693359999996</v>
      </c>
      <c r="EG49" s="31">
        <v>4224.6674800000001</v>
      </c>
      <c r="EH49" s="28">
        <v>3909.3937989999999</v>
      </c>
      <c r="EI49" s="31">
        <v>5058.5541990000002</v>
      </c>
      <c r="EJ49" s="31">
        <v>4753.810547</v>
      </c>
      <c r="EK49" s="31">
        <v>5239.8867190000001</v>
      </c>
      <c r="EL49" s="31">
        <v>4248.3706050000001</v>
      </c>
      <c r="EM49" s="28">
        <v>3922.71875</v>
      </c>
      <c r="EN49" s="31">
        <v>5112.7412109999996</v>
      </c>
      <c r="EO49" s="31">
        <v>4788.939453</v>
      </c>
      <c r="EP49" s="31">
        <v>5290.1401370000003</v>
      </c>
      <c r="EQ49" s="31">
        <v>4274.7729490000002</v>
      </c>
      <c r="ER49" s="28">
        <v>3944.6958009999998</v>
      </c>
      <c r="ES49" s="30">
        <v>8.9999999999999993E-3</v>
      </c>
      <c r="ET49" s="30">
        <v>6.0000000000000001E-3</v>
      </c>
      <c r="EU49" s="30">
        <v>0.01</v>
      </c>
      <c r="EV49" s="30">
        <v>2E-3</v>
      </c>
      <c r="EW49" s="29">
        <v>0</v>
      </c>
    </row>
    <row r="50" spans="1:153" x14ac:dyDescent="0.25">
      <c r="A50" s="24"/>
      <c r="B50" s="24"/>
      <c r="C50" s="24"/>
      <c r="D50" s="194"/>
      <c r="E50" s="189"/>
      <c r="F50" s="189"/>
      <c r="G50" s="189"/>
      <c r="H50" s="195"/>
      <c r="I50" s="194"/>
      <c r="J50" s="189"/>
      <c r="K50" s="189"/>
      <c r="L50" s="189"/>
      <c r="M50" s="195"/>
      <c r="N50" s="194"/>
      <c r="O50" s="189"/>
      <c r="P50" s="189"/>
      <c r="Q50" s="189"/>
      <c r="R50" s="195"/>
      <c r="S50" s="194"/>
      <c r="T50" s="189"/>
      <c r="U50" s="189"/>
      <c r="V50" s="189"/>
      <c r="W50" s="195"/>
      <c r="X50" s="194"/>
      <c r="Y50" s="189"/>
      <c r="Z50" s="189"/>
      <c r="AA50" s="189"/>
      <c r="AB50" s="195"/>
      <c r="AC50" s="194"/>
      <c r="AD50" s="189"/>
      <c r="AE50" s="189"/>
      <c r="AF50" s="189"/>
      <c r="AG50" s="195"/>
      <c r="AH50" s="194"/>
      <c r="AI50" s="189"/>
      <c r="AJ50" s="189"/>
      <c r="AK50" s="189"/>
      <c r="AL50" s="195"/>
      <c r="AM50" s="194"/>
      <c r="AN50" s="189"/>
      <c r="AO50" s="189"/>
      <c r="AP50" s="189"/>
      <c r="AQ50" s="195"/>
      <c r="AR50" s="194"/>
      <c r="AS50" s="189"/>
      <c r="AT50" s="189"/>
      <c r="AU50" s="189"/>
      <c r="AV50" s="195"/>
      <c r="AW50" s="194"/>
      <c r="AX50" s="189"/>
      <c r="AY50" s="189"/>
      <c r="AZ50" s="189"/>
      <c r="BA50" s="195"/>
      <c r="BB50" s="194"/>
      <c r="BC50" s="189"/>
      <c r="BD50" s="189"/>
      <c r="BE50" s="189"/>
      <c r="BF50" s="195"/>
      <c r="BG50" s="194"/>
      <c r="BH50" s="189"/>
      <c r="BI50" s="189"/>
      <c r="BJ50" s="189"/>
      <c r="BK50" s="195"/>
      <c r="BL50" s="194"/>
      <c r="BM50" s="189"/>
      <c r="BN50" s="189"/>
      <c r="BO50" s="189"/>
      <c r="BP50" s="195"/>
      <c r="BQ50" s="194"/>
      <c r="BR50" s="189"/>
      <c r="BS50" s="189"/>
      <c r="BT50" s="189"/>
      <c r="BU50" s="195"/>
      <c r="BV50" s="194"/>
      <c r="BW50" s="189"/>
      <c r="BX50" s="189"/>
      <c r="BY50" s="189"/>
      <c r="BZ50" s="195"/>
      <c r="CA50" s="194"/>
      <c r="CB50" s="189"/>
      <c r="CC50" s="189"/>
      <c r="CD50" s="189"/>
      <c r="CE50" s="195"/>
      <c r="CF50" s="194"/>
      <c r="CG50" s="189"/>
      <c r="CH50" s="189"/>
      <c r="CI50" s="189"/>
      <c r="CJ50" s="195"/>
      <c r="CK50" s="194"/>
      <c r="CL50" s="189"/>
      <c r="CM50" s="189"/>
      <c r="CN50" s="189"/>
      <c r="CO50" s="195"/>
      <c r="CP50" s="194"/>
      <c r="CQ50" s="189"/>
      <c r="CR50" s="189"/>
      <c r="CS50" s="189"/>
      <c r="CT50" s="195"/>
      <c r="CU50" s="194"/>
      <c r="CV50" s="189"/>
      <c r="CW50" s="189"/>
      <c r="CX50" s="189"/>
      <c r="CY50" s="195"/>
      <c r="CZ50" s="194"/>
      <c r="DA50" s="189"/>
      <c r="DB50" s="189"/>
      <c r="DC50" s="189"/>
      <c r="DD50" s="195"/>
      <c r="DE50" s="194"/>
      <c r="DF50" s="189"/>
      <c r="DG50" s="189"/>
      <c r="DH50" s="189"/>
      <c r="DI50" s="195"/>
      <c r="DJ50" s="194"/>
      <c r="DK50" s="189"/>
      <c r="DL50" s="189"/>
      <c r="DM50" s="189"/>
      <c r="DN50" s="195"/>
      <c r="DO50" s="194"/>
      <c r="DP50" s="189"/>
      <c r="DQ50" s="189"/>
      <c r="DR50" s="189"/>
      <c r="DS50" s="195"/>
      <c r="DT50" s="194"/>
      <c r="DU50" s="189"/>
      <c r="DV50" s="189"/>
      <c r="DW50" s="189"/>
      <c r="DX50" s="195"/>
      <c r="DY50" s="194"/>
      <c r="DZ50" s="189"/>
      <c r="EA50" s="189"/>
      <c r="EB50" s="189"/>
      <c r="EC50" s="195"/>
      <c r="ED50" s="194"/>
      <c r="EE50" s="189"/>
      <c r="EF50" s="189"/>
      <c r="EG50" s="189"/>
      <c r="EH50" s="195"/>
      <c r="EI50" s="194"/>
      <c r="EJ50" s="189"/>
      <c r="EK50" s="189"/>
      <c r="EL50" s="189"/>
      <c r="EM50" s="195"/>
      <c r="EN50" s="194"/>
      <c r="EO50" s="189"/>
      <c r="EP50" s="189"/>
      <c r="EQ50" s="189"/>
      <c r="ER50" s="195"/>
      <c r="ES50" s="194"/>
      <c r="ET50" s="189"/>
      <c r="EU50" s="189"/>
      <c r="EV50" s="189"/>
      <c r="EW50" s="195"/>
    </row>
    <row r="51" spans="1:153" x14ac:dyDescent="0.25">
      <c r="A51" s="28" t="s">
        <v>182</v>
      </c>
      <c r="B51" s="28">
        <v>25.680008000000001</v>
      </c>
      <c r="C51" s="28">
        <v>36.97607</v>
      </c>
      <c r="D51" s="31">
        <v>42.812206000000003</v>
      </c>
      <c r="E51" s="31">
        <v>44.992203000000003</v>
      </c>
      <c r="F51" s="31">
        <v>44.992203000000003</v>
      </c>
      <c r="G51" s="31">
        <v>44.992203000000003</v>
      </c>
      <c r="H51" s="28">
        <v>44.992203000000003</v>
      </c>
      <c r="I51" s="31">
        <v>31.498650000000001</v>
      </c>
      <c r="J51" s="31">
        <v>31.601224999999999</v>
      </c>
      <c r="K51" s="31">
        <v>31.601224999999999</v>
      </c>
      <c r="L51" s="31">
        <v>31.541461999999999</v>
      </c>
      <c r="M51" s="28">
        <v>31.408306</v>
      </c>
      <c r="N51" s="31">
        <v>30.829986999999999</v>
      </c>
      <c r="O51" s="31">
        <v>32.724567</v>
      </c>
      <c r="P51" s="31">
        <v>32.615574000000002</v>
      </c>
      <c r="Q51" s="31">
        <v>32.448005999999999</v>
      </c>
      <c r="R51" s="28">
        <v>31.265739</v>
      </c>
      <c r="S51" s="31">
        <v>26.500855999999999</v>
      </c>
      <c r="T51" s="31">
        <v>27.878778000000001</v>
      </c>
      <c r="U51" s="31">
        <v>27.872810000000001</v>
      </c>
      <c r="V51" s="31">
        <v>27.568439000000001</v>
      </c>
      <c r="W51" s="28">
        <v>26.500855999999999</v>
      </c>
      <c r="X51" s="31">
        <v>28.514541999999999</v>
      </c>
      <c r="Y51" s="31">
        <v>29.554136</v>
      </c>
      <c r="Z51" s="31">
        <v>29.505852000000001</v>
      </c>
      <c r="AA51" s="31">
        <v>29.495256000000001</v>
      </c>
      <c r="AB51" s="28">
        <v>29.493335999999999</v>
      </c>
      <c r="AC51" s="31">
        <v>27.426258000000001</v>
      </c>
      <c r="AD51" s="31">
        <v>28.487670999999999</v>
      </c>
      <c r="AE51" s="31">
        <v>28.426839999999999</v>
      </c>
      <c r="AF51" s="31">
        <v>28.372022999999999</v>
      </c>
      <c r="AG51" s="28">
        <v>28.367718</v>
      </c>
      <c r="AH51" s="31">
        <v>25.479361000000001</v>
      </c>
      <c r="AI51" s="31">
        <v>26.618345000000001</v>
      </c>
      <c r="AJ51" s="31">
        <v>26.560977999999999</v>
      </c>
      <c r="AK51" s="31">
        <v>26.461634</v>
      </c>
      <c r="AL51" s="28">
        <v>26.418071999999999</v>
      </c>
      <c r="AM51" s="31">
        <v>24.21002</v>
      </c>
      <c r="AN51" s="31">
        <v>25.328696999999998</v>
      </c>
      <c r="AO51" s="31">
        <v>24.446574999999999</v>
      </c>
      <c r="AP51" s="31">
        <v>24.219460999999999</v>
      </c>
      <c r="AQ51" s="28">
        <v>24.207193</v>
      </c>
      <c r="AR51" s="31">
        <v>23.620052000000001</v>
      </c>
      <c r="AS51" s="31">
        <v>25.630351999999998</v>
      </c>
      <c r="AT51" s="31">
        <v>24.964614999999998</v>
      </c>
      <c r="AU51" s="31">
        <v>23.555782000000001</v>
      </c>
      <c r="AV51" s="28">
        <v>23.550798</v>
      </c>
      <c r="AW51" s="31">
        <v>29.142717000000001</v>
      </c>
      <c r="AX51" s="31">
        <v>31.084662999999999</v>
      </c>
      <c r="AY51" s="31">
        <v>30.671863999999999</v>
      </c>
      <c r="AZ51" s="31">
        <v>29.210032000000002</v>
      </c>
      <c r="BA51" s="28">
        <v>29.087171999999999</v>
      </c>
      <c r="BB51" s="31">
        <v>27.293495</v>
      </c>
      <c r="BC51" s="31">
        <v>29.577269000000001</v>
      </c>
      <c r="BD51" s="31">
        <v>28.827698000000002</v>
      </c>
      <c r="BE51" s="31">
        <v>27.298280999999999</v>
      </c>
      <c r="BF51" s="28">
        <v>27.291664000000001</v>
      </c>
      <c r="BG51" s="31">
        <v>24.485227999999999</v>
      </c>
      <c r="BH51" s="31">
        <v>27.075586000000001</v>
      </c>
      <c r="BI51" s="31">
        <v>26.111305000000002</v>
      </c>
      <c r="BJ51" s="31">
        <v>24.492376</v>
      </c>
      <c r="BK51" s="28">
        <v>24.483478999999999</v>
      </c>
      <c r="BL51" s="31">
        <v>23.465319000000001</v>
      </c>
      <c r="BM51" s="31">
        <v>26.825085000000001</v>
      </c>
      <c r="BN51" s="31">
        <v>25.124914</v>
      </c>
      <c r="BO51" s="31">
        <v>23.490898000000001</v>
      </c>
      <c r="BP51" s="28">
        <v>23.470580999999999</v>
      </c>
      <c r="BQ51" s="31">
        <v>20.734945</v>
      </c>
      <c r="BR51" s="31">
        <v>24.676748</v>
      </c>
      <c r="BS51" s="31">
        <v>23.560424999999999</v>
      </c>
      <c r="BT51" s="31">
        <v>20.785511</v>
      </c>
      <c r="BU51" s="28">
        <v>20.742155</v>
      </c>
      <c r="BV51" s="31">
        <v>19.305813000000001</v>
      </c>
      <c r="BW51" s="31">
        <v>25.530114999999999</v>
      </c>
      <c r="BX51" s="31">
        <v>22.402274999999999</v>
      </c>
      <c r="BY51" s="31">
        <v>19.451439000000001</v>
      </c>
      <c r="BZ51" s="28">
        <v>19.361267000000002</v>
      </c>
      <c r="CA51" s="31">
        <v>13.864907000000001</v>
      </c>
      <c r="CB51" s="31">
        <v>21.331520000000001</v>
      </c>
      <c r="CC51" s="31">
        <v>17.648720000000001</v>
      </c>
      <c r="CD51" s="31">
        <v>14.394848</v>
      </c>
      <c r="CE51" s="28">
        <v>13.887598000000001</v>
      </c>
      <c r="CF51" s="31">
        <v>15.760061</v>
      </c>
      <c r="CG51" s="31">
        <v>21.091742</v>
      </c>
      <c r="CH51" s="31">
        <v>19.327604000000001</v>
      </c>
      <c r="CI51" s="31">
        <v>15.819143</v>
      </c>
      <c r="CJ51" s="28">
        <v>15.776956</v>
      </c>
      <c r="CK51" s="31">
        <v>14.984603999999999</v>
      </c>
      <c r="CL51" s="31">
        <v>22.281839000000002</v>
      </c>
      <c r="CM51" s="31">
        <v>17.822635999999999</v>
      </c>
      <c r="CN51" s="31">
        <v>15.041846</v>
      </c>
      <c r="CO51" s="28">
        <v>15.032659000000001</v>
      </c>
      <c r="CP51" s="31">
        <v>7.9337020000000003</v>
      </c>
      <c r="CQ51" s="31">
        <v>20.549696000000001</v>
      </c>
      <c r="CR51" s="31">
        <v>14.719215</v>
      </c>
      <c r="CS51" s="31">
        <v>7.9934729999999998</v>
      </c>
      <c r="CT51" s="28">
        <v>7.986256</v>
      </c>
      <c r="CU51" s="31">
        <v>7.9885650000000004</v>
      </c>
      <c r="CV51" s="31">
        <v>22.149559</v>
      </c>
      <c r="CW51" s="31">
        <v>14.855274</v>
      </c>
      <c r="CX51" s="31">
        <v>8.0437510000000003</v>
      </c>
      <c r="CY51" s="28">
        <v>8.036899</v>
      </c>
      <c r="CZ51" s="31">
        <v>7.8246580000000003</v>
      </c>
      <c r="DA51" s="31">
        <v>21.951691</v>
      </c>
      <c r="DB51" s="31">
        <v>14.573943999999999</v>
      </c>
      <c r="DC51" s="31">
        <v>7.8495119999999998</v>
      </c>
      <c r="DD51" s="28">
        <v>7.842657</v>
      </c>
      <c r="DE51" s="31">
        <v>6.5856620000000001</v>
      </c>
      <c r="DF51" s="31">
        <v>21.436872000000001</v>
      </c>
      <c r="DG51" s="31">
        <v>16.423152999999999</v>
      </c>
      <c r="DH51" s="31">
        <v>6.6088789999999999</v>
      </c>
      <c r="DI51" s="28">
        <v>6.6020240000000001</v>
      </c>
      <c r="DJ51" s="31">
        <v>5.5686150000000003</v>
      </c>
      <c r="DK51" s="31">
        <v>21.284707999999998</v>
      </c>
      <c r="DL51" s="31">
        <v>18.522884000000001</v>
      </c>
      <c r="DM51" s="31">
        <v>7.278149</v>
      </c>
      <c r="DN51" s="28">
        <v>5.7202820000000001</v>
      </c>
      <c r="DO51" s="31">
        <v>4.7276720000000001</v>
      </c>
      <c r="DP51" s="31">
        <v>20.855453000000001</v>
      </c>
      <c r="DQ51" s="31">
        <v>17.949306</v>
      </c>
      <c r="DR51" s="31">
        <v>7.5315979999999998</v>
      </c>
      <c r="DS51" s="28">
        <v>7.4876329999999998</v>
      </c>
      <c r="DT51" s="31">
        <v>4.7283049999999998</v>
      </c>
      <c r="DU51" s="31">
        <v>22.496390999999999</v>
      </c>
      <c r="DV51" s="31">
        <v>17.996348999999999</v>
      </c>
      <c r="DW51" s="31">
        <v>7.6329609999999999</v>
      </c>
      <c r="DX51" s="28">
        <v>7.556</v>
      </c>
      <c r="DY51" s="31">
        <v>4.7285899999999996</v>
      </c>
      <c r="DZ51" s="31">
        <v>26.396431</v>
      </c>
      <c r="EA51" s="31">
        <v>18.044391999999998</v>
      </c>
      <c r="EB51" s="31">
        <v>9.7909950000000006</v>
      </c>
      <c r="EC51" s="28">
        <v>9.6732820000000004</v>
      </c>
      <c r="ED51" s="31">
        <v>4.7340159999999996</v>
      </c>
      <c r="EE51" s="31">
        <v>32.811107999999997</v>
      </c>
      <c r="EF51" s="31">
        <v>19.388786</v>
      </c>
      <c r="EG51" s="31">
        <v>10.825506000000001</v>
      </c>
      <c r="EH51" s="28">
        <v>10.004707</v>
      </c>
      <c r="EI51" s="31">
        <v>4.7340159999999996</v>
      </c>
      <c r="EJ51" s="31">
        <v>41.773682000000001</v>
      </c>
      <c r="EK51" s="31">
        <v>22.063274</v>
      </c>
      <c r="EL51" s="31">
        <v>11.694207</v>
      </c>
      <c r="EM51" s="28">
        <v>11.399526</v>
      </c>
      <c r="EN51" s="31">
        <v>4.7417150000000001</v>
      </c>
      <c r="EO51" s="31">
        <v>47.840949999999999</v>
      </c>
      <c r="EP51" s="31">
        <v>25.568439000000001</v>
      </c>
      <c r="EQ51" s="31">
        <v>11.788909</v>
      </c>
      <c r="ER51" s="28">
        <v>11.700625</v>
      </c>
      <c r="ES51" s="30">
        <v>-6.8000000000000005E-2</v>
      </c>
      <c r="ET51" s="30">
        <v>8.9999999999999993E-3</v>
      </c>
      <c r="EU51" s="30">
        <v>-1.2999999999999999E-2</v>
      </c>
      <c r="EV51" s="30">
        <v>-3.9E-2</v>
      </c>
      <c r="EW51" s="29">
        <v>-3.9E-2</v>
      </c>
    </row>
    <row r="52" spans="1:153" x14ac:dyDescent="0.25">
      <c r="A52" s="24"/>
      <c r="B52" s="24"/>
      <c r="C52" s="24"/>
      <c r="D52" s="194"/>
      <c r="E52" s="189"/>
      <c r="F52" s="189"/>
      <c r="G52" s="189"/>
      <c r="H52" s="195"/>
      <c r="I52" s="194"/>
      <c r="J52" s="189"/>
      <c r="K52" s="189"/>
      <c r="L52" s="189"/>
      <c r="M52" s="195"/>
      <c r="N52" s="194"/>
      <c r="O52" s="189"/>
      <c r="P52" s="189"/>
      <c r="Q52" s="189"/>
      <c r="R52" s="195"/>
      <c r="S52" s="194"/>
      <c r="T52" s="189"/>
      <c r="U52" s="189"/>
      <c r="V52" s="189"/>
      <c r="W52" s="195"/>
      <c r="X52" s="194"/>
      <c r="Y52" s="189"/>
      <c r="Z52" s="189"/>
      <c r="AA52" s="189"/>
      <c r="AB52" s="195"/>
      <c r="AC52" s="194"/>
      <c r="AD52" s="189"/>
      <c r="AE52" s="189"/>
      <c r="AF52" s="189"/>
      <c r="AG52" s="195"/>
      <c r="AH52" s="194"/>
      <c r="AI52" s="189"/>
      <c r="AJ52" s="189"/>
      <c r="AK52" s="189"/>
      <c r="AL52" s="195"/>
      <c r="AM52" s="194"/>
      <c r="AN52" s="189"/>
      <c r="AO52" s="189"/>
      <c r="AP52" s="189"/>
      <c r="AQ52" s="195"/>
      <c r="AR52" s="194"/>
      <c r="AS52" s="189"/>
      <c r="AT52" s="189"/>
      <c r="AU52" s="189"/>
      <c r="AV52" s="195"/>
      <c r="AW52" s="194"/>
      <c r="AX52" s="189"/>
      <c r="AY52" s="189"/>
      <c r="AZ52" s="189"/>
      <c r="BA52" s="195"/>
      <c r="BB52" s="194"/>
      <c r="BC52" s="189"/>
      <c r="BD52" s="189"/>
      <c r="BE52" s="189"/>
      <c r="BF52" s="195"/>
      <c r="BG52" s="194"/>
      <c r="BH52" s="189"/>
      <c r="BI52" s="189"/>
      <c r="BJ52" s="189"/>
      <c r="BK52" s="195"/>
      <c r="BL52" s="194"/>
      <c r="BM52" s="189"/>
      <c r="BN52" s="189"/>
      <c r="BO52" s="189"/>
      <c r="BP52" s="195"/>
      <c r="BQ52" s="194"/>
      <c r="BR52" s="189"/>
      <c r="BS52" s="189"/>
      <c r="BT52" s="189"/>
      <c r="BU52" s="195"/>
      <c r="BV52" s="194"/>
      <c r="BW52" s="189"/>
      <c r="BX52" s="189"/>
      <c r="BY52" s="189"/>
      <c r="BZ52" s="195"/>
      <c r="CA52" s="194"/>
      <c r="CB52" s="189"/>
      <c r="CC52" s="189"/>
      <c r="CD52" s="189"/>
      <c r="CE52" s="195"/>
      <c r="CF52" s="194"/>
      <c r="CG52" s="189"/>
      <c r="CH52" s="189"/>
      <c r="CI52" s="189"/>
      <c r="CJ52" s="195"/>
      <c r="CK52" s="194"/>
      <c r="CL52" s="189"/>
      <c r="CM52" s="189"/>
      <c r="CN52" s="189"/>
      <c r="CO52" s="195"/>
      <c r="CP52" s="194"/>
      <c r="CQ52" s="189"/>
      <c r="CR52" s="189"/>
      <c r="CS52" s="189"/>
      <c r="CT52" s="195"/>
      <c r="CU52" s="194"/>
      <c r="CV52" s="189"/>
      <c r="CW52" s="189"/>
      <c r="CX52" s="189"/>
      <c r="CY52" s="195"/>
      <c r="CZ52" s="194"/>
      <c r="DA52" s="189"/>
      <c r="DB52" s="189"/>
      <c r="DC52" s="189"/>
      <c r="DD52" s="195"/>
      <c r="DE52" s="194"/>
      <c r="DF52" s="189"/>
      <c r="DG52" s="189"/>
      <c r="DH52" s="189"/>
      <c r="DI52" s="195"/>
      <c r="DJ52" s="194"/>
      <c r="DK52" s="189"/>
      <c r="DL52" s="189"/>
      <c r="DM52" s="189"/>
      <c r="DN52" s="195"/>
      <c r="DO52" s="194"/>
      <c r="DP52" s="189"/>
      <c r="DQ52" s="189"/>
      <c r="DR52" s="189"/>
      <c r="DS52" s="195"/>
      <c r="DT52" s="194"/>
      <c r="DU52" s="189"/>
      <c r="DV52" s="189"/>
      <c r="DW52" s="189"/>
      <c r="DX52" s="195"/>
      <c r="DY52" s="194"/>
      <c r="DZ52" s="189"/>
      <c r="EA52" s="189"/>
      <c r="EB52" s="189"/>
      <c r="EC52" s="195"/>
      <c r="ED52" s="194"/>
      <c r="EE52" s="189"/>
      <c r="EF52" s="189"/>
      <c r="EG52" s="189"/>
      <c r="EH52" s="195"/>
      <c r="EI52" s="194"/>
      <c r="EJ52" s="189"/>
      <c r="EK52" s="189"/>
      <c r="EL52" s="189"/>
      <c r="EM52" s="195"/>
      <c r="EN52" s="194"/>
      <c r="EO52" s="189"/>
      <c r="EP52" s="189"/>
      <c r="EQ52" s="189"/>
      <c r="ER52" s="195"/>
      <c r="ES52" s="194"/>
      <c r="ET52" s="189"/>
      <c r="EU52" s="189"/>
      <c r="EV52" s="189"/>
      <c r="EW52" s="195"/>
    </row>
    <row r="53" spans="1:153" x14ac:dyDescent="0.25">
      <c r="A53" s="28" t="s">
        <v>181</v>
      </c>
      <c r="B53" s="24"/>
      <c r="C53" s="24"/>
      <c r="D53" s="194"/>
      <c r="E53" s="189"/>
      <c r="F53" s="189"/>
      <c r="G53" s="189"/>
      <c r="H53" s="195"/>
      <c r="I53" s="194"/>
      <c r="J53" s="189"/>
      <c r="K53" s="189"/>
      <c r="L53" s="189"/>
      <c r="M53" s="195"/>
      <c r="N53" s="194"/>
      <c r="O53" s="189"/>
      <c r="P53" s="189"/>
      <c r="Q53" s="189"/>
      <c r="R53" s="195"/>
      <c r="S53" s="194"/>
      <c r="T53" s="189"/>
      <c r="U53" s="189"/>
      <c r="V53" s="189"/>
      <c r="W53" s="195"/>
      <c r="X53" s="194"/>
      <c r="Y53" s="189"/>
      <c r="Z53" s="189"/>
      <c r="AA53" s="189"/>
      <c r="AB53" s="195"/>
      <c r="AC53" s="194"/>
      <c r="AD53" s="189"/>
      <c r="AE53" s="189"/>
      <c r="AF53" s="189"/>
      <c r="AG53" s="195"/>
      <c r="AH53" s="194"/>
      <c r="AI53" s="189"/>
      <c r="AJ53" s="189"/>
      <c r="AK53" s="189"/>
      <c r="AL53" s="195"/>
      <c r="AM53" s="194"/>
      <c r="AN53" s="189"/>
      <c r="AO53" s="189"/>
      <c r="AP53" s="189"/>
      <c r="AQ53" s="195"/>
      <c r="AR53" s="194"/>
      <c r="AS53" s="189"/>
      <c r="AT53" s="189"/>
      <c r="AU53" s="189"/>
      <c r="AV53" s="195"/>
      <c r="AW53" s="194"/>
      <c r="AX53" s="189"/>
      <c r="AY53" s="189"/>
      <c r="AZ53" s="189"/>
      <c r="BA53" s="195"/>
      <c r="BB53" s="194"/>
      <c r="BC53" s="189"/>
      <c r="BD53" s="189"/>
      <c r="BE53" s="189"/>
      <c r="BF53" s="195"/>
      <c r="BG53" s="194"/>
      <c r="BH53" s="189"/>
      <c r="BI53" s="189"/>
      <c r="BJ53" s="189"/>
      <c r="BK53" s="195"/>
      <c r="BL53" s="194"/>
      <c r="BM53" s="189"/>
      <c r="BN53" s="189"/>
      <c r="BO53" s="189"/>
      <c r="BP53" s="195"/>
      <c r="BQ53" s="194"/>
      <c r="BR53" s="189"/>
      <c r="BS53" s="189"/>
      <c r="BT53" s="189"/>
      <c r="BU53" s="195"/>
      <c r="BV53" s="194"/>
      <c r="BW53" s="189"/>
      <c r="BX53" s="189"/>
      <c r="BY53" s="189"/>
      <c r="BZ53" s="195"/>
      <c r="CA53" s="194"/>
      <c r="CB53" s="189"/>
      <c r="CC53" s="189"/>
      <c r="CD53" s="189"/>
      <c r="CE53" s="195"/>
      <c r="CF53" s="194"/>
      <c r="CG53" s="189"/>
      <c r="CH53" s="189"/>
      <c r="CI53" s="189"/>
      <c r="CJ53" s="195"/>
      <c r="CK53" s="194"/>
      <c r="CL53" s="189"/>
      <c r="CM53" s="189"/>
      <c r="CN53" s="189"/>
      <c r="CO53" s="195"/>
      <c r="CP53" s="194"/>
      <c r="CQ53" s="189"/>
      <c r="CR53" s="189"/>
      <c r="CS53" s="189"/>
      <c r="CT53" s="195"/>
      <c r="CU53" s="194"/>
      <c r="CV53" s="189"/>
      <c r="CW53" s="189"/>
      <c r="CX53" s="189"/>
      <c r="CY53" s="195"/>
      <c r="CZ53" s="194"/>
      <c r="DA53" s="189"/>
      <c r="DB53" s="189"/>
      <c r="DC53" s="189"/>
      <c r="DD53" s="195"/>
      <c r="DE53" s="194"/>
      <c r="DF53" s="189"/>
      <c r="DG53" s="189"/>
      <c r="DH53" s="189"/>
      <c r="DI53" s="195"/>
      <c r="DJ53" s="194"/>
      <c r="DK53" s="189"/>
      <c r="DL53" s="189"/>
      <c r="DM53" s="189"/>
      <c r="DN53" s="195"/>
      <c r="DO53" s="194"/>
      <c r="DP53" s="189"/>
      <c r="DQ53" s="189"/>
      <c r="DR53" s="189"/>
      <c r="DS53" s="195"/>
      <c r="DT53" s="194"/>
      <c r="DU53" s="189"/>
      <c r="DV53" s="189"/>
      <c r="DW53" s="189"/>
      <c r="DX53" s="195"/>
      <c r="DY53" s="194"/>
      <c r="DZ53" s="189"/>
      <c r="EA53" s="189"/>
      <c r="EB53" s="189"/>
      <c r="EC53" s="195"/>
      <c r="ED53" s="194"/>
      <c r="EE53" s="189"/>
      <c r="EF53" s="189"/>
      <c r="EG53" s="189"/>
      <c r="EH53" s="195"/>
      <c r="EI53" s="194"/>
      <c r="EJ53" s="189"/>
      <c r="EK53" s="189"/>
      <c r="EL53" s="189"/>
      <c r="EM53" s="195"/>
      <c r="EN53" s="194"/>
      <c r="EO53" s="189"/>
      <c r="EP53" s="189"/>
      <c r="EQ53" s="189"/>
      <c r="ER53" s="195"/>
      <c r="ES53" s="194"/>
      <c r="ET53" s="189"/>
      <c r="EU53" s="189"/>
      <c r="EV53" s="189"/>
      <c r="EW53" s="195"/>
    </row>
    <row r="54" spans="1:153" x14ac:dyDescent="0.25">
      <c r="A54" s="24" t="s">
        <v>176</v>
      </c>
      <c r="B54" s="24">
        <v>1445.71228</v>
      </c>
      <c r="C54" s="24">
        <v>1423.6999510000001</v>
      </c>
      <c r="D54" s="27">
        <v>1384.3302000000001</v>
      </c>
      <c r="E54" s="27">
        <v>1384.3302000000001</v>
      </c>
      <c r="F54" s="27">
        <v>1384.3302000000001</v>
      </c>
      <c r="G54" s="27">
        <v>1384.3302000000001</v>
      </c>
      <c r="H54" s="24">
        <v>1384.3302000000001</v>
      </c>
      <c r="I54" s="27">
        <v>1360.0322269999999</v>
      </c>
      <c r="J54" s="27">
        <v>1357.8562010000001</v>
      </c>
      <c r="K54" s="27">
        <v>1360.571533</v>
      </c>
      <c r="L54" s="27">
        <v>1331.3450929999999</v>
      </c>
      <c r="M54" s="24">
        <v>1299.535034</v>
      </c>
      <c r="N54" s="27">
        <v>1367.267456</v>
      </c>
      <c r="O54" s="27">
        <v>1360.345581</v>
      </c>
      <c r="P54" s="27">
        <v>1366.9224850000001</v>
      </c>
      <c r="Q54" s="27">
        <v>1317.6827390000001</v>
      </c>
      <c r="R54" s="24">
        <v>1265.9658199999999</v>
      </c>
      <c r="S54" s="27">
        <v>1373.405884</v>
      </c>
      <c r="T54" s="27">
        <v>1360.778564</v>
      </c>
      <c r="U54" s="27">
        <v>1372.409668</v>
      </c>
      <c r="V54" s="27">
        <v>1307.2780760000001</v>
      </c>
      <c r="W54" s="24">
        <v>1234.680664</v>
      </c>
      <c r="X54" s="27">
        <v>1382.9373780000001</v>
      </c>
      <c r="Y54" s="27">
        <v>1365.1835940000001</v>
      </c>
      <c r="Z54" s="27">
        <v>1381.640625</v>
      </c>
      <c r="AA54" s="27">
        <v>1301.220337</v>
      </c>
      <c r="AB54" s="24">
        <v>1207.295654</v>
      </c>
      <c r="AC54" s="27">
        <v>1396.571533</v>
      </c>
      <c r="AD54" s="27">
        <v>1373.867798</v>
      </c>
      <c r="AE54" s="27">
        <v>1394.3808590000001</v>
      </c>
      <c r="AF54" s="27">
        <v>1299.3120120000001</v>
      </c>
      <c r="AG54" s="24">
        <v>1186.013672</v>
      </c>
      <c r="AH54" s="27">
        <v>1413.415649</v>
      </c>
      <c r="AI54" s="27">
        <v>1386.1179199999999</v>
      </c>
      <c r="AJ54" s="27">
        <v>1410.4689940000001</v>
      </c>
      <c r="AK54" s="27">
        <v>1301.769409</v>
      </c>
      <c r="AL54" s="24">
        <v>1170.2657469999999</v>
      </c>
      <c r="AM54" s="27">
        <v>1433.4151609999999</v>
      </c>
      <c r="AN54" s="27">
        <v>1401.7335210000001</v>
      </c>
      <c r="AO54" s="27">
        <v>1430.2476810000001</v>
      </c>
      <c r="AP54" s="27">
        <v>1309.2658690000001</v>
      </c>
      <c r="AQ54" s="24">
        <v>1162.1123050000001</v>
      </c>
      <c r="AR54" s="27">
        <v>1438.6511230000001</v>
      </c>
      <c r="AS54" s="27">
        <v>1405.0489500000001</v>
      </c>
      <c r="AT54" s="27">
        <v>1442.5017089999999</v>
      </c>
      <c r="AU54" s="27">
        <v>1302.6333010000001</v>
      </c>
      <c r="AV54" s="24">
        <v>1158.1529539999999</v>
      </c>
      <c r="AW54" s="27">
        <v>1448.716553</v>
      </c>
      <c r="AX54" s="27">
        <v>1413.9379879999999</v>
      </c>
      <c r="AY54" s="27">
        <v>1457.267456</v>
      </c>
      <c r="AZ54" s="27">
        <v>1304.0614009999999</v>
      </c>
      <c r="BA54" s="24">
        <v>1155.5043949999999</v>
      </c>
      <c r="BB54" s="27">
        <v>1463.400024</v>
      </c>
      <c r="BC54" s="27">
        <v>1425.4030760000001</v>
      </c>
      <c r="BD54" s="27">
        <v>1473.4224850000001</v>
      </c>
      <c r="BE54" s="27">
        <v>1308.918823</v>
      </c>
      <c r="BF54" s="24">
        <v>1154.0017089999999</v>
      </c>
      <c r="BG54" s="27">
        <v>1481.200439</v>
      </c>
      <c r="BH54" s="27">
        <v>1438.236328</v>
      </c>
      <c r="BI54" s="27">
        <v>1490.918823</v>
      </c>
      <c r="BJ54" s="27">
        <v>1315.1904300000001</v>
      </c>
      <c r="BK54" s="24">
        <v>1152.439087</v>
      </c>
      <c r="BL54" s="27">
        <v>1499.153442</v>
      </c>
      <c r="BM54" s="27">
        <v>1452.755005</v>
      </c>
      <c r="BN54" s="27">
        <v>1509.232422</v>
      </c>
      <c r="BO54" s="27">
        <v>1322.6104740000001</v>
      </c>
      <c r="BP54" s="24">
        <v>1151.9886469999999</v>
      </c>
      <c r="BQ54" s="27">
        <v>1516.6970209999999</v>
      </c>
      <c r="BR54" s="27">
        <v>1468.154297</v>
      </c>
      <c r="BS54" s="27">
        <v>1527.700317</v>
      </c>
      <c r="BT54" s="27">
        <v>1331.9857179999999</v>
      </c>
      <c r="BU54" s="24">
        <v>1153.0375979999999</v>
      </c>
      <c r="BV54" s="27">
        <v>1533.7055660000001</v>
      </c>
      <c r="BW54" s="27">
        <v>1483.147461</v>
      </c>
      <c r="BX54" s="27">
        <v>1546.0489500000001</v>
      </c>
      <c r="BY54" s="27">
        <v>1341.8470460000001</v>
      </c>
      <c r="BZ54" s="24">
        <v>1155.1385499999999</v>
      </c>
      <c r="CA54" s="27">
        <v>1551.9197999999999</v>
      </c>
      <c r="CB54" s="27">
        <v>1499.3051760000001</v>
      </c>
      <c r="CC54" s="27">
        <v>1565.3129879999999</v>
      </c>
      <c r="CD54" s="27">
        <v>1353.747803</v>
      </c>
      <c r="CE54" s="24">
        <v>1160.031982</v>
      </c>
      <c r="CF54" s="27">
        <v>1570.25647</v>
      </c>
      <c r="CG54" s="27">
        <v>1515.3114009999999</v>
      </c>
      <c r="CH54" s="27">
        <v>1584.5821530000001</v>
      </c>
      <c r="CI54" s="27">
        <v>1366.087524</v>
      </c>
      <c r="CJ54" s="24">
        <v>1165.6767580000001</v>
      </c>
      <c r="CK54" s="27">
        <v>1588.3773189999999</v>
      </c>
      <c r="CL54" s="27">
        <v>1531.14624</v>
      </c>
      <c r="CM54" s="27">
        <v>1603.4018550000001</v>
      </c>
      <c r="CN54" s="27">
        <v>1378.4007570000001</v>
      </c>
      <c r="CO54" s="24">
        <v>1172.0352780000001</v>
      </c>
      <c r="CP54" s="27">
        <v>1606.866211</v>
      </c>
      <c r="CQ54" s="27">
        <v>1547.7973629999999</v>
      </c>
      <c r="CR54" s="27">
        <v>1623.5167240000001</v>
      </c>
      <c r="CS54" s="27">
        <v>1392.177246</v>
      </c>
      <c r="CT54" s="24">
        <v>1178.919067</v>
      </c>
      <c r="CU54" s="27">
        <v>1625.2467039999999</v>
      </c>
      <c r="CV54" s="27">
        <v>1564.5738530000001</v>
      </c>
      <c r="CW54" s="27">
        <v>1644.149048</v>
      </c>
      <c r="CX54" s="27">
        <v>1406.6743160000001</v>
      </c>
      <c r="CY54" s="24">
        <v>1186.075073</v>
      </c>
      <c r="CZ54" s="27">
        <v>1643.7607419999999</v>
      </c>
      <c r="DA54" s="27">
        <v>1580.4351810000001</v>
      </c>
      <c r="DB54" s="27">
        <v>1664.4711910000001</v>
      </c>
      <c r="DC54" s="27">
        <v>1421.669067</v>
      </c>
      <c r="DD54" s="24">
        <v>1193.6872559999999</v>
      </c>
      <c r="DE54" s="27">
        <v>1663.48999</v>
      </c>
      <c r="DF54" s="27">
        <v>1596.0623780000001</v>
      </c>
      <c r="DG54" s="27">
        <v>1684.146851</v>
      </c>
      <c r="DH54" s="27">
        <v>1437.227905</v>
      </c>
      <c r="DI54" s="24">
        <v>1202.565063</v>
      </c>
      <c r="DJ54" s="27">
        <v>1684.3709719999999</v>
      </c>
      <c r="DK54" s="27">
        <v>1610.8267820000001</v>
      </c>
      <c r="DL54" s="27">
        <v>1703.489746</v>
      </c>
      <c r="DM54" s="27">
        <v>1453.3504640000001</v>
      </c>
      <c r="DN54" s="24">
        <v>1213.205933</v>
      </c>
      <c r="DO54" s="27">
        <v>1705.5198969999999</v>
      </c>
      <c r="DP54" s="27">
        <v>1627.227173</v>
      </c>
      <c r="DQ54" s="27">
        <v>1722.6412350000001</v>
      </c>
      <c r="DR54" s="27">
        <v>1469.6164550000001</v>
      </c>
      <c r="DS54" s="24">
        <v>1223.1243899999999</v>
      </c>
      <c r="DT54" s="27">
        <v>1728.976807</v>
      </c>
      <c r="DU54" s="27">
        <v>1646.5805660000001</v>
      </c>
      <c r="DV54" s="27">
        <v>1743.5</v>
      </c>
      <c r="DW54" s="27">
        <v>1488.0447999999999</v>
      </c>
      <c r="DX54" s="24">
        <v>1235.6010739999999</v>
      </c>
      <c r="DY54" s="27">
        <v>1754.3889160000001</v>
      </c>
      <c r="DZ54" s="27">
        <v>1668.0660399999999</v>
      </c>
      <c r="EA54" s="27">
        <v>1766.650879</v>
      </c>
      <c r="EB54" s="27">
        <v>1507.065308</v>
      </c>
      <c r="EC54" s="24">
        <v>1248.97937</v>
      </c>
      <c r="ED54" s="27">
        <v>1780.023193</v>
      </c>
      <c r="EE54" s="27">
        <v>1689.639038</v>
      </c>
      <c r="EF54" s="27">
        <v>1790.530029</v>
      </c>
      <c r="EG54" s="27">
        <v>1525.7576899999999</v>
      </c>
      <c r="EH54" s="24">
        <v>1261.7647710000001</v>
      </c>
      <c r="EI54" s="27">
        <v>1805.8817140000001</v>
      </c>
      <c r="EJ54" s="27">
        <v>1711.362427</v>
      </c>
      <c r="EK54" s="27">
        <v>1814.6290280000001</v>
      </c>
      <c r="EL54" s="27">
        <v>1544.4989009999999</v>
      </c>
      <c r="EM54" s="24">
        <v>1274.0086670000001</v>
      </c>
      <c r="EN54" s="27">
        <v>1832.23999</v>
      </c>
      <c r="EO54" s="27">
        <v>1732.6518550000001</v>
      </c>
      <c r="EP54" s="27">
        <v>1838.6701660000001</v>
      </c>
      <c r="EQ54" s="27">
        <v>1563.704956</v>
      </c>
      <c r="ER54" s="24">
        <v>1287.8614500000001</v>
      </c>
      <c r="ES54" s="26">
        <v>8.9999999999999993E-3</v>
      </c>
      <c r="ET54" s="26">
        <v>7.0000000000000001E-3</v>
      </c>
      <c r="EU54" s="26">
        <v>8.9999999999999993E-3</v>
      </c>
      <c r="EV54" s="26">
        <v>3.0000000000000001E-3</v>
      </c>
      <c r="EW54" s="25">
        <v>-3.0000000000000001E-3</v>
      </c>
    </row>
    <row r="55" spans="1:153" x14ac:dyDescent="0.25">
      <c r="A55" s="24" t="s">
        <v>175</v>
      </c>
      <c r="B55" s="24">
        <v>1330.2022710000001</v>
      </c>
      <c r="C55" s="24">
        <v>1319.287842</v>
      </c>
      <c r="D55" s="27">
        <v>1328.8364260000001</v>
      </c>
      <c r="E55" s="27">
        <v>1328.8364260000001</v>
      </c>
      <c r="F55" s="27">
        <v>1328.8364260000001</v>
      </c>
      <c r="G55" s="27">
        <v>1328.8364260000001</v>
      </c>
      <c r="H55" s="24">
        <v>1328.8366699999999</v>
      </c>
      <c r="I55" s="27">
        <v>1310.0385739999999</v>
      </c>
      <c r="J55" s="27">
        <v>1307.833862</v>
      </c>
      <c r="K55" s="27">
        <v>1310.938721</v>
      </c>
      <c r="L55" s="27">
        <v>1297.3610839999999</v>
      </c>
      <c r="M55" s="24">
        <v>1286.4884030000001</v>
      </c>
      <c r="N55" s="27">
        <v>1324.0900879999999</v>
      </c>
      <c r="O55" s="27">
        <v>1317.671509</v>
      </c>
      <c r="P55" s="27">
        <v>1330.57312</v>
      </c>
      <c r="Q55" s="27">
        <v>1295.8634030000001</v>
      </c>
      <c r="R55" s="24">
        <v>1273.8048100000001</v>
      </c>
      <c r="S55" s="27">
        <v>1330.354004</v>
      </c>
      <c r="T55" s="27">
        <v>1318.111572</v>
      </c>
      <c r="U55" s="27">
        <v>1342.0775149999999</v>
      </c>
      <c r="V55" s="27">
        <v>1285.0395510000001</v>
      </c>
      <c r="W55" s="24">
        <v>1252.1717530000001</v>
      </c>
      <c r="X55" s="27">
        <v>1341.6491699999999</v>
      </c>
      <c r="Y55" s="27">
        <v>1325.0439449999999</v>
      </c>
      <c r="Z55" s="27">
        <v>1354.3989260000001</v>
      </c>
      <c r="AA55" s="27">
        <v>1279.573486</v>
      </c>
      <c r="AB55" s="24">
        <v>1236.143677</v>
      </c>
      <c r="AC55" s="27">
        <v>1354.815308</v>
      </c>
      <c r="AD55" s="27">
        <v>1333.2113039999999</v>
      </c>
      <c r="AE55" s="27">
        <v>1368.4194339999999</v>
      </c>
      <c r="AF55" s="27">
        <v>1276.9693600000001</v>
      </c>
      <c r="AG55" s="24">
        <v>1224.2613530000001</v>
      </c>
      <c r="AH55" s="27">
        <v>1370.3900149999999</v>
      </c>
      <c r="AI55" s="27">
        <v>1344.0179439999999</v>
      </c>
      <c r="AJ55" s="27">
        <v>1384.7468260000001</v>
      </c>
      <c r="AK55" s="27">
        <v>1276.885986</v>
      </c>
      <c r="AL55" s="24">
        <v>1215.814087</v>
      </c>
      <c r="AM55" s="27">
        <v>1388.6851810000001</v>
      </c>
      <c r="AN55" s="27">
        <v>1357.715332</v>
      </c>
      <c r="AO55" s="27">
        <v>1404.409668</v>
      </c>
      <c r="AP55" s="27">
        <v>1281.045044</v>
      </c>
      <c r="AQ55" s="24">
        <v>1213.623169</v>
      </c>
      <c r="AR55" s="27">
        <v>1403.013672</v>
      </c>
      <c r="AS55" s="27">
        <v>1369.274414</v>
      </c>
      <c r="AT55" s="27">
        <v>1425.247192</v>
      </c>
      <c r="AU55" s="27">
        <v>1277.878784</v>
      </c>
      <c r="AV55" s="24">
        <v>1204.985107</v>
      </c>
      <c r="AW55" s="27">
        <v>1416.1845699999999</v>
      </c>
      <c r="AX55" s="27">
        <v>1381.0756839999999</v>
      </c>
      <c r="AY55" s="27">
        <v>1445.209351</v>
      </c>
      <c r="AZ55" s="27">
        <v>1278.0914310000001</v>
      </c>
      <c r="BA55" s="24">
        <v>1202.3245850000001</v>
      </c>
      <c r="BB55" s="27">
        <v>1431.454712</v>
      </c>
      <c r="BC55" s="27">
        <v>1392.4444579999999</v>
      </c>
      <c r="BD55" s="27">
        <v>1464.916626</v>
      </c>
      <c r="BE55" s="27">
        <v>1278.5505370000001</v>
      </c>
      <c r="BF55" s="24">
        <v>1200.4311520000001</v>
      </c>
      <c r="BG55" s="27">
        <v>1450.166138</v>
      </c>
      <c r="BH55" s="27">
        <v>1404.041626</v>
      </c>
      <c r="BI55" s="27">
        <v>1485.3413089999999</v>
      </c>
      <c r="BJ55" s="27">
        <v>1279.4605710000001</v>
      </c>
      <c r="BK55" s="24">
        <v>1199.353394</v>
      </c>
      <c r="BL55" s="27">
        <v>1469.3480219999999</v>
      </c>
      <c r="BM55" s="27">
        <v>1417.554077</v>
      </c>
      <c r="BN55" s="27">
        <v>1506.286865</v>
      </c>
      <c r="BO55" s="27">
        <v>1281.362183</v>
      </c>
      <c r="BP55" s="24">
        <v>1199.2595209999999</v>
      </c>
      <c r="BQ55" s="27">
        <v>1488.7818600000001</v>
      </c>
      <c r="BR55" s="27">
        <v>1432.874268</v>
      </c>
      <c r="BS55" s="27">
        <v>1527.110596</v>
      </c>
      <c r="BT55" s="27">
        <v>1285.127686</v>
      </c>
      <c r="BU55" s="24">
        <v>1199.9646</v>
      </c>
      <c r="BV55" s="27">
        <v>1507.7148440000001</v>
      </c>
      <c r="BW55" s="27">
        <v>1448.046143</v>
      </c>
      <c r="BX55" s="27">
        <v>1546.841919</v>
      </c>
      <c r="BY55" s="27">
        <v>1288.705688</v>
      </c>
      <c r="BZ55" s="24">
        <v>1200.7493899999999</v>
      </c>
      <c r="CA55" s="27">
        <v>1526.0631100000001</v>
      </c>
      <c r="CB55" s="27">
        <v>1463.1953120000001</v>
      </c>
      <c r="CC55" s="27">
        <v>1566.1209719999999</v>
      </c>
      <c r="CD55" s="27">
        <v>1292.073486</v>
      </c>
      <c r="CE55" s="24">
        <v>1202.6405030000001</v>
      </c>
      <c r="CF55" s="27">
        <v>1543.822388</v>
      </c>
      <c r="CG55" s="27">
        <v>1477.6032709999999</v>
      </c>
      <c r="CH55" s="27">
        <v>1584.838379</v>
      </c>
      <c r="CI55" s="27">
        <v>1295.334595</v>
      </c>
      <c r="CJ55" s="24">
        <v>1204.031616</v>
      </c>
      <c r="CK55" s="27">
        <v>1561.22876</v>
      </c>
      <c r="CL55" s="27">
        <v>1491.7689210000001</v>
      </c>
      <c r="CM55" s="27">
        <v>1602.6342770000001</v>
      </c>
      <c r="CN55" s="27">
        <v>1298.437134</v>
      </c>
      <c r="CO55" s="24">
        <v>1204.7822269999999</v>
      </c>
      <c r="CP55" s="27">
        <v>1575.344116</v>
      </c>
      <c r="CQ55" s="27">
        <v>1503.5139160000001</v>
      </c>
      <c r="CR55" s="27">
        <v>1618.736328</v>
      </c>
      <c r="CS55" s="27">
        <v>1300.0804439999999</v>
      </c>
      <c r="CT55" s="24">
        <v>1204.798462</v>
      </c>
      <c r="CU55" s="27">
        <v>1589.118408</v>
      </c>
      <c r="CV55" s="27">
        <v>1515.3472899999999</v>
      </c>
      <c r="CW55" s="27">
        <v>1634.955688</v>
      </c>
      <c r="CX55" s="27">
        <v>1302.809692</v>
      </c>
      <c r="CY55" s="24">
        <v>1205.3479</v>
      </c>
      <c r="CZ55" s="27">
        <v>1603.72876</v>
      </c>
      <c r="DA55" s="27">
        <v>1527.1636960000001</v>
      </c>
      <c r="DB55" s="27">
        <v>1651.946533</v>
      </c>
      <c r="DC55" s="27">
        <v>1307.3104249999999</v>
      </c>
      <c r="DD55" s="24">
        <v>1206.6641850000001</v>
      </c>
      <c r="DE55" s="27">
        <v>1620.1412350000001</v>
      </c>
      <c r="DF55" s="27">
        <v>1539.6485600000001</v>
      </c>
      <c r="DG55" s="27">
        <v>1668.665283</v>
      </c>
      <c r="DH55" s="27">
        <v>1312.9685059999999</v>
      </c>
      <c r="DI55" s="24">
        <v>1208.8709719999999</v>
      </c>
      <c r="DJ55" s="27">
        <v>1637.6057129999999</v>
      </c>
      <c r="DK55" s="27">
        <v>1551.7152100000001</v>
      </c>
      <c r="DL55" s="27">
        <v>1684.416504</v>
      </c>
      <c r="DM55" s="27">
        <v>1318.462524</v>
      </c>
      <c r="DN55" s="24">
        <v>1212.7202150000001</v>
      </c>
      <c r="DO55" s="27">
        <v>1655.4729</v>
      </c>
      <c r="DP55" s="27">
        <v>1565.165649</v>
      </c>
      <c r="DQ55" s="27">
        <v>1700.192749</v>
      </c>
      <c r="DR55" s="27">
        <v>1324.553467</v>
      </c>
      <c r="DS55" s="24">
        <v>1216.178467</v>
      </c>
      <c r="DT55" s="27">
        <v>1674.7147219999999</v>
      </c>
      <c r="DU55" s="27">
        <v>1580.466919</v>
      </c>
      <c r="DV55" s="27">
        <v>1716.286255</v>
      </c>
      <c r="DW55" s="27">
        <v>1332.114746</v>
      </c>
      <c r="DX55" s="24">
        <v>1221.0360109999999</v>
      </c>
      <c r="DY55" s="27">
        <v>1694.2001949999999</v>
      </c>
      <c r="DZ55" s="27">
        <v>1596.2246090000001</v>
      </c>
      <c r="EA55" s="27">
        <v>1732.638794</v>
      </c>
      <c r="EB55" s="27">
        <v>1339.2991939999999</v>
      </c>
      <c r="EC55" s="24">
        <v>1225.6807859999999</v>
      </c>
      <c r="ED55" s="27">
        <v>1713.8104249999999</v>
      </c>
      <c r="EE55" s="27">
        <v>1612.0896</v>
      </c>
      <c r="EF55" s="27">
        <v>1748.7962649999999</v>
      </c>
      <c r="EG55" s="27">
        <v>1346.122803</v>
      </c>
      <c r="EH55" s="24">
        <v>1229.0992429999999</v>
      </c>
      <c r="EI55" s="27">
        <v>1733.0501710000001</v>
      </c>
      <c r="EJ55" s="27">
        <v>1627.4670410000001</v>
      </c>
      <c r="EK55" s="27">
        <v>1764.0301509999999</v>
      </c>
      <c r="EL55" s="27">
        <v>1352.5626219999999</v>
      </c>
      <c r="EM55" s="24">
        <v>1232.0048830000001</v>
      </c>
      <c r="EN55" s="27">
        <v>1751.6998289999999</v>
      </c>
      <c r="EO55" s="27">
        <v>1641.076172</v>
      </c>
      <c r="EP55" s="27">
        <v>1777.3157960000001</v>
      </c>
      <c r="EQ55" s="27">
        <v>1358.4305420000001</v>
      </c>
      <c r="ER55" s="24">
        <v>1236.665039</v>
      </c>
      <c r="ES55" s="26">
        <v>0.01</v>
      </c>
      <c r="ET55" s="26">
        <v>8.0000000000000002E-3</v>
      </c>
      <c r="EU55" s="26">
        <v>0.01</v>
      </c>
      <c r="EV55" s="26">
        <v>1E-3</v>
      </c>
      <c r="EW55" s="25">
        <v>-2E-3</v>
      </c>
    </row>
    <row r="56" spans="1:153" x14ac:dyDescent="0.25">
      <c r="A56" s="24" t="s">
        <v>174</v>
      </c>
      <c r="B56" s="24">
        <v>970.867615</v>
      </c>
      <c r="C56" s="24">
        <v>975.55694600000004</v>
      </c>
      <c r="D56" s="27">
        <v>992.17602499999998</v>
      </c>
      <c r="E56" s="27">
        <v>992.17474400000003</v>
      </c>
      <c r="F56" s="27">
        <v>992.16131600000006</v>
      </c>
      <c r="G56" s="27">
        <v>992.16851799999995</v>
      </c>
      <c r="H56" s="24">
        <v>992.18823199999997</v>
      </c>
      <c r="I56" s="27">
        <v>991.269409</v>
      </c>
      <c r="J56" s="27">
        <v>988.64068599999996</v>
      </c>
      <c r="K56" s="27">
        <v>993.96539299999995</v>
      </c>
      <c r="L56" s="27">
        <v>986.92980999999997</v>
      </c>
      <c r="M56" s="24">
        <v>988.85308799999996</v>
      </c>
      <c r="N56" s="27">
        <v>1015.663757</v>
      </c>
      <c r="O56" s="27">
        <v>1007.493591</v>
      </c>
      <c r="P56" s="27">
        <v>1019.904846</v>
      </c>
      <c r="Q56" s="27">
        <v>1005.296814</v>
      </c>
      <c r="R56" s="24">
        <v>1008.812195</v>
      </c>
      <c r="S56" s="27">
        <v>1066.661621</v>
      </c>
      <c r="T56" s="27">
        <v>1051.551514</v>
      </c>
      <c r="U56" s="27">
        <v>1071.7547609999999</v>
      </c>
      <c r="V56" s="27">
        <v>1046.7749020000001</v>
      </c>
      <c r="W56" s="24">
        <v>1053.919067</v>
      </c>
      <c r="X56" s="27">
        <v>1095.896606</v>
      </c>
      <c r="Y56" s="27">
        <v>1075.440186</v>
      </c>
      <c r="Z56" s="27">
        <v>1103.182129</v>
      </c>
      <c r="AA56" s="27">
        <v>1068.25647</v>
      </c>
      <c r="AB56" s="24">
        <v>1078.9262699999999</v>
      </c>
      <c r="AC56" s="27">
        <v>1125.623779</v>
      </c>
      <c r="AD56" s="27">
        <v>1100.884155</v>
      </c>
      <c r="AE56" s="27">
        <v>1136.9748540000001</v>
      </c>
      <c r="AF56" s="27">
        <v>1092.3314210000001</v>
      </c>
      <c r="AG56" s="24">
        <v>1107.0120850000001</v>
      </c>
      <c r="AH56" s="27">
        <v>1147.533447</v>
      </c>
      <c r="AI56" s="27">
        <v>1118.2294919999999</v>
      </c>
      <c r="AJ56" s="27">
        <v>1160.6311040000001</v>
      </c>
      <c r="AK56" s="27">
        <v>1107.4938959999999</v>
      </c>
      <c r="AL56" s="24">
        <v>1128.4528809999999</v>
      </c>
      <c r="AM56" s="27">
        <v>1168.8992920000001</v>
      </c>
      <c r="AN56" s="27">
        <v>1133.4782709999999</v>
      </c>
      <c r="AO56" s="27">
        <v>1183.826538</v>
      </c>
      <c r="AP56" s="27">
        <v>1123.043091</v>
      </c>
      <c r="AQ56" s="24">
        <v>1149.7509769999999</v>
      </c>
      <c r="AR56" s="27">
        <v>1179.736572</v>
      </c>
      <c r="AS56" s="27">
        <v>1142.505615</v>
      </c>
      <c r="AT56" s="27">
        <v>1200.001831</v>
      </c>
      <c r="AU56" s="27">
        <v>1132.7136230000001</v>
      </c>
      <c r="AV56" s="24">
        <v>1164.1180420000001</v>
      </c>
      <c r="AW56" s="27">
        <v>1189.4785159999999</v>
      </c>
      <c r="AX56" s="27">
        <v>1149.7806399999999</v>
      </c>
      <c r="AY56" s="27">
        <v>1213.926514</v>
      </c>
      <c r="AZ56" s="27">
        <v>1141.3007809999999</v>
      </c>
      <c r="BA56" s="24">
        <v>1177.8883060000001</v>
      </c>
      <c r="BB56" s="27">
        <v>1206.6416019999999</v>
      </c>
      <c r="BC56" s="27">
        <v>1161.163086</v>
      </c>
      <c r="BD56" s="27">
        <v>1231.4708250000001</v>
      </c>
      <c r="BE56" s="27">
        <v>1152.2445070000001</v>
      </c>
      <c r="BF56" s="24">
        <v>1194.5550539999999</v>
      </c>
      <c r="BG56" s="27">
        <v>1215.7863769999999</v>
      </c>
      <c r="BH56" s="27">
        <v>1163.818115</v>
      </c>
      <c r="BI56" s="27">
        <v>1241.0301509999999</v>
      </c>
      <c r="BJ56" s="27">
        <v>1154.45813</v>
      </c>
      <c r="BK56" s="24">
        <v>1201.0633539999999</v>
      </c>
      <c r="BL56" s="27">
        <v>1220.2867429999999</v>
      </c>
      <c r="BM56" s="27">
        <v>1166.151611</v>
      </c>
      <c r="BN56" s="27">
        <v>1249.150024</v>
      </c>
      <c r="BO56" s="27">
        <v>1154.6782229999999</v>
      </c>
      <c r="BP56" s="24">
        <v>1205.7814940000001</v>
      </c>
      <c r="BQ56" s="27">
        <v>1220.0002440000001</v>
      </c>
      <c r="BR56" s="27">
        <v>1166.089966</v>
      </c>
      <c r="BS56" s="27">
        <v>1252.934692</v>
      </c>
      <c r="BT56" s="27">
        <v>1152.8927000000001</v>
      </c>
      <c r="BU56" s="24">
        <v>1207.02063</v>
      </c>
      <c r="BV56" s="27">
        <v>1215.7889399999999</v>
      </c>
      <c r="BW56" s="27">
        <v>1162.3752440000001</v>
      </c>
      <c r="BX56" s="27">
        <v>1256.7092290000001</v>
      </c>
      <c r="BY56" s="27">
        <v>1147.8208010000001</v>
      </c>
      <c r="BZ56" s="24">
        <v>1206.029297</v>
      </c>
      <c r="CA56" s="27">
        <v>1208.7645259999999</v>
      </c>
      <c r="CB56" s="27">
        <v>1157.009399</v>
      </c>
      <c r="CC56" s="27">
        <v>1260.793823</v>
      </c>
      <c r="CD56" s="27">
        <v>1140.0010990000001</v>
      </c>
      <c r="CE56" s="24">
        <v>1203.4956050000001</v>
      </c>
      <c r="CF56" s="27">
        <v>1202.2246090000001</v>
      </c>
      <c r="CG56" s="27">
        <v>1151.86853</v>
      </c>
      <c r="CH56" s="27">
        <v>1262.265991</v>
      </c>
      <c r="CI56" s="27">
        <v>1132.540283</v>
      </c>
      <c r="CJ56" s="24">
        <v>1199.9219969999999</v>
      </c>
      <c r="CK56" s="27">
        <v>1196.2928469999999</v>
      </c>
      <c r="CL56" s="27">
        <v>1147.984741</v>
      </c>
      <c r="CM56" s="27">
        <v>1265.1354980000001</v>
      </c>
      <c r="CN56" s="27">
        <v>1125.4810789999999</v>
      </c>
      <c r="CO56" s="24">
        <v>1196.2150879999999</v>
      </c>
      <c r="CP56" s="27">
        <v>1190.253784</v>
      </c>
      <c r="CQ56" s="27">
        <v>1146.407471</v>
      </c>
      <c r="CR56" s="27">
        <v>1270.4918210000001</v>
      </c>
      <c r="CS56" s="27">
        <v>1119.365356</v>
      </c>
      <c r="CT56" s="24">
        <v>1192.6694339999999</v>
      </c>
      <c r="CU56" s="27">
        <v>1183.9844969999999</v>
      </c>
      <c r="CV56" s="27">
        <v>1144.0474850000001</v>
      </c>
      <c r="CW56" s="27">
        <v>1277.3404539999999</v>
      </c>
      <c r="CX56" s="27">
        <v>1113.525635</v>
      </c>
      <c r="CY56" s="24">
        <v>1187.624634</v>
      </c>
      <c r="CZ56" s="27">
        <v>1177.045288</v>
      </c>
      <c r="DA56" s="27">
        <v>1140.420288</v>
      </c>
      <c r="DB56" s="27">
        <v>1283.4801030000001</v>
      </c>
      <c r="DC56" s="27">
        <v>1107.9335940000001</v>
      </c>
      <c r="DD56" s="24">
        <v>1182.4711910000001</v>
      </c>
      <c r="DE56" s="27">
        <v>1172.567505</v>
      </c>
      <c r="DF56" s="27">
        <v>1136.4173579999999</v>
      </c>
      <c r="DG56" s="27">
        <v>1288.7114260000001</v>
      </c>
      <c r="DH56" s="27">
        <v>1102.73938</v>
      </c>
      <c r="DI56" s="24">
        <v>1178.430664</v>
      </c>
      <c r="DJ56" s="27">
        <v>1169.327393</v>
      </c>
      <c r="DK56" s="27">
        <v>1131.6834719999999</v>
      </c>
      <c r="DL56" s="27">
        <v>1294.036499</v>
      </c>
      <c r="DM56" s="27">
        <v>1098.0249020000001</v>
      </c>
      <c r="DN56" s="24">
        <v>1176.5905760000001</v>
      </c>
      <c r="DO56" s="27">
        <v>1165.3973390000001</v>
      </c>
      <c r="DP56" s="27">
        <v>1130.076294</v>
      </c>
      <c r="DQ56" s="27">
        <v>1299.0417480000001</v>
      </c>
      <c r="DR56" s="27">
        <v>1092.7352289999999</v>
      </c>
      <c r="DS56" s="24">
        <v>1173.0217290000001</v>
      </c>
      <c r="DT56" s="27">
        <v>1165.220337</v>
      </c>
      <c r="DU56" s="27">
        <v>1132.3911129999999</v>
      </c>
      <c r="DV56" s="27">
        <v>1306.256592</v>
      </c>
      <c r="DW56" s="27">
        <v>1090.0520019999999</v>
      </c>
      <c r="DX56" s="24">
        <v>1172.654419</v>
      </c>
      <c r="DY56" s="27">
        <v>1167.6281739999999</v>
      </c>
      <c r="DZ56" s="27">
        <v>1135.684814</v>
      </c>
      <c r="EA56" s="27">
        <v>1319.111206</v>
      </c>
      <c r="EB56" s="27">
        <v>1089.7926030000001</v>
      </c>
      <c r="EC56" s="24">
        <v>1173.1126710000001</v>
      </c>
      <c r="ED56" s="27">
        <v>1169.7299800000001</v>
      </c>
      <c r="EE56" s="27">
        <v>1142.2166749999999</v>
      </c>
      <c r="EF56" s="27">
        <v>1332.772217</v>
      </c>
      <c r="EG56" s="27">
        <v>1086.744385</v>
      </c>
      <c r="EH56" s="24">
        <v>1171.399658</v>
      </c>
      <c r="EI56" s="27">
        <v>1173.571899</v>
      </c>
      <c r="EJ56" s="27">
        <v>1143.7531739999999</v>
      </c>
      <c r="EK56" s="27">
        <v>1344.1807859999999</v>
      </c>
      <c r="EL56" s="27">
        <v>1083.7463379999999</v>
      </c>
      <c r="EM56" s="24">
        <v>1169.356323</v>
      </c>
      <c r="EN56" s="27">
        <v>1177.9056399999999</v>
      </c>
      <c r="EO56" s="27">
        <v>1146.466919</v>
      </c>
      <c r="EP56" s="27">
        <v>1356.7495120000001</v>
      </c>
      <c r="EQ56" s="27">
        <v>1082.8883060000001</v>
      </c>
      <c r="ER56" s="24">
        <v>1171.059814</v>
      </c>
      <c r="ES56" s="26">
        <v>7.0000000000000001E-3</v>
      </c>
      <c r="ET56" s="26">
        <v>6.0000000000000001E-3</v>
      </c>
      <c r="EU56" s="26">
        <v>1.0999999999999999E-2</v>
      </c>
      <c r="EV56" s="26">
        <v>4.0000000000000001E-3</v>
      </c>
      <c r="EW56" s="25">
        <v>6.0000000000000001E-3</v>
      </c>
    </row>
    <row r="57" spans="1:153" x14ac:dyDescent="0.25">
      <c r="A57" s="24" t="s">
        <v>173</v>
      </c>
      <c r="B57" s="24">
        <v>6.4054479999999998</v>
      </c>
      <c r="C57" s="24">
        <v>6.4915469999999997</v>
      </c>
      <c r="D57" s="27">
        <v>6.5970149999999999</v>
      </c>
      <c r="E57" s="27">
        <v>6.5800850000000004</v>
      </c>
      <c r="F57" s="27">
        <v>6.5869070000000001</v>
      </c>
      <c r="G57" s="27">
        <v>6.5969850000000001</v>
      </c>
      <c r="H57" s="24">
        <v>6.5869099999999996</v>
      </c>
      <c r="I57" s="27">
        <v>6.6859109999999999</v>
      </c>
      <c r="J57" s="27">
        <v>6.6582280000000003</v>
      </c>
      <c r="K57" s="27">
        <v>6.6676229999999999</v>
      </c>
      <c r="L57" s="27">
        <v>6.6821929999999998</v>
      </c>
      <c r="M57" s="24">
        <v>6.6674720000000001</v>
      </c>
      <c r="N57" s="27">
        <v>7.3042259999999999</v>
      </c>
      <c r="O57" s="27">
        <v>6.8771649999999998</v>
      </c>
      <c r="P57" s="27">
        <v>6.9159519999999999</v>
      </c>
      <c r="Q57" s="27">
        <v>6.9682219999999999</v>
      </c>
      <c r="R57" s="24">
        <v>6.914917</v>
      </c>
      <c r="S57" s="27">
        <v>8.3092799999999993</v>
      </c>
      <c r="T57" s="27">
        <v>7.1302760000000003</v>
      </c>
      <c r="U57" s="27">
        <v>7.2007950000000003</v>
      </c>
      <c r="V57" s="27">
        <v>7.3013669999999999</v>
      </c>
      <c r="W57" s="24">
        <v>7.1984589999999997</v>
      </c>
      <c r="X57" s="27">
        <v>9.5917329999999996</v>
      </c>
      <c r="Y57" s="27">
        <v>7.4197990000000003</v>
      </c>
      <c r="Z57" s="27">
        <v>7.5305869999999997</v>
      </c>
      <c r="AA57" s="27">
        <v>7.6950810000000001</v>
      </c>
      <c r="AB57" s="24">
        <v>7.5265589999999998</v>
      </c>
      <c r="AC57" s="27">
        <v>10.734773000000001</v>
      </c>
      <c r="AD57" s="27">
        <v>7.6972709999999998</v>
      </c>
      <c r="AE57" s="27">
        <v>7.855569</v>
      </c>
      <c r="AF57" s="27">
        <v>8.0542960000000008</v>
      </c>
      <c r="AG57" s="24">
        <v>7.8504149999999999</v>
      </c>
      <c r="AH57" s="27">
        <v>12.317027</v>
      </c>
      <c r="AI57" s="27">
        <v>8.0263810000000007</v>
      </c>
      <c r="AJ57" s="27">
        <v>8.2309219999999996</v>
      </c>
      <c r="AK57" s="27">
        <v>8.4754349999999992</v>
      </c>
      <c r="AL57" s="24">
        <v>8.2255350000000007</v>
      </c>
      <c r="AM57" s="27">
        <v>13.604379</v>
      </c>
      <c r="AN57" s="27">
        <v>8.2626259999999991</v>
      </c>
      <c r="AO57" s="27">
        <v>8.5092800000000004</v>
      </c>
      <c r="AP57" s="27">
        <v>8.7775680000000005</v>
      </c>
      <c r="AQ57" s="24">
        <v>8.5036079999999998</v>
      </c>
      <c r="AR57" s="27">
        <v>14.980769</v>
      </c>
      <c r="AS57" s="27">
        <v>8.5708909999999996</v>
      </c>
      <c r="AT57" s="27">
        <v>8.8608539999999998</v>
      </c>
      <c r="AU57" s="27">
        <v>9.1637170000000001</v>
      </c>
      <c r="AV57" s="24">
        <v>8.8573789999999999</v>
      </c>
      <c r="AW57" s="27">
        <v>16.251263000000002</v>
      </c>
      <c r="AX57" s="27">
        <v>8.9272229999999997</v>
      </c>
      <c r="AY57" s="27">
        <v>9.2498159999999991</v>
      </c>
      <c r="AZ57" s="27">
        <v>9.5921029999999998</v>
      </c>
      <c r="BA57" s="24">
        <v>9.2511770000000002</v>
      </c>
      <c r="BB57" s="27">
        <v>17.467773000000001</v>
      </c>
      <c r="BC57" s="27">
        <v>9.3011490000000006</v>
      </c>
      <c r="BD57" s="27">
        <v>9.6295920000000006</v>
      </c>
      <c r="BE57" s="27">
        <v>10.025064</v>
      </c>
      <c r="BF57" s="24">
        <v>9.6351490000000002</v>
      </c>
      <c r="BG57" s="27">
        <v>18.652027</v>
      </c>
      <c r="BH57" s="27">
        <v>9.6715660000000003</v>
      </c>
      <c r="BI57" s="27">
        <v>9.9950559999999999</v>
      </c>
      <c r="BJ57" s="27">
        <v>10.429918000000001</v>
      </c>
      <c r="BK57" s="24">
        <v>10.006769</v>
      </c>
      <c r="BL57" s="27">
        <v>19.775213000000001</v>
      </c>
      <c r="BM57" s="27">
        <v>10.054309</v>
      </c>
      <c r="BN57" s="27">
        <v>10.365721000000001</v>
      </c>
      <c r="BO57" s="27">
        <v>10.833549</v>
      </c>
      <c r="BP57" s="24">
        <v>10.38748</v>
      </c>
      <c r="BQ57" s="27">
        <v>20.970745000000001</v>
      </c>
      <c r="BR57" s="27">
        <v>10.513064</v>
      </c>
      <c r="BS57" s="27">
        <v>10.844943000000001</v>
      </c>
      <c r="BT57" s="27">
        <v>11.287848</v>
      </c>
      <c r="BU57" s="24">
        <v>10.876122000000001</v>
      </c>
      <c r="BV57" s="27">
        <v>22.269945</v>
      </c>
      <c r="BW57" s="27">
        <v>11.016386000000001</v>
      </c>
      <c r="BX57" s="27">
        <v>11.304429000000001</v>
      </c>
      <c r="BY57" s="27">
        <v>11.774483</v>
      </c>
      <c r="BZ57" s="24">
        <v>11.342148</v>
      </c>
      <c r="CA57" s="27">
        <v>23.417749000000001</v>
      </c>
      <c r="CB57" s="27">
        <v>11.474842000000001</v>
      </c>
      <c r="CC57" s="27">
        <v>11.717553000000001</v>
      </c>
      <c r="CD57" s="27">
        <v>12.199669999999999</v>
      </c>
      <c r="CE57" s="24">
        <v>11.760820000000001</v>
      </c>
      <c r="CF57" s="27">
        <v>24.625612</v>
      </c>
      <c r="CG57" s="27">
        <v>11.97289</v>
      </c>
      <c r="CH57" s="27">
        <v>12.165025999999999</v>
      </c>
      <c r="CI57" s="27">
        <v>12.651963</v>
      </c>
      <c r="CJ57" s="24">
        <v>12.212723</v>
      </c>
      <c r="CK57" s="27">
        <v>26.009813000000001</v>
      </c>
      <c r="CL57" s="27">
        <v>12.505115999999999</v>
      </c>
      <c r="CM57" s="27">
        <v>12.639362999999999</v>
      </c>
      <c r="CN57" s="27">
        <v>13.123393</v>
      </c>
      <c r="CO57" s="24">
        <v>12.692983999999999</v>
      </c>
      <c r="CP57" s="27">
        <v>27.537426</v>
      </c>
      <c r="CQ57" s="27">
        <v>13.086452</v>
      </c>
      <c r="CR57" s="27">
        <v>13.155009</v>
      </c>
      <c r="CS57" s="27">
        <v>13.632210000000001</v>
      </c>
      <c r="CT57" s="24">
        <v>13.213134999999999</v>
      </c>
      <c r="CU57" s="27">
        <v>29.244226000000001</v>
      </c>
      <c r="CV57" s="27">
        <v>13.731529</v>
      </c>
      <c r="CW57" s="27">
        <v>13.728035</v>
      </c>
      <c r="CX57" s="27">
        <v>14.19816</v>
      </c>
      <c r="CY57" s="24">
        <v>13.789714999999999</v>
      </c>
      <c r="CZ57" s="27">
        <v>30.830939999999998</v>
      </c>
      <c r="DA57" s="27">
        <v>14.383317</v>
      </c>
      <c r="DB57" s="27">
        <v>14.301289000000001</v>
      </c>
      <c r="DC57" s="27">
        <v>14.758471</v>
      </c>
      <c r="DD57" s="24">
        <v>14.366647</v>
      </c>
      <c r="DE57" s="27">
        <v>32.462584999999997</v>
      </c>
      <c r="DF57" s="27">
        <v>15.07734</v>
      </c>
      <c r="DG57" s="27">
        <v>14.906815999999999</v>
      </c>
      <c r="DH57" s="27">
        <v>15.35026</v>
      </c>
      <c r="DI57" s="24">
        <v>14.979996</v>
      </c>
      <c r="DJ57" s="27">
        <v>34.091293</v>
      </c>
      <c r="DK57" s="27">
        <v>15.788118000000001</v>
      </c>
      <c r="DL57" s="27">
        <v>15.522548</v>
      </c>
      <c r="DM57" s="27">
        <v>15.945589999999999</v>
      </c>
      <c r="DN57" s="24">
        <v>15.605002000000001</v>
      </c>
      <c r="DO57" s="27">
        <v>35.551909999999999</v>
      </c>
      <c r="DP57" s="27">
        <v>16.510770999999998</v>
      </c>
      <c r="DQ57" s="27">
        <v>16.137813999999999</v>
      </c>
      <c r="DR57" s="27">
        <v>16.536228000000001</v>
      </c>
      <c r="DS57" s="24">
        <v>16.231221999999999</v>
      </c>
      <c r="DT57" s="27">
        <v>37.023814999999999</v>
      </c>
      <c r="DU57" s="27">
        <v>17.244243999999998</v>
      </c>
      <c r="DV57" s="27">
        <v>16.753533999999998</v>
      </c>
      <c r="DW57" s="27">
        <v>17.124352999999999</v>
      </c>
      <c r="DX57" s="24">
        <v>16.857375999999999</v>
      </c>
      <c r="DY57" s="27">
        <v>38.572361000000001</v>
      </c>
      <c r="DZ57" s="27">
        <v>18.001363999999999</v>
      </c>
      <c r="EA57" s="27">
        <v>17.381449</v>
      </c>
      <c r="EB57" s="27">
        <v>17.719650000000001</v>
      </c>
      <c r="EC57" s="24">
        <v>17.493760999999999</v>
      </c>
      <c r="ED57" s="27">
        <v>40.114674000000001</v>
      </c>
      <c r="EE57" s="27">
        <v>18.798082000000001</v>
      </c>
      <c r="EF57" s="27">
        <v>18.034465999999998</v>
      </c>
      <c r="EG57" s="27">
        <v>18.340358999999999</v>
      </c>
      <c r="EH57" s="24">
        <v>18.155743000000001</v>
      </c>
      <c r="EI57" s="27">
        <v>41.536166999999999</v>
      </c>
      <c r="EJ57" s="27">
        <v>19.638245000000001</v>
      </c>
      <c r="EK57" s="27">
        <v>18.713282</v>
      </c>
      <c r="EL57" s="27">
        <v>18.987376999999999</v>
      </c>
      <c r="EM57" s="24">
        <v>18.844574000000001</v>
      </c>
      <c r="EN57" s="27">
        <v>42.953747</v>
      </c>
      <c r="EO57" s="27">
        <v>20.531319</v>
      </c>
      <c r="EP57" s="27">
        <v>19.425280000000001</v>
      </c>
      <c r="EQ57" s="27">
        <v>19.664622999999999</v>
      </c>
      <c r="ER57" s="24">
        <v>19.567551000000002</v>
      </c>
      <c r="ES57" s="26">
        <v>6.7000000000000004E-2</v>
      </c>
      <c r="ET57" s="26">
        <v>4.1000000000000002E-2</v>
      </c>
      <c r="EU57" s="26">
        <v>3.9E-2</v>
      </c>
      <c r="EV57" s="26">
        <v>3.9E-2</v>
      </c>
      <c r="EW57" s="25">
        <v>3.9E-2</v>
      </c>
    </row>
    <row r="58" spans="1:153" x14ac:dyDescent="0.25">
      <c r="A58" s="28" t="s">
        <v>180</v>
      </c>
      <c r="B58" s="28">
        <v>3753.1875</v>
      </c>
      <c r="C58" s="28">
        <v>3725.0363769999999</v>
      </c>
      <c r="D58" s="31">
        <v>3711.939453</v>
      </c>
      <c r="E58" s="31">
        <v>3711.921875</v>
      </c>
      <c r="F58" s="31">
        <v>3711.915039</v>
      </c>
      <c r="G58" s="31">
        <v>3711.9323730000001</v>
      </c>
      <c r="H58" s="28">
        <v>3711.9421390000002</v>
      </c>
      <c r="I58" s="31">
        <v>3668.0258789999998</v>
      </c>
      <c r="J58" s="31">
        <v>3660.9890140000002</v>
      </c>
      <c r="K58" s="31">
        <v>3672.1435550000001</v>
      </c>
      <c r="L58" s="31">
        <v>3622.318115</v>
      </c>
      <c r="M58" s="28">
        <v>3581.5439449999999</v>
      </c>
      <c r="N58" s="31">
        <v>3714.3259280000002</v>
      </c>
      <c r="O58" s="31">
        <v>3692.3884280000002</v>
      </c>
      <c r="P58" s="31">
        <v>3724.3168949999999</v>
      </c>
      <c r="Q58" s="31">
        <v>3625.8115229999999</v>
      </c>
      <c r="R58" s="28">
        <v>3555.4975589999999</v>
      </c>
      <c r="S58" s="31">
        <v>3778.7312010000001</v>
      </c>
      <c r="T58" s="31">
        <v>3737.5717770000001</v>
      </c>
      <c r="U58" s="31">
        <v>3793.4423830000001</v>
      </c>
      <c r="V58" s="31">
        <v>3646.3940429999998</v>
      </c>
      <c r="W58" s="28">
        <v>3547.9702149999998</v>
      </c>
      <c r="X58" s="31">
        <v>3830.0749510000001</v>
      </c>
      <c r="Y58" s="31">
        <v>3773.0871579999998</v>
      </c>
      <c r="Z58" s="31">
        <v>3846.7521969999998</v>
      </c>
      <c r="AA58" s="31">
        <v>3656.7453609999998</v>
      </c>
      <c r="AB58" s="28">
        <v>3529.8920899999998</v>
      </c>
      <c r="AC58" s="31">
        <v>3887.7453609999998</v>
      </c>
      <c r="AD58" s="31">
        <v>3815.6599120000001</v>
      </c>
      <c r="AE58" s="31">
        <v>3907.6308589999999</v>
      </c>
      <c r="AF58" s="31">
        <v>3676.6667480000001</v>
      </c>
      <c r="AG58" s="28">
        <v>3525.1379390000002</v>
      </c>
      <c r="AH58" s="31">
        <v>3943.6564939999998</v>
      </c>
      <c r="AI58" s="31">
        <v>3856.391846</v>
      </c>
      <c r="AJ58" s="31">
        <v>3964.078125</v>
      </c>
      <c r="AK58" s="31">
        <v>3694.6247560000002</v>
      </c>
      <c r="AL58" s="28">
        <v>3522.7585450000001</v>
      </c>
      <c r="AM58" s="31">
        <v>4004.6040039999998</v>
      </c>
      <c r="AN58" s="31">
        <v>3901.1896969999998</v>
      </c>
      <c r="AO58" s="31">
        <v>4026.993164</v>
      </c>
      <c r="AP58" s="31">
        <v>3722.1315920000002</v>
      </c>
      <c r="AQ58" s="28">
        <v>3533.98999</v>
      </c>
      <c r="AR58" s="31">
        <v>4036.3823240000002</v>
      </c>
      <c r="AS58" s="31">
        <v>3925.399414</v>
      </c>
      <c r="AT58" s="31">
        <v>4076.611328</v>
      </c>
      <c r="AU58" s="31">
        <v>3722.3891600000002</v>
      </c>
      <c r="AV58" s="28">
        <v>3536.1135250000002</v>
      </c>
      <c r="AW58" s="31">
        <v>4070.6311040000001</v>
      </c>
      <c r="AX58" s="31">
        <v>3953.7214359999998</v>
      </c>
      <c r="AY58" s="31">
        <v>4125.6533200000003</v>
      </c>
      <c r="AZ58" s="31">
        <v>3733.045654</v>
      </c>
      <c r="BA58" s="28">
        <v>3544.9682619999999</v>
      </c>
      <c r="BB58" s="31">
        <v>4118.9638670000004</v>
      </c>
      <c r="BC58" s="31">
        <v>3988.3120119999999</v>
      </c>
      <c r="BD58" s="31">
        <v>4179.439453</v>
      </c>
      <c r="BE58" s="31">
        <v>3749.7392580000001</v>
      </c>
      <c r="BF58" s="28">
        <v>3558.6232909999999</v>
      </c>
      <c r="BG58" s="31">
        <v>4165.8046880000002</v>
      </c>
      <c r="BH58" s="31">
        <v>4015.767578</v>
      </c>
      <c r="BI58" s="31">
        <v>4227.2861329999996</v>
      </c>
      <c r="BJ58" s="31">
        <v>3759.5390619999998</v>
      </c>
      <c r="BK58" s="28">
        <v>3562.8625489999999</v>
      </c>
      <c r="BL58" s="31">
        <v>4208.5634769999997</v>
      </c>
      <c r="BM58" s="31">
        <v>4046.5146479999999</v>
      </c>
      <c r="BN58" s="31">
        <v>4275.0346680000002</v>
      </c>
      <c r="BO58" s="31">
        <v>3769.4838869999999</v>
      </c>
      <c r="BP58" s="28">
        <v>3567.4167480000001</v>
      </c>
      <c r="BQ58" s="31">
        <v>4246.4497069999998</v>
      </c>
      <c r="BR58" s="31">
        <v>4077.6313479999999</v>
      </c>
      <c r="BS58" s="31">
        <v>4318.5903319999998</v>
      </c>
      <c r="BT58" s="31">
        <v>3781.2941890000002</v>
      </c>
      <c r="BU58" s="28">
        <v>3570.8989259999998</v>
      </c>
      <c r="BV58" s="31">
        <v>4279.4790039999998</v>
      </c>
      <c r="BW58" s="31">
        <v>4104.5854490000002</v>
      </c>
      <c r="BX58" s="31">
        <v>4360.9047849999997</v>
      </c>
      <c r="BY58" s="31">
        <v>3790.1484380000002</v>
      </c>
      <c r="BZ58" s="28">
        <v>3573.2592770000001</v>
      </c>
      <c r="CA58" s="31">
        <v>4310.1650390000004</v>
      </c>
      <c r="CB58" s="31">
        <v>4130.9848629999997</v>
      </c>
      <c r="CC58" s="31">
        <v>4403.9453119999998</v>
      </c>
      <c r="CD58" s="31">
        <v>3798.0219729999999</v>
      </c>
      <c r="CE58" s="28">
        <v>3577.9289549999999</v>
      </c>
      <c r="CF58" s="31">
        <v>4340.9291990000002</v>
      </c>
      <c r="CG58" s="31">
        <v>4156.7558589999999</v>
      </c>
      <c r="CH58" s="31">
        <v>4443.8515619999998</v>
      </c>
      <c r="CI58" s="31">
        <v>3806.6140140000002</v>
      </c>
      <c r="CJ58" s="28">
        <v>3581.8435060000002</v>
      </c>
      <c r="CK58" s="31">
        <v>4371.9086909999996</v>
      </c>
      <c r="CL58" s="31">
        <v>4183.4047849999997</v>
      </c>
      <c r="CM58" s="31">
        <v>4483.810547</v>
      </c>
      <c r="CN58" s="31">
        <v>3815.4426269999999</v>
      </c>
      <c r="CO58" s="28">
        <v>3585.725586</v>
      </c>
      <c r="CP58" s="31">
        <v>4400.0009769999997</v>
      </c>
      <c r="CQ58" s="31">
        <v>4210.8051759999998</v>
      </c>
      <c r="CR58" s="31">
        <v>4525.9003910000001</v>
      </c>
      <c r="CS58" s="31">
        <v>3825.2551269999999</v>
      </c>
      <c r="CT58" s="28">
        <v>3589.6000979999999</v>
      </c>
      <c r="CU58" s="31">
        <v>4427.5932620000003</v>
      </c>
      <c r="CV58" s="31">
        <v>4237.7001950000003</v>
      </c>
      <c r="CW58" s="31">
        <v>4570.1733400000003</v>
      </c>
      <c r="CX58" s="31">
        <v>3837.2077640000002</v>
      </c>
      <c r="CY58" s="28">
        <v>3592.8371579999998</v>
      </c>
      <c r="CZ58" s="31">
        <v>4455.3657229999999</v>
      </c>
      <c r="DA58" s="31">
        <v>4262.4023440000001</v>
      </c>
      <c r="DB58" s="31">
        <v>4614.1987300000001</v>
      </c>
      <c r="DC58" s="31">
        <v>3851.6716310000002</v>
      </c>
      <c r="DD58" s="28">
        <v>3597.1892090000001</v>
      </c>
      <c r="DE58" s="31">
        <v>4488.6611329999996</v>
      </c>
      <c r="DF58" s="31">
        <v>4287.205078</v>
      </c>
      <c r="DG58" s="31">
        <v>4656.4301759999998</v>
      </c>
      <c r="DH58" s="31">
        <v>3868.2861330000001</v>
      </c>
      <c r="DI58" s="28">
        <v>3604.8461910000001</v>
      </c>
      <c r="DJ58" s="31">
        <v>4525.3955079999996</v>
      </c>
      <c r="DK58" s="31">
        <v>4310.0141599999997</v>
      </c>
      <c r="DL58" s="31">
        <v>4697.4648440000001</v>
      </c>
      <c r="DM58" s="31">
        <v>3885.783203</v>
      </c>
      <c r="DN58" s="28">
        <v>3618.1215820000002</v>
      </c>
      <c r="DO58" s="31">
        <v>4561.9418949999999</v>
      </c>
      <c r="DP58" s="31">
        <v>4338.9799800000001</v>
      </c>
      <c r="DQ58" s="31">
        <v>4738.0126950000003</v>
      </c>
      <c r="DR58" s="31">
        <v>3903.4411620000001</v>
      </c>
      <c r="DS58" s="28">
        <v>3628.5559079999998</v>
      </c>
      <c r="DT58" s="31">
        <v>4605.9360349999997</v>
      </c>
      <c r="DU58" s="31">
        <v>4376.6831050000001</v>
      </c>
      <c r="DV58" s="31">
        <v>4782.7963870000003</v>
      </c>
      <c r="DW58" s="31">
        <v>3927.335693</v>
      </c>
      <c r="DX58" s="28">
        <v>3646.1491700000001</v>
      </c>
      <c r="DY58" s="31">
        <v>4654.7895509999998</v>
      </c>
      <c r="DZ58" s="31">
        <v>4417.9770509999998</v>
      </c>
      <c r="EA58" s="31">
        <v>4835.7822269999997</v>
      </c>
      <c r="EB58" s="31">
        <v>3953.8764649999998</v>
      </c>
      <c r="EC58" s="28">
        <v>3665.2666020000001</v>
      </c>
      <c r="ED58" s="31">
        <v>4703.6782229999999</v>
      </c>
      <c r="EE58" s="31">
        <v>4462.7431640000004</v>
      </c>
      <c r="EF58" s="31">
        <v>4890.1328119999998</v>
      </c>
      <c r="EG58" s="31">
        <v>3976.9650879999999</v>
      </c>
      <c r="EH58" s="28">
        <v>3680.4196780000002</v>
      </c>
      <c r="EI58" s="31">
        <v>4754.0405270000001</v>
      </c>
      <c r="EJ58" s="31">
        <v>4502.2211909999996</v>
      </c>
      <c r="EK58" s="31">
        <v>4941.5532229999999</v>
      </c>
      <c r="EL58" s="31">
        <v>3999.794922</v>
      </c>
      <c r="EM58" s="28">
        <v>3694.2148440000001</v>
      </c>
      <c r="EN58" s="31">
        <v>4804.7993159999996</v>
      </c>
      <c r="EO58" s="31">
        <v>4540.7260740000002</v>
      </c>
      <c r="EP58" s="31">
        <v>4992.1611329999996</v>
      </c>
      <c r="EQ58" s="31">
        <v>4024.688232</v>
      </c>
      <c r="ER58" s="28">
        <v>3715.1538089999999</v>
      </c>
      <c r="ES58" s="30">
        <v>8.9999999999999993E-3</v>
      </c>
      <c r="ET58" s="30">
        <v>7.0000000000000001E-3</v>
      </c>
      <c r="EU58" s="30">
        <v>0.01</v>
      </c>
      <c r="EV58" s="30">
        <v>3.0000000000000001E-3</v>
      </c>
      <c r="EW58" s="29">
        <v>0</v>
      </c>
    </row>
    <row r="59" spans="1:153" x14ac:dyDescent="0.25">
      <c r="A59" s="24" t="s">
        <v>179</v>
      </c>
      <c r="B59" s="24">
        <v>115.951851</v>
      </c>
      <c r="C59" s="24">
        <v>114.24739099999999</v>
      </c>
      <c r="D59" s="27">
        <v>125.767883</v>
      </c>
      <c r="E59" s="27">
        <v>125.19993599999999</v>
      </c>
      <c r="F59" s="27">
        <v>125.426331</v>
      </c>
      <c r="G59" s="27">
        <v>126.980362</v>
      </c>
      <c r="H59" s="24">
        <v>125.898911</v>
      </c>
      <c r="I59" s="27">
        <v>133.948532</v>
      </c>
      <c r="J59" s="27">
        <v>132.68394499999999</v>
      </c>
      <c r="K59" s="27">
        <v>133.111526</v>
      </c>
      <c r="L59" s="27">
        <v>136.43043499999999</v>
      </c>
      <c r="M59" s="24">
        <v>133.99745200000001</v>
      </c>
      <c r="N59" s="27">
        <v>158.90928600000001</v>
      </c>
      <c r="O59" s="27">
        <v>156.534943</v>
      </c>
      <c r="P59" s="27">
        <v>157.26243600000001</v>
      </c>
      <c r="Q59" s="27">
        <v>162.864105</v>
      </c>
      <c r="R59" s="24">
        <v>158.53681900000001</v>
      </c>
      <c r="S59" s="27">
        <v>167.020172</v>
      </c>
      <c r="T59" s="27">
        <v>163.68537900000001</v>
      </c>
      <c r="U59" s="27">
        <v>164.11703499999999</v>
      </c>
      <c r="V59" s="27">
        <v>173.19735700000001</v>
      </c>
      <c r="W59" s="24">
        <v>166.67117300000001</v>
      </c>
      <c r="X59" s="27">
        <v>173.549835</v>
      </c>
      <c r="Y59" s="27">
        <v>169.312592</v>
      </c>
      <c r="Z59" s="27">
        <v>169.14579800000001</v>
      </c>
      <c r="AA59" s="27">
        <v>181.68551600000001</v>
      </c>
      <c r="AB59" s="24">
        <v>173.40632600000001</v>
      </c>
      <c r="AC59" s="27">
        <v>177.77183500000001</v>
      </c>
      <c r="AD59" s="27">
        <v>171.810059</v>
      </c>
      <c r="AE59" s="27">
        <v>172.53547699999999</v>
      </c>
      <c r="AF59" s="27">
        <v>187.41439800000001</v>
      </c>
      <c r="AG59" s="24">
        <v>176.59745799999999</v>
      </c>
      <c r="AH59" s="27">
        <v>181.60072299999999</v>
      </c>
      <c r="AI59" s="27">
        <v>174.374573</v>
      </c>
      <c r="AJ59" s="27">
        <v>175.27082799999999</v>
      </c>
      <c r="AK59" s="27">
        <v>193.117355</v>
      </c>
      <c r="AL59" s="24">
        <v>179.979095</v>
      </c>
      <c r="AM59" s="27">
        <v>185.511169</v>
      </c>
      <c r="AN59" s="27">
        <v>176.819016</v>
      </c>
      <c r="AO59" s="27">
        <v>177.83358799999999</v>
      </c>
      <c r="AP59" s="27">
        <v>198.70867899999999</v>
      </c>
      <c r="AQ59" s="24">
        <v>183.474152</v>
      </c>
      <c r="AR59" s="27">
        <v>189.76005599999999</v>
      </c>
      <c r="AS59" s="27">
        <v>181.43963600000001</v>
      </c>
      <c r="AT59" s="27">
        <v>180.26101700000001</v>
      </c>
      <c r="AU59" s="27">
        <v>204.48410000000001</v>
      </c>
      <c r="AV59" s="24">
        <v>187.334656</v>
      </c>
      <c r="AW59" s="27">
        <v>194.75874300000001</v>
      </c>
      <c r="AX59" s="27">
        <v>184.480042</v>
      </c>
      <c r="AY59" s="27">
        <v>183.088516</v>
      </c>
      <c r="AZ59" s="27">
        <v>210.74464399999999</v>
      </c>
      <c r="BA59" s="24">
        <v>191.80375699999999</v>
      </c>
      <c r="BB59" s="27">
        <v>200.07891799999999</v>
      </c>
      <c r="BC59" s="27">
        <v>187.92894000000001</v>
      </c>
      <c r="BD59" s="27">
        <v>187.51159699999999</v>
      </c>
      <c r="BE59" s="27">
        <v>217.60845900000001</v>
      </c>
      <c r="BF59" s="24">
        <v>196.94216900000001</v>
      </c>
      <c r="BG59" s="27">
        <v>205.01532</v>
      </c>
      <c r="BH59" s="27">
        <v>191.096115</v>
      </c>
      <c r="BI59" s="27">
        <v>190.218155</v>
      </c>
      <c r="BJ59" s="27">
        <v>223.758667</v>
      </c>
      <c r="BK59" s="24">
        <v>204.81098900000001</v>
      </c>
      <c r="BL59" s="27">
        <v>210.83702099999999</v>
      </c>
      <c r="BM59" s="27">
        <v>195.06990099999999</v>
      </c>
      <c r="BN59" s="27">
        <v>193.460556</v>
      </c>
      <c r="BO59" s="27">
        <v>234.65945400000001</v>
      </c>
      <c r="BP59" s="24">
        <v>210.832855</v>
      </c>
      <c r="BQ59" s="27">
        <v>217.034424</v>
      </c>
      <c r="BR59" s="27">
        <v>199.18942300000001</v>
      </c>
      <c r="BS59" s="27">
        <v>196.777512</v>
      </c>
      <c r="BT59" s="27">
        <v>242.11170999999999</v>
      </c>
      <c r="BU59" s="24">
        <v>217.24908400000001</v>
      </c>
      <c r="BV59" s="27">
        <v>223.726303</v>
      </c>
      <c r="BW59" s="27">
        <v>203.66235399999999</v>
      </c>
      <c r="BX59" s="27">
        <v>200.14645400000001</v>
      </c>
      <c r="BY59" s="27">
        <v>249.72001599999999</v>
      </c>
      <c r="BZ59" s="24">
        <v>224.01843299999999</v>
      </c>
      <c r="CA59" s="27">
        <v>230.934494</v>
      </c>
      <c r="CB59" s="27">
        <v>208.39956699999999</v>
      </c>
      <c r="CC59" s="27">
        <v>203.578262</v>
      </c>
      <c r="CD59" s="27">
        <v>257.274902</v>
      </c>
      <c r="CE59" s="24">
        <v>231.067001</v>
      </c>
      <c r="CF59" s="27">
        <v>239.05255099999999</v>
      </c>
      <c r="CG59" s="27">
        <v>213.96829199999999</v>
      </c>
      <c r="CH59" s="27">
        <v>207.66892999999999</v>
      </c>
      <c r="CI59" s="27">
        <v>265.60494999999997</v>
      </c>
      <c r="CJ59" s="24">
        <v>238.99659700000001</v>
      </c>
      <c r="CK59" s="27">
        <v>247.73402400000001</v>
      </c>
      <c r="CL59" s="27">
        <v>220.054214</v>
      </c>
      <c r="CM59" s="27">
        <v>211.853668</v>
      </c>
      <c r="CN59" s="27">
        <v>274.375336</v>
      </c>
      <c r="CO59" s="24">
        <v>247.72769199999999</v>
      </c>
      <c r="CP59" s="27">
        <v>257.24185199999999</v>
      </c>
      <c r="CQ59" s="27">
        <v>226.78196700000001</v>
      </c>
      <c r="CR59" s="27">
        <v>216.11531099999999</v>
      </c>
      <c r="CS59" s="27">
        <v>283.39816300000001</v>
      </c>
      <c r="CT59" s="24">
        <v>257.100616</v>
      </c>
      <c r="CU59" s="27">
        <v>267.16546599999998</v>
      </c>
      <c r="CV59" s="27">
        <v>233.86076399999999</v>
      </c>
      <c r="CW59" s="27">
        <v>220.74908400000001</v>
      </c>
      <c r="CX59" s="27">
        <v>292.91982999999999</v>
      </c>
      <c r="CY59" s="24">
        <v>266.97070300000001</v>
      </c>
      <c r="CZ59" s="27">
        <v>277.51769999999999</v>
      </c>
      <c r="DA59" s="27">
        <v>241.25647000000001</v>
      </c>
      <c r="DB59" s="27">
        <v>225.42569</v>
      </c>
      <c r="DC59" s="27">
        <v>302.87271099999998</v>
      </c>
      <c r="DD59" s="24">
        <v>277.39584400000001</v>
      </c>
      <c r="DE59" s="27">
        <v>288.33401500000002</v>
      </c>
      <c r="DF59" s="27">
        <v>248.59536700000001</v>
      </c>
      <c r="DG59" s="27">
        <v>230.32736199999999</v>
      </c>
      <c r="DH59" s="27">
        <v>313.27612299999998</v>
      </c>
      <c r="DI59" s="24">
        <v>288.49383499999999</v>
      </c>
      <c r="DJ59" s="27">
        <v>299.58059700000001</v>
      </c>
      <c r="DK59" s="27">
        <v>256.61059599999999</v>
      </c>
      <c r="DL59" s="27">
        <v>235.53544600000001</v>
      </c>
      <c r="DM59" s="27">
        <v>324.30740400000002</v>
      </c>
      <c r="DN59" s="24">
        <v>300.02630599999998</v>
      </c>
      <c r="DO59" s="27">
        <v>313.36120599999998</v>
      </c>
      <c r="DP59" s="27">
        <v>264.87890599999997</v>
      </c>
      <c r="DQ59" s="27">
        <v>240.655182</v>
      </c>
      <c r="DR59" s="27">
        <v>335.74646000000001</v>
      </c>
      <c r="DS59" s="24">
        <v>312.36431900000002</v>
      </c>
      <c r="DT59" s="27">
        <v>324.28604100000001</v>
      </c>
      <c r="DU59" s="27">
        <v>273.17919899999998</v>
      </c>
      <c r="DV59" s="27">
        <v>245.34570299999999</v>
      </c>
      <c r="DW59" s="27">
        <v>347.19973800000002</v>
      </c>
      <c r="DX59" s="24">
        <v>324.450897</v>
      </c>
      <c r="DY59" s="27">
        <v>334.270172</v>
      </c>
      <c r="DZ59" s="27">
        <v>281.32873499999999</v>
      </c>
      <c r="EA59" s="27">
        <v>250.09530599999999</v>
      </c>
      <c r="EB59" s="27">
        <v>358.98336799999998</v>
      </c>
      <c r="EC59" s="24">
        <v>336.933044</v>
      </c>
      <c r="ED59" s="27">
        <v>342.91455100000002</v>
      </c>
      <c r="EE59" s="27">
        <v>283.99542200000002</v>
      </c>
      <c r="EF59" s="27">
        <v>253.58833300000001</v>
      </c>
      <c r="EG59" s="27">
        <v>369.96527099999997</v>
      </c>
      <c r="EH59" s="24">
        <v>349.065338</v>
      </c>
      <c r="EI59" s="27">
        <v>350.71768200000002</v>
      </c>
      <c r="EJ59" s="27">
        <v>291.36541699999998</v>
      </c>
      <c r="EK59" s="27">
        <v>256.70602400000001</v>
      </c>
      <c r="EL59" s="27">
        <v>381.49984699999999</v>
      </c>
      <c r="EM59" s="24">
        <v>362.02264400000001</v>
      </c>
      <c r="EN59" s="27">
        <v>358.02328499999999</v>
      </c>
      <c r="EO59" s="27">
        <v>297.42706299999998</v>
      </c>
      <c r="EP59" s="27">
        <v>259.768372</v>
      </c>
      <c r="EQ59" s="27">
        <v>393.402039</v>
      </c>
      <c r="ER59" s="24">
        <v>375.12664799999999</v>
      </c>
      <c r="ES59" s="26">
        <v>0.04</v>
      </c>
      <c r="ET59" s="26">
        <v>3.4000000000000002E-2</v>
      </c>
      <c r="EU59" s="26">
        <v>2.9000000000000001E-2</v>
      </c>
      <c r="EV59" s="26">
        <v>4.3999999999999997E-2</v>
      </c>
      <c r="EW59" s="25">
        <v>4.2000000000000003E-2</v>
      </c>
    </row>
    <row r="60" spans="1:153" x14ac:dyDescent="0.25">
      <c r="A60" s="28" t="s">
        <v>178</v>
      </c>
      <c r="B60" s="28">
        <v>3869.139404</v>
      </c>
      <c r="C60" s="28">
        <v>3839.2836910000001</v>
      </c>
      <c r="D60" s="31">
        <v>3837.7072750000002</v>
      </c>
      <c r="E60" s="31">
        <v>3837.1218260000001</v>
      </c>
      <c r="F60" s="31">
        <v>3837.3413089999999</v>
      </c>
      <c r="G60" s="31">
        <v>3838.9128420000002</v>
      </c>
      <c r="H60" s="28">
        <v>3837.8410640000002</v>
      </c>
      <c r="I60" s="31">
        <v>3801.974365</v>
      </c>
      <c r="J60" s="31">
        <v>3793.6728520000001</v>
      </c>
      <c r="K60" s="31">
        <v>3805.2551269999999</v>
      </c>
      <c r="L60" s="31">
        <v>3758.7485350000002</v>
      </c>
      <c r="M60" s="28">
        <v>3715.5415039999998</v>
      </c>
      <c r="N60" s="31">
        <v>3873.235107</v>
      </c>
      <c r="O60" s="31">
        <v>3848.9233399999998</v>
      </c>
      <c r="P60" s="31">
        <v>3881.579346</v>
      </c>
      <c r="Q60" s="31">
        <v>3788.6755370000001</v>
      </c>
      <c r="R60" s="28">
        <v>3714.0344239999999</v>
      </c>
      <c r="S60" s="31">
        <v>3945.7514649999998</v>
      </c>
      <c r="T60" s="31">
        <v>3901.2570799999999</v>
      </c>
      <c r="U60" s="31">
        <v>3957.5593260000001</v>
      </c>
      <c r="V60" s="31">
        <v>3819.5913089999999</v>
      </c>
      <c r="W60" s="28">
        <v>3714.641357</v>
      </c>
      <c r="X60" s="31">
        <v>4003.6247560000002</v>
      </c>
      <c r="Y60" s="31">
        <v>3942.3996579999998</v>
      </c>
      <c r="Z60" s="31">
        <v>4015.8979490000002</v>
      </c>
      <c r="AA60" s="31">
        <v>3838.4309079999998</v>
      </c>
      <c r="AB60" s="28">
        <v>3703.2983399999998</v>
      </c>
      <c r="AC60" s="31">
        <v>4065.5170899999998</v>
      </c>
      <c r="AD60" s="31">
        <v>3987.469971</v>
      </c>
      <c r="AE60" s="31">
        <v>4080.16626</v>
      </c>
      <c r="AF60" s="31">
        <v>3864.0810550000001</v>
      </c>
      <c r="AG60" s="28">
        <v>3701.7353520000001</v>
      </c>
      <c r="AH60" s="31">
        <v>4125.2573240000002</v>
      </c>
      <c r="AI60" s="31">
        <v>4030.766357</v>
      </c>
      <c r="AJ60" s="31">
        <v>4139.3491210000002</v>
      </c>
      <c r="AK60" s="31">
        <v>3887.7421880000002</v>
      </c>
      <c r="AL60" s="28">
        <v>3702.7375489999999</v>
      </c>
      <c r="AM60" s="31">
        <v>4190.1152339999999</v>
      </c>
      <c r="AN60" s="31">
        <v>4078.008789</v>
      </c>
      <c r="AO60" s="31">
        <v>4204.8266599999997</v>
      </c>
      <c r="AP60" s="31">
        <v>3920.8403320000002</v>
      </c>
      <c r="AQ60" s="28">
        <v>3717.4641109999998</v>
      </c>
      <c r="AR60" s="31">
        <v>4226.142578</v>
      </c>
      <c r="AS60" s="31">
        <v>4106.8388670000004</v>
      </c>
      <c r="AT60" s="31">
        <v>4256.8725590000004</v>
      </c>
      <c r="AU60" s="31">
        <v>3926.8732909999999</v>
      </c>
      <c r="AV60" s="28">
        <v>3723.4482419999999</v>
      </c>
      <c r="AW60" s="31">
        <v>4265.3896480000003</v>
      </c>
      <c r="AX60" s="31">
        <v>4138.2016599999997</v>
      </c>
      <c r="AY60" s="31">
        <v>4308.7416990000002</v>
      </c>
      <c r="AZ60" s="31">
        <v>3943.7902829999998</v>
      </c>
      <c r="BA60" s="28">
        <v>3736.7719729999999</v>
      </c>
      <c r="BB60" s="31">
        <v>4319.0429690000001</v>
      </c>
      <c r="BC60" s="31">
        <v>4176.2407229999999</v>
      </c>
      <c r="BD60" s="31">
        <v>4366.951172</v>
      </c>
      <c r="BE60" s="31">
        <v>3967.3476559999999</v>
      </c>
      <c r="BF60" s="28">
        <v>3755.5654300000001</v>
      </c>
      <c r="BG60" s="31">
        <v>4370.8198240000002</v>
      </c>
      <c r="BH60" s="31">
        <v>4206.8637699999999</v>
      </c>
      <c r="BI60" s="31">
        <v>4417.5043949999999</v>
      </c>
      <c r="BJ60" s="31">
        <v>3983.2978520000001</v>
      </c>
      <c r="BK60" s="28">
        <v>3767.6735840000001</v>
      </c>
      <c r="BL60" s="31">
        <v>4419.4003910000001</v>
      </c>
      <c r="BM60" s="31">
        <v>4241.5844729999999</v>
      </c>
      <c r="BN60" s="31">
        <v>4468.4951170000004</v>
      </c>
      <c r="BO60" s="31">
        <v>4004.1433109999998</v>
      </c>
      <c r="BP60" s="28">
        <v>3778.2495119999999</v>
      </c>
      <c r="BQ60" s="31">
        <v>4463.484375</v>
      </c>
      <c r="BR60" s="31">
        <v>4276.8208009999998</v>
      </c>
      <c r="BS60" s="31">
        <v>4515.3676759999998</v>
      </c>
      <c r="BT60" s="31">
        <v>4023.4060060000002</v>
      </c>
      <c r="BU60" s="28">
        <v>3788.1479490000002</v>
      </c>
      <c r="BV60" s="31">
        <v>4503.205078</v>
      </c>
      <c r="BW60" s="31">
        <v>4308.248047</v>
      </c>
      <c r="BX60" s="31">
        <v>4561.0512699999999</v>
      </c>
      <c r="BY60" s="31">
        <v>4039.8684079999998</v>
      </c>
      <c r="BZ60" s="28">
        <v>3797.2778320000002</v>
      </c>
      <c r="CA60" s="31">
        <v>4541.0996089999999</v>
      </c>
      <c r="CB60" s="31">
        <v>4339.3842770000001</v>
      </c>
      <c r="CC60" s="31">
        <v>4607.5234380000002</v>
      </c>
      <c r="CD60" s="31">
        <v>4055.296875</v>
      </c>
      <c r="CE60" s="28">
        <v>3808.9958499999998</v>
      </c>
      <c r="CF60" s="31">
        <v>4579.9819340000004</v>
      </c>
      <c r="CG60" s="31">
        <v>4370.7241210000002</v>
      </c>
      <c r="CH60" s="31">
        <v>4651.5205079999996</v>
      </c>
      <c r="CI60" s="31">
        <v>4072.2189939999998</v>
      </c>
      <c r="CJ60" s="28">
        <v>3820.8400879999999</v>
      </c>
      <c r="CK60" s="31">
        <v>4619.642578</v>
      </c>
      <c r="CL60" s="31">
        <v>4403.4589839999999</v>
      </c>
      <c r="CM60" s="31">
        <v>4695.6640619999998</v>
      </c>
      <c r="CN60" s="31">
        <v>4089.8178710000002</v>
      </c>
      <c r="CO60" s="28">
        <v>3833.4533689999998</v>
      </c>
      <c r="CP60" s="31">
        <v>4657.2426759999998</v>
      </c>
      <c r="CQ60" s="31">
        <v>4437.5869140000004</v>
      </c>
      <c r="CR60" s="31">
        <v>4742.015625</v>
      </c>
      <c r="CS60" s="31">
        <v>4108.6533200000003</v>
      </c>
      <c r="CT60" s="28">
        <v>3846.7006839999999</v>
      </c>
      <c r="CU60" s="31">
        <v>4694.7587890000004</v>
      </c>
      <c r="CV60" s="31">
        <v>4471.5610349999997</v>
      </c>
      <c r="CW60" s="31">
        <v>4790.9223629999997</v>
      </c>
      <c r="CX60" s="31">
        <v>4130.1274409999996</v>
      </c>
      <c r="CY60" s="28">
        <v>3859.8078609999998</v>
      </c>
      <c r="CZ60" s="31">
        <v>4732.8833009999998</v>
      </c>
      <c r="DA60" s="31">
        <v>4503.6586909999996</v>
      </c>
      <c r="DB60" s="31">
        <v>4839.6245120000003</v>
      </c>
      <c r="DC60" s="31">
        <v>4154.5444340000004</v>
      </c>
      <c r="DD60" s="28">
        <v>3874.584961</v>
      </c>
      <c r="DE60" s="31">
        <v>4776.9951170000004</v>
      </c>
      <c r="DF60" s="31">
        <v>4535.8002930000002</v>
      </c>
      <c r="DG60" s="31">
        <v>4886.7573240000002</v>
      </c>
      <c r="DH60" s="31">
        <v>4181.5625</v>
      </c>
      <c r="DI60" s="28">
        <v>3893.3400879999999</v>
      </c>
      <c r="DJ60" s="31">
        <v>4824.9760740000002</v>
      </c>
      <c r="DK60" s="31">
        <v>4566.625</v>
      </c>
      <c r="DL60" s="31">
        <v>4933.0004879999997</v>
      </c>
      <c r="DM60" s="31">
        <v>4210.0908200000003</v>
      </c>
      <c r="DN60" s="28">
        <v>3918.1479490000002</v>
      </c>
      <c r="DO60" s="31">
        <v>4875.3032229999999</v>
      </c>
      <c r="DP60" s="31">
        <v>4603.8588870000003</v>
      </c>
      <c r="DQ60" s="31">
        <v>4978.6679690000001</v>
      </c>
      <c r="DR60" s="31">
        <v>4239.1875</v>
      </c>
      <c r="DS60" s="28">
        <v>3940.9201659999999</v>
      </c>
      <c r="DT60" s="31">
        <v>4930.2221680000002</v>
      </c>
      <c r="DU60" s="31">
        <v>4649.8623049999997</v>
      </c>
      <c r="DV60" s="31">
        <v>5028.1420900000003</v>
      </c>
      <c r="DW60" s="31">
        <v>4274.5356449999999</v>
      </c>
      <c r="DX60" s="28">
        <v>3970.6000979999999</v>
      </c>
      <c r="DY60" s="31">
        <v>4989.0595700000003</v>
      </c>
      <c r="DZ60" s="31">
        <v>4699.3056640000004</v>
      </c>
      <c r="EA60" s="31">
        <v>5085.8774409999996</v>
      </c>
      <c r="EB60" s="31">
        <v>4312.8598629999997</v>
      </c>
      <c r="EC60" s="28">
        <v>4002.1997070000002</v>
      </c>
      <c r="ED60" s="31">
        <v>5046.5927730000003</v>
      </c>
      <c r="EE60" s="31">
        <v>4746.7387699999999</v>
      </c>
      <c r="EF60" s="31">
        <v>5143.7211909999996</v>
      </c>
      <c r="EG60" s="31">
        <v>4346.9301759999998</v>
      </c>
      <c r="EH60" s="28">
        <v>4029.485107</v>
      </c>
      <c r="EI60" s="31">
        <v>5104.7583009999998</v>
      </c>
      <c r="EJ60" s="31">
        <v>4793.5864259999998</v>
      </c>
      <c r="EK60" s="31">
        <v>5198.2592770000001</v>
      </c>
      <c r="EL60" s="31">
        <v>4381.294922</v>
      </c>
      <c r="EM60" s="28">
        <v>4056.2375489999999</v>
      </c>
      <c r="EN60" s="31">
        <v>5162.8227539999998</v>
      </c>
      <c r="EO60" s="31">
        <v>4838.1533200000003</v>
      </c>
      <c r="EP60" s="31">
        <v>5251.9296880000002</v>
      </c>
      <c r="EQ60" s="31">
        <v>4418.0903319999998</v>
      </c>
      <c r="ER60" s="28">
        <v>4090.280518</v>
      </c>
      <c r="ES60" s="30">
        <v>0.01</v>
      </c>
      <c r="ET60" s="30">
        <v>8.0000000000000002E-3</v>
      </c>
      <c r="EU60" s="30">
        <v>1.0999999999999999E-2</v>
      </c>
      <c r="EV60" s="30">
        <v>5.0000000000000001E-3</v>
      </c>
      <c r="EW60" s="29">
        <v>2E-3</v>
      </c>
    </row>
    <row r="61" spans="1:153" x14ac:dyDescent="0.25">
      <c r="A61" s="24"/>
      <c r="B61" s="24"/>
      <c r="C61" s="24"/>
      <c r="D61" s="194"/>
      <c r="E61" s="189"/>
      <c r="F61" s="189"/>
      <c r="G61" s="189"/>
      <c r="H61" s="195"/>
      <c r="I61" s="194"/>
      <c r="J61" s="189"/>
      <c r="K61" s="189"/>
      <c r="L61" s="189"/>
      <c r="M61" s="195"/>
      <c r="N61" s="194"/>
      <c r="O61" s="189"/>
      <c r="P61" s="189"/>
      <c r="Q61" s="189"/>
      <c r="R61" s="195"/>
      <c r="S61" s="194"/>
      <c r="T61" s="189"/>
      <c r="U61" s="189"/>
      <c r="V61" s="189"/>
      <c r="W61" s="195"/>
      <c r="X61" s="194"/>
      <c r="Y61" s="189"/>
      <c r="Z61" s="189"/>
      <c r="AA61" s="189"/>
      <c r="AB61" s="195"/>
      <c r="AC61" s="194"/>
      <c r="AD61" s="189"/>
      <c r="AE61" s="189"/>
      <c r="AF61" s="189"/>
      <c r="AG61" s="195"/>
      <c r="AH61" s="194"/>
      <c r="AI61" s="189"/>
      <c r="AJ61" s="189"/>
      <c r="AK61" s="189"/>
      <c r="AL61" s="195"/>
      <c r="AM61" s="194"/>
      <c r="AN61" s="189"/>
      <c r="AO61" s="189"/>
      <c r="AP61" s="189"/>
      <c r="AQ61" s="195"/>
      <c r="AR61" s="194"/>
      <c r="AS61" s="189"/>
      <c r="AT61" s="189"/>
      <c r="AU61" s="189"/>
      <c r="AV61" s="195"/>
      <c r="AW61" s="194"/>
      <c r="AX61" s="189"/>
      <c r="AY61" s="189"/>
      <c r="AZ61" s="189"/>
      <c r="BA61" s="195"/>
      <c r="BB61" s="194"/>
      <c r="BC61" s="189"/>
      <c r="BD61" s="189"/>
      <c r="BE61" s="189"/>
      <c r="BF61" s="195"/>
      <c r="BG61" s="194"/>
      <c r="BH61" s="189"/>
      <c r="BI61" s="189"/>
      <c r="BJ61" s="189"/>
      <c r="BK61" s="195"/>
      <c r="BL61" s="194"/>
      <c r="BM61" s="189"/>
      <c r="BN61" s="189"/>
      <c r="BO61" s="189"/>
      <c r="BP61" s="195"/>
      <c r="BQ61" s="194"/>
      <c r="BR61" s="189"/>
      <c r="BS61" s="189"/>
      <c r="BT61" s="189"/>
      <c r="BU61" s="195"/>
      <c r="BV61" s="194"/>
      <c r="BW61" s="189"/>
      <c r="BX61" s="189"/>
      <c r="BY61" s="189"/>
      <c r="BZ61" s="195"/>
      <c r="CA61" s="194"/>
      <c r="CB61" s="189"/>
      <c r="CC61" s="189"/>
      <c r="CD61" s="189"/>
      <c r="CE61" s="195"/>
      <c r="CF61" s="194"/>
      <c r="CG61" s="189"/>
      <c r="CH61" s="189"/>
      <c r="CI61" s="189"/>
      <c r="CJ61" s="195"/>
      <c r="CK61" s="194"/>
      <c r="CL61" s="189"/>
      <c r="CM61" s="189"/>
      <c r="CN61" s="189"/>
      <c r="CO61" s="195"/>
      <c r="CP61" s="194"/>
      <c r="CQ61" s="189"/>
      <c r="CR61" s="189"/>
      <c r="CS61" s="189"/>
      <c r="CT61" s="195"/>
      <c r="CU61" s="194"/>
      <c r="CV61" s="189"/>
      <c r="CW61" s="189"/>
      <c r="CX61" s="189"/>
      <c r="CY61" s="195"/>
      <c r="CZ61" s="194"/>
      <c r="DA61" s="189"/>
      <c r="DB61" s="189"/>
      <c r="DC61" s="189"/>
      <c r="DD61" s="195"/>
      <c r="DE61" s="194"/>
      <c r="DF61" s="189"/>
      <c r="DG61" s="189"/>
      <c r="DH61" s="189"/>
      <c r="DI61" s="195"/>
      <c r="DJ61" s="194"/>
      <c r="DK61" s="189"/>
      <c r="DL61" s="189"/>
      <c r="DM61" s="189"/>
      <c r="DN61" s="195"/>
      <c r="DO61" s="194"/>
      <c r="DP61" s="189"/>
      <c r="DQ61" s="189"/>
      <c r="DR61" s="189"/>
      <c r="DS61" s="195"/>
      <c r="DT61" s="194"/>
      <c r="DU61" s="189"/>
      <c r="DV61" s="189"/>
      <c r="DW61" s="189"/>
      <c r="DX61" s="195"/>
      <c r="DY61" s="194"/>
      <c r="DZ61" s="189"/>
      <c r="EA61" s="189"/>
      <c r="EB61" s="189"/>
      <c r="EC61" s="195"/>
      <c r="ED61" s="194"/>
      <c r="EE61" s="189"/>
      <c r="EF61" s="189"/>
      <c r="EG61" s="189"/>
      <c r="EH61" s="195"/>
      <c r="EI61" s="194"/>
      <c r="EJ61" s="189"/>
      <c r="EK61" s="189"/>
      <c r="EL61" s="189"/>
      <c r="EM61" s="195"/>
      <c r="EN61" s="194"/>
      <c r="EO61" s="189"/>
      <c r="EP61" s="189"/>
      <c r="EQ61" s="189"/>
      <c r="ER61" s="195"/>
      <c r="ES61" s="194"/>
      <c r="ET61" s="189"/>
      <c r="EU61" s="189"/>
      <c r="EV61" s="189"/>
      <c r="EW61" s="195"/>
    </row>
    <row r="62" spans="1:153" x14ac:dyDescent="0.25">
      <c r="A62" s="28" t="s">
        <v>177</v>
      </c>
      <c r="B62" s="24"/>
      <c r="C62" s="24"/>
      <c r="D62" s="194"/>
      <c r="E62" s="189"/>
      <c r="F62" s="189"/>
      <c r="G62" s="189"/>
      <c r="H62" s="195"/>
      <c r="I62" s="194"/>
      <c r="J62" s="189"/>
      <c r="K62" s="189"/>
      <c r="L62" s="189"/>
      <c r="M62" s="195"/>
      <c r="N62" s="194"/>
      <c r="O62" s="189"/>
      <c r="P62" s="189"/>
      <c r="Q62" s="189"/>
      <c r="R62" s="195"/>
      <c r="S62" s="194"/>
      <c r="T62" s="189"/>
      <c r="U62" s="189"/>
      <c r="V62" s="189"/>
      <c r="W62" s="195"/>
      <c r="X62" s="194"/>
      <c r="Y62" s="189"/>
      <c r="Z62" s="189"/>
      <c r="AA62" s="189"/>
      <c r="AB62" s="195"/>
      <c r="AC62" s="194"/>
      <c r="AD62" s="189"/>
      <c r="AE62" s="189"/>
      <c r="AF62" s="189"/>
      <c r="AG62" s="195"/>
      <c r="AH62" s="194"/>
      <c r="AI62" s="189"/>
      <c r="AJ62" s="189"/>
      <c r="AK62" s="189"/>
      <c r="AL62" s="195"/>
      <c r="AM62" s="194"/>
      <c r="AN62" s="189"/>
      <c r="AO62" s="189"/>
      <c r="AP62" s="189"/>
      <c r="AQ62" s="195"/>
      <c r="AR62" s="194"/>
      <c r="AS62" s="189"/>
      <c r="AT62" s="189"/>
      <c r="AU62" s="189"/>
      <c r="AV62" s="195"/>
      <c r="AW62" s="194"/>
      <c r="AX62" s="189"/>
      <c r="AY62" s="189"/>
      <c r="AZ62" s="189"/>
      <c r="BA62" s="195"/>
      <c r="BB62" s="194"/>
      <c r="BC62" s="189"/>
      <c r="BD62" s="189"/>
      <c r="BE62" s="189"/>
      <c r="BF62" s="195"/>
      <c r="BG62" s="194"/>
      <c r="BH62" s="189"/>
      <c r="BI62" s="189"/>
      <c r="BJ62" s="189"/>
      <c r="BK62" s="195"/>
      <c r="BL62" s="194"/>
      <c r="BM62" s="189"/>
      <c r="BN62" s="189"/>
      <c r="BO62" s="189"/>
      <c r="BP62" s="195"/>
      <c r="BQ62" s="194"/>
      <c r="BR62" s="189"/>
      <c r="BS62" s="189"/>
      <c r="BT62" s="189"/>
      <c r="BU62" s="195"/>
      <c r="BV62" s="194"/>
      <c r="BW62" s="189"/>
      <c r="BX62" s="189"/>
      <c r="BY62" s="189"/>
      <c r="BZ62" s="195"/>
      <c r="CA62" s="194"/>
      <c r="CB62" s="189"/>
      <c r="CC62" s="189"/>
      <c r="CD62" s="189"/>
      <c r="CE62" s="195"/>
      <c r="CF62" s="194"/>
      <c r="CG62" s="189"/>
      <c r="CH62" s="189"/>
      <c r="CI62" s="189"/>
      <c r="CJ62" s="195"/>
      <c r="CK62" s="194"/>
      <c r="CL62" s="189"/>
      <c r="CM62" s="189"/>
      <c r="CN62" s="189"/>
      <c r="CO62" s="195"/>
      <c r="CP62" s="194"/>
      <c r="CQ62" s="189"/>
      <c r="CR62" s="189"/>
      <c r="CS62" s="189"/>
      <c r="CT62" s="195"/>
      <c r="CU62" s="194"/>
      <c r="CV62" s="189"/>
      <c r="CW62" s="189"/>
      <c r="CX62" s="189"/>
      <c r="CY62" s="195"/>
      <c r="CZ62" s="194"/>
      <c r="DA62" s="189"/>
      <c r="DB62" s="189"/>
      <c r="DC62" s="189"/>
      <c r="DD62" s="195"/>
      <c r="DE62" s="194"/>
      <c r="DF62" s="189"/>
      <c r="DG62" s="189"/>
      <c r="DH62" s="189"/>
      <c r="DI62" s="195"/>
      <c r="DJ62" s="194"/>
      <c r="DK62" s="189"/>
      <c r="DL62" s="189"/>
      <c r="DM62" s="189"/>
      <c r="DN62" s="195"/>
      <c r="DO62" s="194"/>
      <c r="DP62" s="189"/>
      <c r="DQ62" s="189"/>
      <c r="DR62" s="189"/>
      <c r="DS62" s="195"/>
      <c r="DT62" s="194"/>
      <c r="DU62" s="189"/>
      <c r="DV62" s="189"/>
      <c r="DW62" s="189"/>
      <c r="DX62" s="195"/>
      <c r="DY62" s="194"/>
      <c r="DZ62" s="189"/>
      <c r="EA62" s="189"/>
      <c r="EB62" s="189"/>
      <c r="EC62" s="195"/>
      <c r="ED62" s="194"/>
      <c r="EE62" s="189"/>
      <c r="EF62" s="189"/>
      <c r="EG62" s="189"/>
      <c r="EH62" s="195"/>
      <c r="EI62" s="194"/>
      <c r="EJ62" s="189"/>
      <c r="EK62" s="189"/>
      <c r="EL62" s="189"/>
      <c r="EM62" s="195"/>
      <c r="EN62" s="194"/>
      <c r="EO62" s="189"/>
      <c r="EP62" s="189"/>
      <c r="EQ62" s="189"/>
      <c r="ER62" s="195"/>
      <c r="ES62" s="194"/>
      <c r="ET62" s="189"/>
      <c r="EU62" s="189"/>
      <c r="EV62" s="189"/>
      <c r="EW62" s="195"/>
    </row>
    <row r="63" spans="1:153" x14ac:dyDescent="0.25">
      <c r="A63" s="28" t="s">
        <v>170</v>
      </c>
      <c r="B63" s="24"/>
      <c r="C63" s="24"/>
      <c r="D63" s="194"/>
      <c r="E63" s="189"/>
      <c r="F63" s="189"/>
      <c r="G63" s="189"/>
      <c r="H63" s="195"/>
      <c r="I63" s="194"/>
      <c r="J63" s="189"/>
      <c r="K63" s="189"/>
      <c r="L63" s="189"/>
      <c r="M63" s="195"/>
      <c r="N63" s="194"/>
      <c r="O63" s="189"/>
      <c r="P63" s="189"/>
      <c r="Q63" s="189"/>
      <c r="R63" s="195"/>
      <c r="S63" s="194"/>
      <c r="T63" s="189"/>
      <c r="U63" s="189"/>
      <c r="V63" s="189"/>
      <c r="W63" s="195"/>
      <c r="X63" s="194"/>
      <c r="Y63" s="189"/>
      <c r="Z63" s="189"/>
      <c r="AA63" s="189"/>
      <c r="AB63" s="195"/>
      <c r="AC63" s="194"/>
      <c r="AD63" s="189"/>
      <c r="AE63" s="189"/>
      <c r="AF63" s="189"/>
      <c r="AG63" s="195"/>
      <c r="AH63" s="194"/>
      <c r="AI63" s="189"/>
      <c r="AJ63" s="189"/>
      <c r="AK63" s="189"/>
      <c r="AL63" s="195"/>
      <c r="AM63" s="194"/>
      <c r="AN63" s="189"/>
      <c r="AO63" s="189"/>
      <c r="AP63" s="189"/>
      <c r="AQ63" s="195"/>
      <c r="AR63" s="194"/>
      <c r="AS63" s="189"/>
      <c r="AT63" s="189"/>
      <c r="AU63" s="189"/>
      <c r="AV63" s="195"/>
      <c r="AW63" s="194"/>
      <c r="AX63" s="189"/>
      <c r="AY63" s="189"/>
      <c r="AZ63" s="189"/>
      <c r="BA63" s="195"/>
      <c r="BB63" s="194"/>
      <c r="BC63" s="189"/>
      <c r="BD63" s="189"/>
      <c r="BE63" s="189"/>
      <c r="BF63" s="195"/>
      <c r="BG63" s="194"/>
      <c r="BH63" s="189"/>
      <c r="BI63" s="189"/>
      <c r="BJ63" s="189"/>
      <c r="BK63" s="195"/>
      <c r="BL63" s="194"/>
      <c r="BM63" s="189"/>
      <c r="BN63" s="189"/>
      <c r="BO63" s="189"/>
      <c r="BP63" s="195"/>
      <c r="BQ63" s="194"/>
      <c r="BR63" s="189"/>
      <c r="BS63" s="189"/>
      <c r="BT63" s="189"/>
      <c r="BU63" s="195"/>
      <c r="BV63" s="194"/>
      <c r="BW63" s="189"/>
      <c r="BX63" s="189"/>
      <c r="BY63" s="189"/>
      <c r="BZ63" s="195"/>
      <c r="CA63" s="194"/>
      <c r="CB63" s="189"/>
      <c r="CC63" s="189"/>
      <c r="CD63" s="189"/>
      <c r="CE63" s="195"/>
      <c r="CF63" s="194"/>
      <c r="CG63" s="189"/>
      <c r="CH63" s="189"/>
      <c r="CI63" s="189"/>
      <c r="CJ63" s="195"/>
      <c r="CK63" s="194"/>
      <c r="CL63" s="189"/>
      <c r="CM63" s="189"/>
      <c r="CN63" s="189"/>
      <c r="CO63" s="195"/>
      <c r="CP63" s="194"/>
      <c r="CQ63" s="189"/>
      <c r="CR63" s="189"/>
      <c r="CS63" s="189"/>
      <c r="CT63" s="195"/>
      <c r="CU63" s="194"/>
      <c r="CV63" s="189"/>
      <c r="CW63" s="189"/>
      <c r="CX63" s="189"/>
      <c r="CY63" s="195"/>
      <c r="CZ63" s="194"/>
      <c r="DA63" s="189"/>
      <c r="DB63" s="189"/>
      <c r="DC63" s="189"/>
      <c r="DD63" s="195"/>
      <c r="DE63" s="194"/>
      <c r="DF63" s="189"/>
      <c r="DG63" s="189"/>
      <c r="DH63" s="189"/>
      <c r="DI63" s="195"/>
      <c r="DJ63" s="194"/>
      <c r="DK63" s="189"/>
      <c r="DL63" s="189"/>
      <c r="DM63" s="189"/>
      <c r="DN63" s="195"/>
      <c r="DO63" s="194"/>
      <c r="DP63" s="189"/>
      <c r="DQ63" s="189"/>
      <c r="DR63" s="189"/>
      <c r="DS63" s="195"/>
      <c r="DT63" s="194"/>
      <c r="DU63" s="189"/>
      <c r="DV63" s="189"/>
      <c r="DW63" s="189"/>
      <c r="DX63" s="195"/>
      <c r="DY63" s="194"/>
      <c r="DZ63" s="189"/>
      <c r="EA63" s="189"/>
      <c r="EB63" s="189"/>
      <c r="EC63" s="195"/>
      <c r="ED63" s="194"/>
      <c r="EE63" s="189"/>
      <c r="EF63" s="189"/>
      <c r="EG63" s="189"/>
      <c r="EH63" s="195"/>
      <c r="EI63" s="194"/>
      <c r="EJ63" s="189"/>
      <c r="EK63" s="189"/>
      <c r="EL63" s="189"/>
      <c r="EM63" s="195"/>
      <c r="EN63" s="194"/>
      <c r="EO63" s="189"/>
      <c r="EP63" s="189"/>
      <c r="EQ63" s="189"/>
      <c r="ER63" s="195"/>
      <c r="ES63" s="194"/>
      <c r="ET63" s="189"/>
      <c r="EU63" s="189"/>
      <c r="EV63" s="189"/>
      <c r="EW63" s="195"/>
    </row>
    <row r="64" spans="1:153" x14ac:dyDescent="0.25">
      <c r="A64" s="24" t="s">
        <v>176</v>
      </c>
      <c r="B64" s="24">
        <v>11.779187</v>
      </c>
      <c r="C64" s="24">
        <v>11.715401</v>
      </c>
      <c r="D64" s="27">
        <v>11.328613000000001</v>
      </c>
      <c r="E64" s="27">
        <v>11.362812999999999</v>
      </c>
      <c r="F64" s="27">
        <v>11.351551000000001</v>
      </c>
      <c r="G64" s="27">
        <v>11.348898</v>
      </c>
      <c r="H64" s="24">
        <v>11.347797999999999</v>
      </c>
      <c r="I64" s="27">
        <v>11.053039</v>
      </c>
      <c r="J64" s="27">
        <v>11.184542</v>
      </c>
      <c r="K64" s="27">
        <v>11.151883</v>
      </c>
      <c r="L64" s="27">
        <v>11.147779</v>
      </c>
      <c r="M64" s="24">
        <v>11.168929</v>
      </c>
      <c r="N64" s="27">
        <v>11.14072</v>
      </c>
      <c r="O64" s="27">
        <v>11.432117</v>
      </c>
      <c r="P64" s="27">
        <v>11.355278999999999</v>
      </c>
      <c r="Q64" s="27">
        <v>11.335585999999999</v>
      </c>
      <c r="R64" s="24">
        <v>11.383407</v>
      </c>
      <c r="S64" s="27">
        <v>11.058349</v>
      </c>
      <c r="T64" s="27">
        <v>11.500609000000001</v>
      </c>
      <c r="U64" s="27">
        <v>11.375223999999999</v>
      </c>
      <c r="V64" s="27">
        <v>11.384547</v>
      </c>
      <c r="W64" s="24">
        <v>11.46307</v>
      </c>
      <c r="X64" s="27">
        <v>11.182285</v>
      </c>
      <c r="Y64" s="27">
        <v>11.713984</v>
      </c>
      <c r="Z64" s="27">
        <v>11.576558</v>
      </c>
      <c r="AA64" s="27">
        <v>11.604018</v>
      </c>
      <c r="AB64" s="24">
        <v>11.713822</v>
      </c>
      <c r="AC64" s="27">
        <v>11.178470000000001</v>
      </c>
      <c r="AD64" s="27">
        <v>11.851516999999999</v>
      </c>
      <c r="AE64" s="27">
        <v>11.686756000000001</v>
      </c>
      <c r="AF64" s="27">
        <v>11.663793999999999</v>
      </c>
      <c r="AG64" s="24">
        <v>11.770718</v>
      </c>
      <c r="AH64" s="27">
        <v>11.093163000000001</v>
      </c>
      <c r="AI64" s="27">
        <v>11.869737000000001</v>
      </c>
      <c r="AJ64" s="27">
        <v>11.686336000000001</v>
      </c>
      <c r="AK64" s="27">
        <v>11.66328</v>
      </c>
      <c r="AL64" s="24">
        <v>11.726044999999999</v>
      </c>
      <c r="AM64" s="27">
        <v>10.983860999999999</v>
      </c>
      <c r="AN64" s="27">
        <v>11.852091</v>
      </c>
      <c r="AO64" s="27">
        <v>11.629621</v>
      </c>
      <c r="AP64" s="27">
        <v>11.599259999999999</v>
      </c>
      <c r="AQ64" s="24">
        <v>11.662775999999999</v>
      </c>
      <c r="AR64" s="27">
        <v>11.02877</v>
      </c>
      <c r="AS64" s="27">
        <v>11.883236</v>
      </c>
      <c r="AT64" s="27">
        <v>11.625692000000001</v>
      </c>
      <c r="AU64" s="27">
        <v>11.579942000000001</v>
      </c>
      <c r="AV64" s="24">
        <v>11.617012000000001</v>
      </c>
      <c r="AW64" s="27">
        <v>11.055044000000001</v>
      </c>
      <c r="AX64" s="27">
        <v>11.921436999999999</v>
      </c>
      <c r="AY64" s="27">
        <v>11.670348000000001</v>
      </c>
      <c r="AZ64" s="27">
        <v>11.556918</v>
      </c>
      <c r="BA64" s="24">
        <v>11.556385000000001</v>
      </c>
      <c r="BB64" s="27">
        <v>10.926987</v>
      </c>
      <c r="BC64" s="27">
        <v>11.968591</v>
      </c>
      <c r="BD64" s="27">
        <v>11.704077</v>
      </c>
      <c r="BE64" s="27">
        <v>11.565103000000001</v>
      </c>
      <c r="BF64" s="24">
        <v>11.515161000000001</v>
      </c>
      <c r="BG64" s="27">
        <v>10.815785</v>
      </c>
      <c r="BH64" s="27">
        <v>12.043237</v>
      </c>
      <c r="BI64" s="27">
        <v>11.707776000000001</v>
      </c>
      <c r="BJ64" s="27">
        <v>11.591832</v>
      </c>
      <c r="BK64" s="24">
        <v>11.546184999999999</v>
      </c>
      <c r="BL64" s="27">
        <v>10.825994</v>
      </c>
      <c r="BM64" s="27">
        <v>12.063285</v>
      </c>
      <c r="BN64" s="27">
        <v>11.758183000000001</v>
      </c>
      <c r="BO64" s="27">
        <v>11.644182000000001</v>
      </c>
      <c r="BP64" s="24">
        <v>11.577785</v>
      </c>
      <c r="BQ64" s="27">
        <v>10.872456</v>
      </c>
      <c r="BR64" s="27">
        <v>12.133618999999999</v>
      </c>
      <c r="BS64" s="27">
        <v>11.862977000000001</v>
      </c>
      <c r="BT64" s="27">
        <v>11.660258000000001</v>
      </c>
      <c r="BU64" s="24">
        <v>11.600562999999999</v>
      </c>
      <c r="BV64" s="27">
        <v>10.907591</v>
      </c>
      <c r="BW64" s="27">
        <v>12.221041</v>
      </c>
      <c r="BX64" s="27">
        <v>11.922033000000001</v>
      </c>
      <c r="BY64" s="27">
        <v>11.719232999999999</v>
      </c>
      <c r="BZ64" s="24">
        <v>11.623241</v>
      </c>
      <c r="CA64" s="27">
        <v>10.925591000000001</v>
      </c>
      <c r="CB64" s="27">
        <v>12.265178000000001</v>
      </c>
      <c r="CC64" s="27">
        <v>11.992713</v>
      </c>
      <c r="CD64" s="27">
        <v>11.724416</v>
      </c>
      <c r="CE64" s="24">
        <v>11.593012999999999</v>
      </c>
      <c r="CF64" s="27">
        <v>10.933566000000001</v>
      </c>
      <c r="CG64" s="27">
        <v>12.338041</v>
      </c>
      <c r="CH64" s="27">
        <v>12.047760999999999</v>
      </c>
      <c r="CI64" s="27">
        <v>11.748853</v>
      </c>
      <c r="CJ64" s="24">
        <v>11.601891</v>
      </c>
      <c r="CK64" s="27">
        <v>10.945026</v>
      </c>
      <c r="CL64" s="27">
        <v>12.400342999999999</v>
      </c>
      <c r="CM64" s="27">
        <v>12.111527000000001</v>
      </c>
      <c r="CN64" s="27">
        <v>11.778453000000001</v>
      </c>
      <c r="CO64" s="24">
        <v>11.599358000000001</v>
      </c>
      <c r="CP64" s="27">
        <v>10.951948</v>
      </c>
      <c r="CQ64" s="27">
        <v>12.436197</v>
      </c>
      <c r="CR64" s="27">
        <v>12.132726</v>
      </c>
      <c r="CS64" s="27">
        <v>11.78055</v>
      </c>
      <c r="CT64" s="24">
        <v>11.559201</v>
      </c>
      <c r="CU64" s="27">
        <v>10.993247</v>
      </c>
      <c r="CV64" s="27">
        <v>12.505658</v>
      </c>
      <c r="CW64" s="27">
        <v>12.179307</v>
      </c>
      <c r="CX64" s="27">
        <v>11.779472</v>
      </c>
      <c r="CY64" s="24">
        <v>11.59043</v>
      </c>
      <c r="CZ64" s="27">
        <v>11.015737</v>
      </c>
      <c r="DA64" s="27">
        <v>12.614938</v>
      </c>
      <c r="DB64" s="27">
        <v>12.222631</v>
      </c>
      <c r="DC64" s="27">
        <v>11.766856000000001</v>
      </c>
      <c r="DD64" s="24">
        <v>11.610270999999999</v>
      </c>
      <c r="DE64" s="27">
        <v>10.9979</v>
      </c>
      <c r="DF64" s="27">
        <v>12.709724</v>
      </c>
      <c r="DG64" s="27">
        <v>12.306872</v>
      </c>
      <c r="DH64" s="27">
        <v>11.752298</v>
      </c>
      <c r="DI64" s="24">
        <v>11.556542</v>
      </c>
      <c r="DJ64" s="27">
        <v>11.008884</v>
      </c>
      <c r="DK64" s="27">
        <v>12.89171</v>
      </c>
      <c r="DL64" s="27">
        <v>12.434891</v>
      </c>
      <c r="DM64" s="27">
        <v>11.789502000000001</v>
      </c>
      <c r="DN64" s="24">
        <v>11.519873</v>
      </c>
      <c r="DO64" s="27">
        <v>11.053845000000001</v>
      </c>
      <c r="DP64" s="27">
        <v>12.991496</v>
      </c>
      <c r="DQ64" s="27">
        <v>12.573850999999999</v>
      </c>
      <c r="DR64" s="27">
        <v>11.839454</v>
      </c>
      <c r="DS64" s="24">
        <v>11.583940999999999</v>
      </c>
      <c r="DT64" s="27">
        <v>11.080132000000001</v>
      </c>
      <c r="DU64" s="27">
        <v>13.076627999999999</v>
      </c>
      <c r="DV64" s="27">
        <v>12.721409</v>
      </c>
      <c r="DW64" s="27">
        <v>11.876875999999999</v>
      </c>
      <c r="DX64" s="24">
        <v>11.598316000000001</v>
      </c>
      <c r="DY64" s="27">
        <v>11.108927</v>
      </c>
      <c r="DZ64" s="27">
        <v>13.169843</v>
      </c>
      <c r="EA64" s="27">
        <v>12.825606000000001</v>
      </c>
      <c r="EB64" s="27">
        <v>11.972436</v>
      </c>
      <c r="EC64" s="24">
        <v>11.653760999999999</v>
      </c>
      <c r="ED64" s="27">
        <v>11.152412999999999</v>
      </c>
      <c r="EE64" s="27">
        <v>13.285079</v>
      </c>
      <c r="EF64" s="27">
        <v>12.929261</v>
      </c>
      <c r="EG64" s="27">
        <v>12.073416</v>
      </c>
      <c r="EH64" s="24">
        <v>11.752959000000001</v>
      </c>
      <c r="EI64" s="27">
        <v>11.186147</v>
      </c>
      <c r="EJ64" s="27">
        <v>13.389523000000001</v>
      </c>
      <c r="EK64" s="27">
        <v>13.056865</v>
      </c>
      <c r="EL64" s="27">
        <v>12.170862</v>
      </c>
      <c r="EM64" s="24">
        <v>11.842048</v>
      </c>
      <c r="EN64" s="27">
        <v>11.201674000000001</v>
      </c>
      <c r="EO64" s="27">
        <v>13.529966999999999</v>
      </c>
      <c r="EP64" s="27">
        <v>13.176971</v>
      </c>
      <c r="EQ64" s="27">
        <v>12.245482000000001</v>
      </c>
      <c r="ER64" s="24">
        <v>11.853801000000001</v>
      </c>
      <c r="ES64" s="26">
        <v>-2E-3</v>
      </c>
      <c r="ET64" s="26">
        <v>5.0000000000000001E-3</v>
      </c>
      <c r="EU64" s="26">
        <v>4.0000000000000001E-3</v>
      </c>
      <c r="EV64" s="26">
        <v>2E-3</v>
      </c>
      <c r="EW64" s="25">
        <v>0</v>
      </c>
    </row>
    <row r="65" spans="1:153" x14ac:dyDescent="0.25">
      <c r="A65" s="24" t="s">
        <v>175</v>
      </c>
      <c r="B65" s="24">
        <v>10.404068000000001</v>
      </c>
      <c r="C65" s="24">
        <v>10.229398</v>
      </c>
      <c r="D65" s="27">
        <v>9.6846250000000005</v>
      </c>
      <c r="E65" s="27">
        <v>9.7311990000000002</v>
      </c>
      <c r="F65" s="27">
        <v>9.711881</v>
      </c>
      <c r="G65" s="27">
        <v>9.7086830000000006</v>
      </c>
      <c r="H65" s="24">
        <v>9.7066619999999997</v>
      </c>
      <c r="I65" s="27">
        <v>9.4210659999999997</v>
      </c>
      <c r="J65" s="27">
        <v>9.560041</v>
      </c>
      <c r="K65" s="27">
        <v>9.5292139999999996</v>
      </c>
      <c r="L65" s="27">
        <v>9.4753720000000001</v>
      </c>
      <c r="M65" s="24">
        <v>9.4622829999999993</v>
      </c>
      <c r="N65" s="27">
        <v>9.3642710000000005</v>
      </c>
      <c r="O65" s="27">
        <v>9.6926939999999995</v>
      </c>
      <c r="P65" s="27">
        <v>9.6076569999999997</v>
      </c>
      <c r="Q65" s="27">
        <v>9.4935050000000007</v>
      </c>
      <c r="R65" s="24">
        <v>9.4949180000000002</v>
      </c>
      <c r="S65" s="27">
        <v>9.2089250000000007</v>
      </c>
      <c r="T65" s="27">
        <v>9.7206539999999997</v>
      </c>
      <c r="U65" s="27">
        <v>9.5758729999999996</v>
      </c>
      <c r="V65" s="27">
        <v>9.4627739999999996</v>
      </c>
      <c r="W65" s="24">
        <v>9.4854160000000007</v>
      </c>
      <c r="X65" s="27">
        <v>9.3212790000000005</v>
      </c>
      <c r="Y65" s="27">
        <v>9.9390809999999998</v>
      </c>
      <c r="Z65" s="27">
        <v>9.7792069999999995</v>
      </c>
      <c r="AA65" s="27">
        <v>9.6729489999999991</v>
      </c>
      <c r="AB65" s="24">
        <v>9.7314240000000005</v>
      </c>
      <c r="AC65" s="27">
        <v>9.3154140000000005</v>
      </c>
      <c r="AD65" s="27">
        <v>10.105573</v>
      </c>
      <c r="AE65" s="27">
        <v>9.907019</v>
      </c>
      <c r="AF65" s="27">
        <v>9.7302020000000002</v>
      </c>
      <c r="AG65" s="24">
        <v>9.7905850000000001</v>
      </c>
      <c r="AH65" s="27">
        <v>9.2367059999999999</v>
      </c>
      <c r="AI65" s="27">
        <v>10.169656</v>
      </c>
      <c r="AJ65" s="27">
        <v>9.955819</v>
      </c>
      <c r="AK65" s="27">
        <v>9.7623250000000006</v>
      </c>
      <c r="AL65" s="24">
        <v>9.7451930000000004</v>
      </c>
      <c r="AM65" s="27">
        <v>9.1484199999999998</v>
      </c>
      <c r="AN65" s="27">
        <v>10.194393</v>
      </c>
      <c r="AO65" s="27">
        <v>9.9384029999999992</v>
      </c>
      <c r="AP65" s="27">
        <v>9.7448979999999992</v>
      </c>
      <c r="AQ65" s="24">
        <v>9.7205729999999999</v>
      </c>
      <c r="AR65" s="27">
        <v>9.22105</v>
      </c>
      <c r="AS65" s="27">
        <v>10.240708</v>
      </c>
      <c r="AT65" s="27">
        <v>9.9572299999999991</v>
      </c>
      <c r="AU65" s="27">
        <v>9.7236189999999993</v>
      </c>
      <c r="AV65" s="24">
        <v>9.7235049999999994</v>
      </c>
      <c r="AW65" s="27">
        <v>9.2859449999999999</v>
      </c>
      <c r="AX65" s="27">
        <v>10.298429</v>
      </c>
      <c r="AY65" s="27">
        <v>10.034261000000001</v>
      </c>
      <c r="AZ65" s="27">
        <v>9.6823800000000002</v>
      </c>
      <c r="BA65" s="24">
        <v>9.7219540000000002</v>
      </c>
      <c r="BB65" s="27">
        <v>9.1332690000000003</v>
      </c>
      <c r="BC65" s="27">
        <v>10.339542</v>
      </c>
      <c r="BD65" s="27">
        <v>10.076378999999999</v>
      </c>
      <c r="BE65" s="27">
        <v>9.6723739999999996</v>
      </c>
      <c r="BF65" s="24">
        <v>9.6971710000000009</v>
      </c>
      <c r="BG65" s="27">
        <v>8.9450070000000004</v>
      </c>
      <c r="BH65" s="27">
        <v>10.420370999999999</v>
      </c>
      <c r="BI65" s="27">
        <v>10.059454000000001</v>
      </c>
      <c r="BJ65" s="27">
        <v>9.6656189999999995</v>
      </c>
      <c r="BK65" s="24">
        <v>9.6779379999999993</v>
      </c>
      <c r="BL65" s="27">
        <v>8.8702550000000002</v>
      </c>
      <c r="BM65" s="27">
        <v>10.382395000000001</v>
      </c>
      <c r="BN65" s="27">
        <v>10.059587000000001</v>
      </c>
      <c r="BO65" s="27">
        <v>9.646585</v>
      </c>
      <c r="BP65" s="24">
        <v>9.6531649999999996</v>
      </c>
      <c r="BQ65" s="27">
        <v>8.8030840000000001</v>
      </c>
      <c r="BR65" s="27">
        <v>10.349653999999999</v>
      </c>
      <c r="BS65" s="27">
        <v>10.088854</v>
      </c>
      <c r="BT65" s="27">
        <v>9.5569489999999995</v>
      </c>
      <c r="BU65" s="24">
        <v>9.5973600000000001</v>
      </c>
      <c r="BV65" s="27">
        <v>8.7403049999999993</v>
      </c>
      <c r="BW65" s="27">
        <v>10.363308</v>
      </c>
      <c r="BX65" s="27">
        <v>10.073088</v>
      </c>
      <c r="BY65" s="27">
        <v>9.5342950000000002</v>
      </c>
      <c r="BZ65" s="24">
        <v>9.5322929999999992</v>
      </c>
      <c r="CA65" s="27">
        <v>8.7097110000000004</v>
      </c>
      <c r="CB65" s="27">
        <v>10.355016000000001</v>
      </c>
      <c r="CC65" s="27">
        <v>10.100068</v>
      </c>
      <c r="CD65" s="27">
        <v>9.5012699999999999</v>
      </c>
      <c r="CE65" s="24">
        <v>9.4555380000000007</v>
      </c>
      <c r="CF65" s="27">
        <v>8.7013320000000007</v>
      </c>
      <c r="CG65" s="27">
        <v>10.416055</v>
      </c>
      <c r="CH65" s="27">
        <v>10.129066999999999</v>
      </c>
      <c r="CI65" s="27">
        <v>9.5101169999999993</v>
      </c>
      <c r="CJ65" s="24">
        <v>9.4598490000000002</v>
      </c>
      <c r="CK65" s="27">
        <v>8.7051479999999994</v>
      </c>
      <c r="CL65" s="27">
        <v>10.469735999999999</v>
      </c>
      <c r="CM65" s="27">
        <v>10.192283</v>
      </c>
      <c r="CN65" s="27">
        <v>9.547822</v>
      </c>
      <c r="CO65" s="24">
        <v>9.5124490000000002</v>
      </c>
      <c r="CP65" s="27">
        <v>8.7157289999999996</v>
      </c>
      <c r="CQ65" s="27">
        <v>10.512568</v>
      </c>
      <c r="CR65" s="27">
        <v>10.216642999999999</v>
      </c>
      <c r="CS65" s="27">
        <v>9.5849609999999998</v>
      </c>
      <c r="CT65" s="24">
        <v>9.4995080000000005</v>
      </c>
      <c r="CU65" s="27">
        <v>8.7705420000000007</v>
      </c>
      <c r="CV65" s="27">
        <v>10.59981</v>
      </c>
      <c r="CW65" s="27">
        <v>10.267104</v>
      </c>
      <c r="CX65" s="27">
        <v>9.600797</v>
      </c>
      <c r="CY65" s="24">
        <v>9.5299990000000001</v>
      </c>
      <c r="CZ65" s="27">
        <v>8.8097899999999996</v>
      </c>
      <c r="DA65" s="27">
        <v>10.722611000000001</v>
      </c>
      <c r="DB65" s="27">
        <v>10.315934</v>
      </c>
      <c r="DC65" s="27">
        <v>9.5829710000000006</v>
      </c>
      <c r="DD65" s="24">
        <v>9.5917720000000006</v>
      </c>
      <c r="DE65" s="27">
        <v>8.8038810000000005</v>
      </c>
      <c r="DF65" s="27">
        <v>10.83671</v>
      </c>
      <c r="DG65" s="27">
        <v>10.42094</v>
      </c>
      <c r="DH65" s="27">
        <v>9.582414</v>
      </c>
      <c r="DI65" s="24">
        <v>9.6060409999999994</v>
      </c>
      <c r="DJ65" s="27">
        <v>8.8310639999999996</v>
      </c>
      <c r="DK65" s="27">
        <v>11.017469999999999</v>
      </c>
      <c r="DL65" s="27">
        <v>10.569143</v>
      </c>
      <c r="DM65" s="27">
        <v>9.6722780000000004</v>
      </c>
      <c r="DN65" s="24">
        <v>9.6068119999999997</v>
      </c>
      <c r="DO65" s="27">
        <v>8.8839319999999997</v>
      </c>
      <c r="DP65" s="27">
        <v>11.127515000000001</v>
      </c>
      <c r="DQ65" s="27">
        <v>10.719632000000001</v>
      </c>
      <c r="DR65" s="27">
        <v>9.7385470000000005</v>
      </c>
      <c r="DS65" s="24">
        <v>9.7184910000000002</v>
      </c>
      <c r="DT65" s="27">
        <v>8.9201169999999994</v>
      </c>
      <c r="DU65" s="27">
        <v>11.242089</v>
      </c>
      <c r="DV65" s="27">
        <v>10.896661999999999</v>
      </c>
      <c r="DW65" s="27">
        <v>9.7812959999999993</v>
      </c>
      <c r="DX65" s="24">
        <v>9.7826000000000004</v>
      </c>
      <c r="DY65" s="27">
        <v>8.9747749999999993</v>
      </c>
      <c r="DZ65" s="27">
        <v>11.383822</v>
      </c>
      <c r="EA65" s="27">
        <v>11.022651</v>
      </c>
      <c r="EB65" s="27">
        <v>9.9233600000000006</v>
      </c>
      <c r="EC65" s="24">
        <v>9.8916360000000001</v>
      </c>
      <c r="ED65" s="27">
        <v>9.0422650000000004</v>
      </c>
      <c r="EE65" s="27">
        <v>11.539121</v>
      </c>
      <c r="EF65" s="27">
        <v>11.146618</v>
      </c>
      <c r="EG65" s="27">
        <v>10.075858999999999</v>
      </c>
      <c r="EH65" s="24">
        <v>10.102314</v>
      </c>
      <c r="EI65" s="27">
        <v>9.0915359999999996</v>
      </c>
      <c r="EJ65" s="27">
        <v>11.677669</v>
      </c>
      <c r="EK65" s="27">
        <v>11.296651000000001</v>
      </c>
      <c r="EL65" s="27">
        <v>10.218318</v>
      </c>
      <c r="EM65" s="24">
        <v>10.228147999999999</v>
      </c>
      <c r="EN65" s="27">
        <v>9.117229</v>
      </c>
      <c r="EO65" s="27">
        <v>11.850384999999999</v>
      </c>
      <c r="EP65" s="27">
        <v>11.440147</v>
      </c>
      <c r="EQ65" s="27">
        <v>10.328872</v>
      </c>
      <c r="ER65" s="24">
        <v>10.237486000000001</v>
      </c>
      <c r="ES65" s="26">
        <v>-4.0000000000000001E-3</v>
      </c>
      <c r="ET65" s="26">
        <v>5.0000000000000001E-3</v>
      </c>
      <c r="EU65" s="26">
        <v>4.0000000000000001E-3</v>
      </c>
      <c r="EV65" s="26">
        <v>0</v>
      </c>
      <c r="EW65" s="25">
        <v>0</v>
      </c>
    </row>
    <row r="66" spans="1:153" x14ac:dyDescent="0.25">
      <c r="A66" s="24" t="s">
        <v>174</v>
      </c>
      <c r="B66" s="24">
        <v>6.9128629999999998</v>
      </c>
      <c r="C66" s="24">
        <v>6.8157209999999999</v>
      </c>
      <c r="D66" s="27">
        <v>6.2661009999999999</v>
      </c>
      <c r="E66" s="27">
        <v>6.3138310000000004</v>
      </c>
      <c r="F66" s="27">
        <v>6.2909050000000004</v>
      </c>
      <c r="G66" s="27">
        <v>6.2895089999999998</v>
      </c>
      <c r="H66" s="24">
        <v>6.2887230000000001</v>
      </c>
      <c r="I66" s="27">
        <v>6.1367560000000001</v>
      </c>
      <c r="J66" s="27">
        <v>6.275169</v>
      </c>
      <c r="K66" s="27">
        <v>6.2421769999999999</v>
      </c>
      <c r="L66" s="27">
        <v>6.1823329999999999</v>
      </c>
      <c r="M66" s="24">
        <v>6.1717029999999999</v>
      </c>
      <c r="N66" s="27">
        <v>6.0465070000000001</v>
      </c>
      <c r="O66" s="27">
        <v>6.3191699999999997</v>
      </c>
      <c r="P66" s="27">
        <v>6.2531169999999996</v>
      </c>
      <c r="Q66" s="27">
        <v>6.13361</v>
      </c>
      <c r="R66" s="24">
        <v>6.1243150000000002</v>
      </c>
      <c r="S66" s="27">
        <v>5.9094709999999999</v>
      </c>
      <c r="T66" s="27">
        <v>6.3019489999999996</v>
      </c>
      <c r="U66" s="27">
        <v>6.2084210000000004</v>
      </c>
      <c r="V66" s="27">
        <v>6.0691100000000002</v>
      </c>
      <c r="W66" s="24">
        <v>6.0617400000000004</v>
      </c>
      <c r="X66" s="27">
        <v>6.0296950000000002</v>
      </c>
      <c r="Y66" s="27">
        <v>6.5084910000000002</v>
      </c>
      <c r="Z66" s="27">
        <v>6.4119729999999997</v>
      </c>
      <c r="AA66" s="27">
        <v>6.2427279999999996</v>
      </c>
      <c r="AB66" s="24">
        <v>6.2369729999999999</v>
      </c>
      <c r="AC66" s="27">
        <v>6.0491739999999998</v>
      </c>
      <c r="AD66" s="27">
        <v>6.6428000000000003</v>
      </c>
      <c r="AE66" s="27">
        <v>6.5288909999999998</v>
      </c>
      <c r="AF66" s="27">
        <v>6.3008870000000003</v>
      </c>
      <c r="AG66" s="24">
        <v>6.2949869999999999</v>
      </c>
      <c r="AH66" s="27">
        <v>6.0056079999999996</v>
      </c>
      <c r="AI66" s="27">
        <v>6.7011070000000004</v>
      </c>
      <c r="AJ66" s="27">
        <v>6.5738289999999999</v>
      </c>
      <c r="AK66" s="27">
        <v>6.3244119999999997</v>
      </c>
      <c r="AL66" s="24">
        <v>6.2722230000000003</v>
      </c>
      <c r="AM66" s="27">
        <v>5.9497809999999998</v>
      </c>
      <c r="AN66" s="27">
        <v>6.7342599999999999</v>
      </c>
      <c r="AO66" s="27">
        <v>6.5710959999999998</v>
      </c>
      <c r="AP66" s="27">
        <v>6.2884849999999997</v>
      </c>
      <c r="AQ66" s="24">
        <v>6.2365370000000002</v>
      </c>
      <c r="AR66" s="27">
        <v>5.9932309999999998</v>
      </c>
      <c r="AS66" s="27">
        <v>6.772748</v>
      </c>
      <c r="AT66" s="27">
        <v>6.5916249999999996</v>
      </c>
      <c r="AU66" s="27">
        <v>6.2439499999999999</v>
      </c>
      <c r="AV66" s="24">
        <v>6.2160669999999998</v>
      </c>
      <c r="AW66" s="27">
        <v>6.053026</v>
      </c>
      <c r="AX66" s="27">
        <v>6.8495860000000004</v>
      </c>
      <c r="AY66" s="27">
        <v>6.6767329999999996</v>
      </c>
      <c r="AZ66" s="27">
        <v>6.2434240000000001</v>
      </c>
      <c r="BA66" s="24">
        <v>6.206378</v>
      </c>
      <c r="BB66" s="27">
        <v>5.981331</v>
      </c>
      <c r="BC66" s="27">
        <v>6.9135150000000003</v>
      </c>
      <c r="BD66" s="27">
        <v>6.7469109999999999</v>
      </c>
      <c r="BE66" s="27">
        <v>6.2591850000000004</v>
      </c>
      <c r="BF66" s="24">
        <v>6.2102680000000001</v>
      </c>
      <c r="BG66" s="27">
        <v>5.9122919999999999</v>
      </c>
      <c r="BH66" s="27">
        <v>7.0011010000000002</v>
      </c>
      <c r="BI66" s="27">
        <v>6.7941669999999998</v>
      </c>
      <c r="BJ66" s="27">
        <v>6.2869719999999996</v>
      </c>
      <c r="BK66" s="24">
        <v>6.2755580000000002</v>
      </c>
      <c r="BL66" s="27">
        <v>5.904712</v>
      </c>
      <c r="BM66" s="27">
        <v>7.0217229999999997</v>
      </c>
      <c r="BN66" s="27">
        <v>6.8292950000000001</v>
      </c>
      <c r="BO66" s="27">
        <v>6.2960580000000004</v>
      </c>
      <c r="BP66" s="24">
        <v>6.2767499999999998</v>
      </c>
      <c r="BQ66" s="27">
        <v>5.8957540000000002</v>
      </c>
      <c r="BR66" s="27">
        <v>7.0519080000000001</v>
      </c>
      <c r="BS66" s="27">
        <v>6.8932089999999997</v>
      </c>
      <c r="BT66" s="27">
        <v>6.2709739999999998</v>
      </c>
      <c r="BU66" s="24">
        <v>6.2673160000000001</v>
      </c>
      <c r="BV66" s="27">
        <v>5.8923350000000001</v>
      </c>
      <c r="BW66" s="27">
        <v>7.0987539999999996</v>
      </c>
      <c r="BX66" s="27">
        <v>6.9149310000000002</v>
      </c>
      <c r="BY66" s="27">
        <v>6.2819010000000004</v>
      </c>
      <c r="BZ66" s="24">
        <v>6.2541539999999998</v>
      </c>
      <c r="CA66" s="27">
        <v>5.9012799999999999</v>
      </c>
      <c r="CB66" s="27">
        <v>7.1278819999999996</v>
      </c>
      <c r="CC66" s="27">
        <v>6.9772290000000003</v>
      </c>
      <c r="CD66" s="27">
        <v>6.2851150000000002</v>
      </c>
      <c r="CE66" s="24">
        <v>6.21014</v>
      </c>
      <c r="CF66" s="27">
        <v>5.918704</v>
      </c>
      <c r="CG66" s="27">
        <v>7.1939349999999997</v>
      </c>
      <c r="CH66" s="27">
        <v>7.0355999999999996</v>
      </c>
      <c r="CI66" s="27">
        <v>6.3168139999999999</v>
      </c>
      <c r="CJ66" s="24">
        <v>6.2403199999999996</v>
      </c>
      <c r="CK66" s="27">
        <v>5.9367739999999998</v>
      </c>
      <c r="CL66" s="27">
        <v>7.2535379999999998</v>
      </c>
      <c r="CM66" s="27">
        <v>7.0940960000000004</v>
      </c>
      <c r="CN66" s="27">
        <v>6.360887</v>
      </c>
      <c r="CO66" s="24">
        <v>6.2849269999999997</v>
      </c>
      <c r="CP66" s="27">
        <v>5.9630159999999997</v>
      </c>
      <c r="CQ66" s="27">
        <v>7.302111</v>
      </c>
      <c r="CR66" s="27">
        <v>7.1329710000000004</v>
      </c>
      <c r="CS66" s="27">
        <v>6.3910130000000001</v>
      </c>
      <c r="CT66" s="24">
        <v>6.3134550000000003</v>
      </c>
      <c r="CU66" s="27">
        <v>6.0092699999999999</v>
      </c>
      <c r="CV66" s="27">
        <v>7.3791549999999999</v>
      </c>
      <c r="CW66" s="27">
        <v>7.1838819999999997</v>
      </c>
      <c r="CX66" s="27">
        <v>6.4219629999999999</v>
      </c>
      <c r="CY66" s="24">
        <v>6.3927610000000001</v>
      </c>
      <c r="CZ66" s="27">
        <v>6.0445570000000002</v>
      </c>
      <c r="DA66" s="27">
        <v>7.478262</v>
      </c>
      <c r="DB66" s="27">
        <v>7.2418760000000004</v>
      </c>
      <c r="DC66" s="27">
        <v>6.4399600000000001</v>
      </c>
      <c r="DD66" s="24">
        <v>6.4564789999999999</v>
      </c>
      <c r="DE66" s="27">
        <v>6.0532199999999996</v>
      </c>
      <c r="DF66" s="27">
        <v>7.5966490000000002</v>
      </c>
      <c r="DG66" s="27">
        <v>7.3498260000000002</v>
      </c>
      <c r="DH66" s="27">
        <v>6.4655750000000003</v>
      </c>
      <c r="DI66" s="24">
        <v>6.4801840000000004</v>
      </c>
      <c r="DJ66" s="27">
        <v>6.0938020000000002</v>
      </c>
      <c r="DK66" s="27">
        <v>7.7882800000000003</v>
      </c>
      <c r="DL66" s="27">
        <v>7.4925249999999997</v>
      </c>
      <c r="DM66" s="27">
        <v>6.5409750000000004</v>
      </c>
      <c r="DN66" s="24">
        <v>6.5181959999999997</v>
      </c>
      <c r="DO66" s="27">
        <v>6.1526829999999997</v>
      </c>
      <c r="DP66" s="27">
        <v>7.8933160000000004</v>
      </c>
      <c r="DQ66" s="27">
        <v>7.6304369999999997</v>
      </c>
      <c r="DR66" s="27">
        <v>6.6205639999999999</v>
      </c>
      <c r="DS66" s="24">
        <v>6.6318979999999996</v>
      </c>
      <c r="DT66" s="27">
        <v>6.2009020000000001</v>
      </c>
      <c r="DU66" s="27">
        <v>8.0064309999999992</v>
      </c>
      <c r="DV66" s="27">
        <v>7.7948849999999998</v>
      </c>
      <c r="DW66" s="27">
        <v>6.703112</v>
      </c>
      <c r="DX66" s="24">
        <v>6.7069850000000004</v>
      </c>
      <c r="DY66" s="27">
        <v>6.2581930000000003</v>
      </c>
      <c r="DZ66" s="27">
        <v>8.1402529999999995</v>
      </c>
      <c r="EA66" s="27">
        <v>7.9209370000000003</v>
      </c>
      <c r="EB66" s="27">
        <v>6.8366150000000001</v>
      </c>
      <c r="EC66" s="24">
        <v>6.8286350000000002</v>
      </c>
      <c r="ED66" s="27">
        <v>6.3310659999999999</v>
      </c>
      <c r="EE66" s="27">
        <v>8.2852960000000007</v>
      </c>
      <c r="EF66" s="27">
        <v>8.0405239999999996</v>
      </c>
      <c r="EG66" s="27">
        <v>6.9680299999999997</v>
      </c>
      <c r="EH66" s="24">
        <v>6.9784730000000001</v>
      </c>
      <c r="EI66" s="27">
        <v>6.3823670000000003</v>
      </c>
      <c r="EJ66" s="27">
        <v>8.4271700000000003</v>
      </c>
      <c r="EK66" s="27">
        <v>8.1709019999999999</v>
      </c>
      <c r="EL66" s="27">
        <v>7.1003829999999999</v>
      </c>
      <c r="EM66" s="24">
        <v>7.1186090000000002</v>
      </c>
      <c r="EN66" s="27">
        <v>6.4247339999999999</v>
      </c>
      <c r="EO66" s="27">
        <v>8.5858209999999993</v>
      </c>
      <c r="EP66" s="27">
        <v>8.2908469999999994</v>
      </c>
      <c r="EQ66" s="27">
        <v>7.2082889999999997</v>
      </c>
      <c r="ER66" s="24">
        <v>7.2129450000000004</v>
      </c>
      <c r="ES66" s="26">
        <v>-2E-3</v>
      </c>
      <c r="ET66" s="26">
        <v>8.0000000000000002E-3</v>
      </c>
      <c r="EU66" s="26">
        <v>7.0000000000000001E-3</v>
      </c>
      <c r="EV66" s="26">
        <v>2E-3</v>
      </c>
      <c r="EW66" s="25">
        <v>2E-3</v>
      </c>
    </row>
    <row r="67" spans="1:153" x14ac:dyDescent="0.25">
      <c r="A67" s="24" t="s">
        <v>173</v>
      </c>
      <c r="B67" s="24">
        <v>11.569462</v>
      </c>
      <c r="C67" s="24">
        <v>11.17966</v>
      </c>
      <c r="D67" s="27">
        <v>10.585596000000001</v>
      </c>
      <c r="E67" s="27">
        <v>10.621907</v>
      </c>
      <c r="F67" s="27">
        <v>10.619068</v>
      </c>
      <c r="G67" s="27">
        <v>10.609477999999999</v>
      </c>
      <c r="H67" s="24">
        <v>10.612572</v>
      </c>
      <c r="I67" s="27">
        <v>10.397539999999999</v>
      </c>
      <c r="J67" s="27">
        <v>10.522254999999999</v>
      </c>
      <c r="K67" s="27">
        <v>10.512147000000001</v>
      </c>
      <c r="L67" s="27">
        <v>10.396931</v>
      </c>
      <c r="M67" s="24">
        <v>10.357737</v>
      </c>
      <c r="N67" s="27">
        <v>10.028969999999999</v>
      </c>
      <c r="O67" s="27">
        <v>10.514676</v>
      </c>
      <c r="P67" s="27">
        <v>10.421866</v>
      </c>
      <c r="Q67" s="27">
        <v>10.186588</v>
      </c>
      <c r="R67" s="24">
        <v>10.1638</v>
      </c>
      <c r="S67" s="27">
        <v>9.7148869999999992</v>
      </c>
      <c r="T67" s="27">
        <v>10.486718</v>
      </c>
      <c r="U67" s="27">
        <v>10.302939</v>
      </c>
      <c r="V67" s="27">
        <v>10.070211</v>
      </c>
      <c r="W67" s="24">
        <v>10.078248</v>
      </c>
      <c r="X67" s="27">
        <v>9.7974890000000006</v>
      </c>
      <c r="Y67" s="27">
        <v>10.613697999999999</v>
      </c>
      <c r="Z67" s="27">
        <v>10.392405</v>
      </c>
      <c r="AA67" s="27">
        <v>10.15917</v>
      </c>
      <c r="AB67" s="24">
        <v>10.21536</v>
      </c>
      <c r="AC67" s="27">
        <v>9.9011750000000003</v>
      </c>
      <c r="AD67" s="27">
        <v>10.683368</v>
      </c>
      <c r="AE67" s="27">
        <v>10.404658</v>
      </c>
      <c r="AF67" s="27">
        <v>10.07761</v>
      </c>
      <c r="AG67" s="24">
        <v>10.135429999999999</v>
      </c>
      <c r="AH67" s="27">
        <v>10.061954</v>
      </c>
      <c r="AI67" s="27">
        <v>10.708411</v>
      </c>
      <c r="AJ67" s="27">
        <v>10.427313</v>
      </c>
      <c r="AK67" s="27">
        <v>10.043486</v>
      </c>
      <c r="AL67" s="24">
        <v>10.009033000000001</v>
      </c>
      <c r="AM67" s="27">
        <v>10.096951000000001</v>
      </c>
      <c r="AN67" s="27">
        <v>10.684934</v>
      </c>
      <c r="AO67" s="27">
        <v>10.348727999999999</v>
      </c>
      <c r="AP67" s="27">
        <v>9.9535420000000006</v>
      </c>
      <c r="AQ67" s="24">
        <v>9.910069</v>
      </c>
      <c r="AR67" s="27">
        <v>10.323435999999999</v>
      </c>
      <c r="AS67" s="27">
        <v>10.682790000000001</v>
      </c>
      <c r="AT67" s="27">
        <v>10.307299</v>
      </c>
      <c r="AU67" s="27">
        <v>9.8865010000000009</v>
      </c>
      <c r="AV67" s="24">
        <v>9.8877799999999993</v>
      </c>
      <c r="AW67" s="27">
        <v>10.483663</v>
      </c>
      <c r="AX67" s="27">
        <v>10.701922</v>
      </c>
      <c r="AY67" s="27">
        <v>10.331984</v>
      </c>
      <c r="AZ67" s="27">
        <v>9.808344</v>
      </c>
      <c r="BA67" s="24">
        <v>9.8861100000000004</v>
      </c>
      <c r="BB67" s="27">
        <v>10.303941999999999</v>
      </c>
      <c r="BC67" s="27">
        <v>10.738697</v>
      </c>
      <c r="BD67" s="27">
        <v>10.380062000000001</v>
      </c>
      <c r="BE67" s="27">
        <v>9.8315520000000003</v>
      </c>
      <c r="BF67" s="24">
        <v>9.8658590000000004</v>
      </c>
      <c r="BG67" s="27">
        <v>10.133948</v>
      </c>
      <c r="BH67" s="27">
        <v>10.820881999999999</v>
      </c>
      <c r="BI67" s="27">
        <v>10.462002</v>
      </c>
      <c r="BJ67" s="27">
        <v>9.8816410000000001</v>
      </c>
      <c r="BK67" s="24">
        <v>9.8801220000000001</v>
      </c>
      <c r="BL67" s="27">
        <v>10.170586</v>
      </c>
      <c r="BM67" s="27">
        <v>10.897408</v>
      </c>
      <c r="BN67" s="27">
        <v>10.584415999999999</v>
      </c>
      <c r="BO67" s="27">
        <v>9.9530569999999994</v>
      </c>
      <c r="BP67" s="24">
        <v>10.000294999999999</v>
      </c>
      <c r="BQ67" s="27">
        <v>10.250569</v>
      </c>
      <c r="BR67" s="27">
        <v>11.008122999999999</v>
      </c>
      <c r="BS67" s="27">
        <v>10.723103999999999</v>
      </c>
      <c r="BT67" s="27">
        <v>10.026273</v>
      </c>
      <c r="BU67" s="24">
        <v>10.117984</v>
      </c>
      <c r="BV67" s="27">
        <v>10.332333999999999</v>
      </c>
      <c r="BW67" s="27">
        <v>11.156176</v>
      </c>
      <c r="BX67" s="27">
        <v>10.85117</v>
      </c>
      <c r="BY67" s="27">
        <v>10.147793999999999</v>
      </c>
      <c r="BZ67" s="24">
        <v>10.237885</v>
      </c>
      <c r="CA67" s="27">
        <v>10.362235999999999</v>
      </c>
      <c r="CB67" s="27">
        <v>11.256247999999999</v>
      </c>
      <c r="CC67" s="27">
        <v>10.957196</v>
      </c>
      <c r="CD67" s="27">
        <v>10.246257999999999</v>
      </c>
      <c r="CE67" s="24">
        <v>10.314318</v>
      </c>
      <c r="CF67" s="27">
        <v>10.382571</v>
      </c>
      <c r="CG67" s="27">
        <v>11.35731</v>
      </c>
      <c r="CH67" s="27">
        <v>11.021420000000001</v>
      </c>
      <c r="CI67" s="27">
        <v>10.33544</v>
      </c>
      <c r="CJ67" s="24">
        <v>10.367330000000001</v>
      </c>
      <c r="CK67" s="27">
        <v>10.400733000000001</v>
      </c>
      <c r="CL67" s="27">
        <v>11.490252</v>
      </c>
      <c r="CM67" s="27">
        <v>11.113268</v>
      </c>
      <c r="CN67" s="27">
        <v>10.398496</v>
      </c>
      <c r="CO67" s="24">
        <v>10.448696</v>
      </c>
      <c r="CP67" s="27">
        <v>10.413183999999999</v>
      </c>
      <c r="CQ67" s="27">
        <v>11.559305</v>
      </c>
      <c r="CR67" s="27">
        <v>11.163313</v>
      </c>
      <c r="CS67" s="27">
        <v>10.472934</v>
      </c>
      <c r="CT67" s="24">
        <v>10.507669999999999</v>
      </c>
      <c r="CU67" s="27">
        <v>10.458538000000001</v>
      </c>
      <c r="CV67" s="27">
        <v>11.660175000000001</v>
      </c>
      <c r="CW67" s="27">
        <v>11.222340000000001</v>
      </c>
      <c r="CX67" s="27">
        <v>10.514745</v>
      </c>
      <c r="CY67" s="24">
        <v>10.590702</v>
      </c>
      <c r="CZ67" s="27">
        <v>10.502192000000001</v>
      </c>
      <c r="DA67" s="27">
        <v>11.795404</v>
      </c>
      <c r="DB67" s="27">
        <v>11.299346999999999</v>
      </c>
      <c r="DC67" s="27">
        <v>10.528269</v>
      </c>
      <c r="DD67" s="24">
        <v>10.688281999999999</v>
      </c>
      <c r="DE67" s="27">
        <v>10.502731000000001</v>
      </c>
      <c r="DF67" s="27">
        <v>11.943985</v>
      </c>
      <c r="DG67" s="27">
        <v>11.417241000000001</v>
      </c>
      <c r="DH67" s="27">
        <v>10.556725999999999</v>
      </c>
      <c r="DI67" s="24">
        <v>10.738223</v>
      </c>
      <c r="DJ67" s="27">
        <v>10.512122</v>
      </c>
      <c r="DK67" s="27">
        <v>12.133100000000001</v>
      </c>
      <c r="DL67" s="27">
        <v>11.555842999999999</v>
      </c>
      <c r="DM67" s="27">
        <v>10.648250000000001</v>
      </c>
      <c r="DN67" s="24">
        <v>10.782405000000001</v>
      </c>
      <c r="DO67" s="27">
        <v>10.555979000000001</v>
      </c>
      <c r="DP67" s="27">
        <v>12.260774</v>
      </c>
      <c r="DQ67" s="27">
        <v>11.724481000000001</v>
      </c>
      <c r="DR67" s="27">
        <v>10.737352</v>
      </c>
      <c r="DS67" s="24">
        <v>10.910596999999999</v>
      </c>
      <c r="DT67" s="27">
        <v>10.588955</v>
      </c>
      <c r="DU67" s="27">
        <v>12.343095999999999</v>
      </c>
      <c r="DV67" s="27">
        <v>11.906672</v>
      </c>
      <c r="DW67" s="27">
        <v>10.811769</v>
      </c>
      <c r="DX67" s="24">
        <v>10.996248</v>
      </c>
      <c r="DY67" s="27">
        <v>10.628841</v>
      </c>
      <c r="DZ67" s="27">
        <v>12.500175</v>
      </c>
      <c r="EA67" s="27">
        <v>12.045593</v>
      </c>
      <c r="EB67" s="27">
        <v>10.961872</v>
      </c>
      <c r="EC67" s="24">
        <v>11.116426000000001</v>
      </c>
      <c r="ED67" s="27">
        <v>10.689525</v>
      </c>
      <c r="EE67" s="27">
        <v>12.684892</v>
      </c>
      <c r="EF67" s="27">
        <v>12.186753</v>
      </c>
      <c r="EG67" s="27">
        <v>11.130357999999999</v>
      </c>
      <c r="EH67" s="24">
        <v>11.339793999999999</v>
      </c>
      <c r="EI67" s="27">
        <v>10.731446</v>
      </c>
      <c r="EJ67" s="27">
        <v>12.824826</v>
      </c>
      <c r="EK67" s="27">
        <v>12.333449</v>
      </c>
      <c r="EL67" s="27">
        <v>11.272107999999999</v>
      </c>
      <c r="EM67" s="24">
        <v>11.457509</v>
      </c>
      <c r="EN67" s="27">
        <v>10.744299</v>
      </c>
      <c r="EO67" s="27">
        <v>12.991204</v>
      </c>
      <c r="EP67" s="27">
        <v>12.473630999999999</v>
      </c>
      <c r="EQ67" s="27">
        <v>11.403494</v>
      </c>
      <c r="ER67" s="24">
        <v>11.511457999999999</v>
      </c>
      <c r="ES67" s="26">
        <v>-1E-3</v>
      </c>
      <c r="ET67" s="26">
        <v>5.0000000000000001E-3</v>
      </c>
      <c r="EU67" s="26">
        <v>4.0000000000000001E-3</v>
      </c>
      <c r="EV67" s="26">
        <v>1E-3</v>
      </c>
      <c r="EW67" s="25">
        <v>1E-3</v>
      </c>
    </row>
    <row r="68" spans="1:153" x14ac:dyDescent="0.25">
      <c r="A68" s="28" t="s">
        <v>172</v>
      </c>
      <c r="B68" s="28">
        <v>10.03265</v>
      </c>
      <c r="C68" s="28">
        <v>9.9049859999999992</v>
      </c>
      <c r="D68" s="31">
        <v>9.3855880000000003</v>
      </c>
      <c r="E68" s="31">
        <v>9.4278320000000004</v>
      </c>
      <c r="F68" s="31">
        <v>9.4105969999999992</v>
      </c>
      <c r="G68" s="31">
        <v>9.4080709999999996</v>
      </c>
      <c r="H68" s="28">
        <v>9.4067120000000006</v>
      </c>
      <c r="I68" s="31">
        <v>9.1403780000000001</v>
      </c>
      <c r="J68" s="31">
        <v>9.2772459999999999</v>
      </c>
      <c r="K68" s="31">
        <v>9.2424900000000001</v>
      </c>
      <c r="L68" s="31">
        <v>9.1945329999999998</v>
      </c>
      <c r="M68" s="28">
        <v>9.1746739999999996</v>
      </c>
      <c r="N68" s="31">
        <v>9.1122730000000001</v>
      </c>
      <c r="O68" s="31">
        <v>9.4145710000000005</v>
      </c>
      <c r="P68" s="31">
        <v>9.3319510000000001</v>
      </c>
      <c r="Q68" s="31">
        <v>9.2327119999999994</v>
      </c>
      <c r="R68" s="28">
        <v>9.2122799999999998</v>
      </c>
      <c r="S68" s="31">
        <v>8.9508510000000001</v>
      </c>
      <c r="T68" s="31">
        <v>9.4083240000000004</v>
      </c>
      <c r="U68" s="31">
        <v>9.2768309999999996</v>
      </c>
      <c r="V68" s="31">
        <v>9.1787469999999995</v>
      </c>
      <c r="W68" s="28">
        <v>9.1578379999999999</v>
      </c>
      <c r="X68" s="31">
        <v>9.0526110000000006</v>
      </c>
      <c r="Y68" s="31">
        <v>9.604787</v>
      </c>
      <c r="Z68" s="31">
        <v>9.4602989999999991</v>
      </c>
      <c r="AA68" s="31">
        <v>9.3590440000000008</v>
      </c>
      <c r="AB68" s="28">
        <v>9.3423839999999991</v>
      </c>
      <c r="AC68" s="31">
        <v>9.0406069999999996</v>
      </c>
      <c r="AD68" s="31">
        <v>9.7363140000000001</v>
      </c>
      <c r="AE68" s="31">
        <v>9.5601830000000003</v>
      </c>
      <c r="AF68" s="31">
        <v>9.3954400000000007</v>
      </c>
      <c r="AG68" s="28">
        <v>9.3598210000000002</v>
      </c>
      <c r="AH68" s="31">
        <v>8.9644490000000001</v>
      </c>
      <c r="AI68" s="31">
        <v>9.7760750000000005</v>
      </c>
      <c r="AJ68" s="31">
        <v>9.5823350000000005</v>
      </c>
      <c r="AK68" s="31">
        <v>9.4022120000000005</v>
      </c>
      <c r="AL68" s="28">
        <v>9.291347</v>
      </c>
      <c r="AM68" s="31">
        <v>8.8749760000000002</v>
      </c>
      <c r="AN68" s="31">
        <v>9.7857289999999999</v>
      </c>
      <c r="AO68" s="31">
        <v>9.5500349999999994</v>
      </c>
      <c r="AP68" s="31">
        <v>9.3547949999999993</v>
      </c>
      <c r="AQ68" s="28">
        <v>9.2262020000000007</v>
      </c>
      <c r="AR68" s="31">
        <v>8.9260389999999994</v>
      </c>
      <c r="AS68" s="31">
        <v>9.8202309999999997</v>
      </c>
      <c r="AT68" s="31">
        <v>9.5576650000000001</v>
      </c>
      <c r="AU68" s="31">
        <v>9.3147780000000004</v>
      </c>
      <c r="AV68" s="28">
        <v>9.1894030000000004</v>
      </c>
      <c r="AW68" s="31">
        <v>8.9756499999999999</v>
      </c>
      <c r="AX68" s="31">
        <v>9.8768080000000005</v>
      </c>
      <c r="AY68" s="31">
        <v>9.6249120000000001</v>
      </c>
      <c r="AZ68" s="31">
        <v>9.2861460000000005</v>
      </c>
      <c r="BA68" s="28">
        <v>9.1522050000000004</v>
      </c>
      <c r="BB68" s="31">
        <v>8.8521599999999996</v>
      </c>
      <c r="BC68" s="31">
        <v>9.9252289999999999</v>
      </c>
      <c r="BD68" s="31">
        <v>9.6698830000000005</v>
      </c>
      <c r="BE68" s="31">
        <v>9.2846650000000004</v>
      </c>
      <c r="BF68" s="28">
        <v>9.1166909999999994</v>
      </c>
      <c r="BG68" s="31">
        <v>8.7304130000000004</v>
      </c>
      <c r="BH68" s="31">
        <v>10.011615000000001</v>
      </c>
      <c r="BI68" s="31">
        <v>9.6831399999999999</v>
      </c>
      <c r="BJ68" s="31">
        <v>9.3025660000000006</v>
      </c>
      <c r="BK68" s="28">
        <v>9.1358429999999995</v>
      </c>
      <c r="BL68" s="31">
        <v>8.7131609999999995</v>
      </c>
      <c r="BM68" s="31">
        <v>10.018639</v>
      </c>
      <c r="BN68" s="31">
        <v>9.7166409999999992</v>
      </c>
      <c r="BO68" s="31">
        <v>9.3220270000000003</v>
      </c>
      <c r="BP68" s="28">
        <v>9.1344510000000003</v>
      </c>
      <c r="BQ68" s="31">
        <v>8.7140730000000008</v>
      </c>
      <c r="BR68" s="31">
        <v>10.050604999999999</v>
      </c>
      <c r="BS68" s="31">
        <v>9.7909039999999994</v>
      </c>
      <c r="BT68" s="31">
        <v>9.2973809999999997</v>
      </c>
      <c r="BU68" s="28">
        <v>9.1201679999999996</v>
      </c>
      <c r="BV68" s="31">
        <v>8.7162129999999998</v>
      </c>
      <c r="BW68" s="31">
        <v>10.112221</v>
      </c>
      <c r="BX68" s="31">
        <v>9.8204969999999996</v>
      </c>
      <c r="BY68" s="31">
        <v>9.3247800000000005</v>
      </c>
      <c r="BZ68" s="28">
        <v>9.1040589999999995</v>
      </c>
      <c r="CA68" s="31">
        <v>8.7289300000000001</v>
      </c>
      <c r="CB68" s="31">
        <v>10.146936999999999</v>
      </c>
      <c r="CC68" s="31">
        <v>9.8810310000000001</v>
      </c>
      <c r="CD68" s="31">
        <v>9.3307190000000002</v>
      </c>
      <c r="CE68" s="28">
        <v>9.0597270000000005</v>
      </c>
      <c r="CF68" s="31">
        <v>8.7476900000000004</v>
      </c>
      <c r="CG68" s="31">
        <v>10.226537</v>
      </c>
      <c r="CH68" s="31">
        <v>9.9369820000000004</v>
      </c>
      <c r="CI68" s="31">
        <v>9.3662120000000009</v>
      </c>
      <c r="CJ68" s="28">
        <v>9.0815040000000007</v>
      </c>
      <c r="CK68" s="31">
        <v>8.7715019999999999</v>
      </c>
      <c r="CL68" s="31">
        <v>10.296829000000001</v>
      </c>
      <c r="CM68" s="31">
        <v>10.007026</v>
      </c>
      <c r="CN68" s="31">
        <v>9.4165209999999995</v>
      </c>
      <c r="CO68" s="28">
        <v>9.1211760000000002</v>
      </c>
      <c r="CP68" s="31">
        <v>8.7983709999999995</v>
      </c>
      <c r="CQ68" s="31">
        <v>10.348845000000001</v>
      </c>
      <c r="CR68" s="31">
        <v>10.041090000000001</v>
      </c>
      <c r="CS68" s="31">
        <v>9.4525659999999991</v>
      </c>
      <c r="CT68" s="28">
        <v>9.1210889999999996</v>
      </c>
      <c r="CU68" s="31">
        <v>8.8591929999999994</v>
      </c>
      <c r="CV68" s="31">
        <v>10.437415</v>
      </c>
      <c r="CW68" s="31">
        <v>10.096155</v>
      </c>
      <c r="CX68" s="31">
        <v>9.4803840000000008</v>
      </c>
      <c r="CY68" s="28">
        <v>9.1772390000000001</v>
      </c>
      <c r="CZ68" s="31">
        <v>8.9048259999999999</v>
      </c>
      <c r="DA68" s="31">
        <v>10.559839999999999</v>
      </c>
      <c r="DB68" s="31">
        <v>10.151707</v>
      </c>
      <c r="DC68" s="31">
        <v>9.4885870000000008</v>
      </c>
      <c r="DD68" s="28">
        <v>9.2353310000000004</v>
      </c>
      <c r="DE68" s="31">
        <v>8.9107160000000007</v>
      </c>
      <c r="DF68" s="31">
        <v>10.679052</v>
      </c>
      <c r="DG68" s="31">
        <v>10.25628</v>
      </c>
      <c r="DH68" s="31">
        <v>9.5039580000000008</v>
      </c>
      <c r="DI68" s="28">
        <v>9.2395800000000001</v>
      </c>
      <c r="DJ68" s="31">
        <v>8.9470340000000004</v>
      </c>
      <c r="DK68" s="31">
        <v>10.874145</v>
      </c>
      <c r="DL68" s="31">
        <v>10.401465</v>
      </c>
      <c r="DM68" s="31">
        <v>9.5833340000000007</v>
      </c>
      <c r="DN68" s="28">
        <v>9.2489600000000003</v>
      </c>
      <c r="DO68" s="31">
        <v>9.0104749999999996</v>
      </c>
      <c r="DP68" s="31">
        <v>10.988528000000001</v>
      </c>
      <c r="DQ68" s="31">
        <v>10.550231999999999</v>
      </c>
      <c r="DR68" s="31">
        <v>9.6609029999999994</v>
      </c>
      <c r="DS68" s="28">
        <v>9.3548150000000003</v>
      </c>
      <c r="DT68" s="31">
        <v>9.0564440000000008</v>
      </c>
      <c r="DU68" s="31">
        <v>11.099441000000001</v>
      </c>
      <c r="DV68" s="31">
        <v>10.718242999999999</v>
      </c>
      <c r="DW68" s="31">
        <v>9.7254280000000008</v>
      </c>
      <c r="DX68" s="28">
        <v>9.4143550000000005</v>
      </c>
      <c r="DY68" s="31">
        <v>9.1114029999999993</v>
      </c>
      <c r="DZ68" s="31">
        <v>11.228915000000001</v>
      </c>
      <c r="EA68" s="31">
        <v>10.838908999999999</v>
      </c>
      <c r="EB68" s="31">
        <v>9.8582529999999995</v>
      </c>
      <c r="EC68" s="28">
        <v>9.5175940000000008</v>
      </c>
      <c r="ED68" s="31">
        <v>9.1806300000000007</v>
      </c>
      <c r="EE68" s="31">
        <v>11.372184000000001</v>
      </c>
      <c r="EF68" s="31">
        <v>10.956626</v>
      </c>
      <c r="EG68" s="31">
        <v>9.9978379999999998</v>
      </c>
      <c r="EH68" s="28">
        <v>9.6800580000000007</v>
      </c>
      <c r="EI68" s="31">
        <v>9.2327460000000006</v>
      </c>
      <c r="EJ68" s="31">
        <v>11.507611000000001</v>
      </c>
      <c r="EK68" s="31">
        <v>11.096705999999999</v>
      </c>
      <c r="EL68" s="31">
        <v>10.132479</v>
      </c>
      <c r="EM68" s="28">
        <v>9.8067119999999992</v>
      </c>
      <c r="EN68" s="31">
        <v>9.2665769999999998</v>
      </c>
      <c r="EO68" s="31">
        <v>11.672186</v>
      </c>
      <c r="EP68" s="31">
        <v>11.227956000000001</v>
      </c>
      <c r="EQ68" s="31">
        <v>10.239152000000001</v>
      </c>
      <c r="ER68" s="28">
        <v>9.8511229999999994</v>
      </c>
      <c r="ES68" s="30">
        <v>-2E-3</v>
      </c>
      <c r="ET68" s="30">
        <v>6.0000000000000001E-3</v>
      </c>
      <c r="EU68" s="30">
        <v>4.0000000000000001E-3</v>
      </c>
      <c r="EV68" s="30">
        <v>1E-3</v>
      </c>
      <c r="EW68" s="29">
        <v>0</v>
      </c>
    </row>
    <row r="69" spans="1:153" x14ac:dyDescent="0.25">
      <c r="A69" s="28" t="s">
        <v>169</v>
      </c>
      <c r="B69" s="24"/>
      <c r="C69" s="24"/>
      <c r="D69" s="194"/>
      <c r="E69" s="189"/>
      <c r="F69" s="189"/>
      <c r="G69" s="189"/>
      <c r="H69" s="195"/>
      <c r="I69" s="194"/>
      <c r="J69" s="189"/>
      <c r="K69" s="189"/>
      <c r="L69" s="189"/>
      <c r="M69" s="195"/>
      <c r="N69" s="194"/>
      <c r="O69" s="189"/>
      <c r="P69" s="189"/>
      <c r="Q69" s="189"/>
      <c r="R69" s="195"/>
      <c r="S69" s="194"/>
      <c r="T69" s="189"/>
      <c r="U69" s="189"/>
      <c r="V69" s="189"/>
      <c r="W69" s="195"/>
      <c r="X69" s="194"/>
      <c r="Y69" s="189"/>
      <c r="Z69" s="189"/>
      <c r="AA69" s="189"/>
      <c r="AB69" s="195"/>
      <c r="AC69" s="194"/>
      <c r="AD69" s="189"/>
      <c r="AE69" s="189"/>
      <c r="AF69" s="189"/>
      <c r="AG69" s="195"/>
      <c r="AH69" s="194"/>
      <c r="AI69" s="189"/>
      <c r="AJ69" s="189"/>
      <c r="AK69" s="189"/>
      <c r="AL69" s="195"/>
      <c r="AM69" s="194"/>
      <c r="AN69" s="189"/>
      <c r="AO69" s="189"/>
      <c r="AP69" s="189"/>
      <c r="AQ69" s="195"/>
      <c r="AR69" s="194"/>
      <c r="AS69" s="189"/>
      <c r="AT69" s="189"/>
      <c r="AU69" s="189"/>
      <c r="AV69" s="195"/>
      <c r="AW69" s="194"/>
      <c r="AX69" s="189"/>
      <c r="AY69" s="189"/>
      <c r="AZ69" s="189"/>
      <c r="BA69" s="195"/>
      <c r="BB69" s="194"/>
      <c r="BC69" s="189"/>
      <c r="BD69" s="189"/>
      <c r="BE69" s="189"/>
      <c r="BF69" s="195"/>
      <c r="BG69" s="194"/>
      <c r="BH69" s="189"/>
      <c r="BI69" s="189"/>
      <c r="BJ69" s="189"/>
      <c r="BK69" s="195"/>
      <c r="BL69" s="194"/>
      <c r="BM69" s="189"/>
      <c r="BN69" s="189"/>
      <c r="BO69" s="189"/>
      <c r="BP69" s="195"/>
      <c r="BQ69" s="194"/>
      <c r="BR69" s="189"/>
      <c r="BS69" s="189"/>
      <c r="BT69" s="189"/>
      <c r="BU69" s="195"/>
      <c r="BV69" s="194"/>
      <c r="BW69" s="189"/>
      <c r="BX69" s="189"/>
      <c r="BY69" s="189"/>
      <c r="BZ69" s="195"/>
      <c r="CA69" s="194"/>
      <c r="CB69" s="189"/>
      <c r="CC69" s="189"/>
      <c r="CD69" s="189"/>
      <c r="CE69" s="195"/>
      <c r="CF69" s="194"/>
      <c r="CG69" s="189"/>
      <c r="CH69" s="189"/>
      <c r="CI69" s="189"/>
      <c r="CJ69" s="195"/>
      <c r="CK69" s="194"/>
      <c r="CL69" s="189"/>
      <c r="CM69" s="189"/>
      <c r="CN69" s="189"/>
      <c r="CO69" s="195"/>
      <c r="CP69" s="194"/>
      <c r="CQ69" s="189"/>
      <c r="CR69" s="189"/>
      <c r="CS69" s="189"/>
      <c r="CT69" s="195"/>
      <c r="CU69" s="194"/>
      <c r="CV69" s="189"/>
      <c r="CW69" s="189"/>
      <c r="CX69" s="189"/>
      <c r="CY69" s="195"/>
      <c r="CZ69" s="194"/>
      <c r="DA69" s="189"/>
      <c r="DB69" s="189"/>
      <c r="DC69" s="189"/>
      <c r="DD69" s="195"/>
      <c r="DE69" s="194"/>
      <c r="DF69" s="189"/>
      <c r="DG69" s="189"/>
      <c r="DH69" s="189"/>
      <c r="DI69" s="195"/>
      <c r="DJ69" s="194"/>
      <c r="DK69" s="189"/>
      <c r="DL69" s="189"/>
      <c r="DM69" s="189"/>
      <c r="DN69" s="195"/>
      <c r="DO69" s="194"/>
      <c r="DP69" s="189"/>
      <c r="DQ69" s="189"/>
      <c r="DR69" s="189"/>
      <c r="DS69" s="195"/>
      <c r="DT69" s="194"/>
      <c r="DU69" s="189"/>
      <c r="DV69" s="189"/>
      <c r="DW69" s="189"/>
      <c r="DX69" s="195"/>
      <c r="DY69" s="194"/>
      <c r="DZ69" s="189"/>
      <c r="EA69" s="189"/>
      <c r="EB69" s="189"/>
      <c r="EC69" s="195"/>
      <c r="ED69" s="194"/>
      <c r="EE69" s="189"/>
      <c r="EF69" s="189"/>
      <c r="EG69" s="189"/>
      <c r="EH69" s="195"/>
      <c r="EI69" s="194"/>
      <c r="EJ69" s="189"/>
      <c r="EK69" s="189"/>
      <c r="EL69" s="189"/>
      <c r="EM69" s="195"/>
      <c r="EN69" s="194"/>
      <c r="EO69" s="189"/>
      <c r="EP69" s="189"/>
      <c r="EQ69" s="189"/>
      <c r="ER69" s="195"/>
      <c r="ES69" s="194"/>
      <c r="ET69" s="189"/>
      <c r="EU69" s="189"/>
      <c r="EV69" s="189"/>
      <c r="EW69" s="195"/>
    </row>
    <row r="70" spans="1:153" x14ac:dyDescent="0.25">
      <c r="A70" s="24" t="s">
        <v>176</v>
      </c>
      <c r="B70" s="24">
        <v>11.533201</v>
      </c>
      <c r="C70" s="24">
        <v>11.715401</v>
      </c>
      <c r="D70" s="27">
        <v>11.529733999999999</v>
      </c>
      <c r="E70" s="27">
        <v>11.564539999999999</v>
      </c>
      <c r="F70" s="27">
        <v>11.553079</v>
      </c>
      <c r="G70" s="27">
        <v>11.550378</v>
      </c>
      <c r="H70" s="24">
        <v>11.549258999999999</v>
      </c>
      <c r="I70" s="27">
        <v>11.438753</v>
      </c>
      <c r="J70" s="27">
        <v>11.579909000000001</v>
      </c>
      <c r="K70" s="27">
        <v>11.545076999999999</v>
      </c>
      <c r="L70" s="27">
        <v>11.539662</v>
      </c>
      <c r="M70" s="24">
        <v>11.561958000000001</v>
      </c>
      <c r="N70" s="27">
        <v>11.683299999999999</v>
      </c>
      <c r="O70" s="27">
        <v>12.008943</v>
      </c>
      <c r="P70" s="27">
        <v>11.922029</v>
      </c>
      <c r="Q70" s="27">
        <v>11.902229999999999</v>
      </c>
      <c r="R70" s="24">
        <v>11.953616</v>
      </c>
      <c r="S70" s="27">
        <v>11.761435000000001</v>
      </c>
      <c r="T70" s="27">
        <v>12.273004999999999</v>
      </c>
      <c r="U70" s="27">
        <v>12.126051</v>
      </c>
      <c r="V70" s="27">
        <v>12.137784999999999</v>
      </c>
      <c r="W70" s="24">
        <v>12.222542000000001</v>
      </c>
      <c r="X70" s="27">
        <v>12.067117</v>
      </c>
      <c r="Y70" s="27">
        <v>12.703115</v>
      </c>
      <c r="Z70" s="27">
        <v>12.533731</v>
      </c>
      <c r="AA70" s="27">
        <v>12.566447999999999</v>
      </c>
      <c r="AB70" s="24">
        <v>12.684575000000001</v>
      </c>
      <c r="AC70" s="27">
        <v>12.237164</v>
      </c>
      <c r="AD70" s="27">
        <v>13.056625</v>
      </c>
      <c r="AE70" s="27">
        <v>12.845115</v>
      </c>
      <c r="AF70" s="27">
        <v>12.821114</v>
      </c>
      <c r="AG70" s="24">
        <v>12.933237999999999</v>
      </c>
      <c r="AH70" s="27">
        <v>12.330973</v>
      </c>
      <c r="AI70" s="27">
        <v>13.293929</v>
      </c>
      <c r="AJ70" s="27">
        <v>13.05181</v>
      </c>
      <c r="AK70" s="27">
        <v>13.0238</v>
      </c>
      <c r="AL70" s="24">
        <v>13.081248</v>
      </c>
      <c r="AM70" s="27">
        <v>12.396513000000001</v>
      </c>
      <c r="AN70" s="27">
        <v>13.490475</v>
      </c>
      <c r="AO70" s="27">
        <v>13.193828999999999</v>
      </c>
      <c r="AP70" s="27">
        <v>13.153905</v>
      </c>
      <c r="AQ70" s="24">
        <v>13.204741</v>
      </c>
      <c r="AR70" s="27">
        <v>12.655021</v>
      </c>
      <c r="AS70" s="27">
        <v>13.756346000000001</v>
      </c>
      <c r="AT70" s="27">
        <v>13.408325</v>
      </c>
      <c r="AU70" s="27">
        <v>13.347454000000001</v>
      </c>
      <c r="AV70" s="24">
        <v>13.358644</v>
      </c>
      <c r="AW70" s="27">
        <v>12.911011999999999</v>
      </c>
      <c r="AX70" s="27">
        <v>14.045116</v>
      </c>
      <c r="AY70" s="27">
        <v>13.69308</v>
      </c>
      <c r="AZ70" s="27">
        <v>13.548902999999999</v>
      </c>
      <c r="BA70" s="24">
        <v>13.505070999999999</v>
      </c>
      <c r="BB70" s="27">
        <v>12.995766</v>
      </c>
      <c r="BC70" s="27">
        <v>14.360028</v>
      </c>
      <c r="BD70" s="27">
        <v>13.979324999999999</v>
      </c>
      <c r="BE70" s="27">
        <v>13.802</v>
      </c>
      <c r="BF70" s="24">
        <v>13.687222</v>
      </c>
      <c r="BG70" s="27">
        <v>13.098373</v>
      </c>
      <c r="BH70" s="27">
        <v>14.713255</v>
      </c>
      <c r="BI70" s="27">
        <v>14.233923000000001</v>
      </c>
      <c r="BJ70" s="27">
        <v>14.084654</v>
      </c>
      <c r="BK70" s="24">
        <v>13.963290000000001</v>
      </c>
      <c r="BL70" s="27">
        <v>13.350657999999999</v>
      </c>
      <c r="BM70" s="27">
        <v>15.002419</v>
      </c>
      <c r="BN70" s="27">
        <v>14.547159000000001</v>
      </c>
      <c r="BO70" s="27">
        <v>14.40399</v>
      </c>
      <c r="BP70" s="24">
        <v>14.247744000000001</v>
      </c>
      <c r="BQ70" s="27">
        <v>13.659514</v>
      </c>
      <c r="BR70" s="27">
        <v>15.360419</v>
      </c>
      <c r="BS70" s="27">
        <v>14.937730999999999</v>
      </c>
      <c r="BT70" s="27">
        <v>14.686180999999999</v>
      </c>
      <c r="BU70" s="24">
        <v>14.530566</v>
      </c>
      <c r="BV70" s="27">
        <v>13.964383</v>
      </c>
      <c r="BW70" s="27">
        <v>15.751965999999999</v>
      </c>
      <c r="BX70" s="27">
        <v>15.279052</v>
      </c>
      <c r="BY70" s="27">
        <v>15.035494999999999</v>
      </c>
      <c r="BZ70" s="24">
        <v>14.826388</v>
      </c>
      <c r="CA70" s="27">
        <v>14.25292</v>
      </c>
      <c r="CB70" s="27">
        <v>16.094090999999999</v>
      </c>
      <c r="CC70" s="27">
        <v>15.641012999999999</v>
      </c>
      <c r="CD70" s="27">
        <v>15.323532999999999</v>
      </c>
      <c r="CE70" s="24">
        <v>15.061596</v>
      </c>
      <c r="CF70" s="27">
        <v>14.535918000000001</v>
      </c>
      <c r="CG70" s="27">
        <v>16.485710000000001</v>
      </c>
      <c r="CH70" s="27">
        <v>15.989890000000001</v>
      </c>
      <c r="CI70" s="27">
        <v>15.646399000000001</v>
      </c>
      <c r="CJ70" s="24">
        <v>15.358876</v>
      </c>
      <c r="CK70" s="27">
        <v>14.832395</v>
      </c>
      <c r="CL70" s="27">
        <v>16.875622</v>
      </c>
      <c r="CM70" s="27">
        <v>16.363592000000001</v>
      </c>
      <c r="CN70" s="27">
        <v>15.991851</v>
      </c>
      <c r="CO70" s="24">
        <v>15.655640999999999</v>
      </c>
      <c r="CP70" s="27">
        <v>15.128999</v>
      </c>
      <c r="CQ70" s="27">
        <v>17.236049999999999</v>
      </c>
      <c r="CR70" s="27">
        <v>16.682772</v>
      </c>
      <c r="CS70" s="27">
        <v>16.306636999999998</v>
      </c>
      <c r="CT70" s="24">
        <v>15.908802</v>
      </c>
      <c r="CU70" s="27">
        <v>15.482668</v>
      </c>
      <c r="CV70" s="27">
        <v>17.658042999999999</v>
      </c>
      <c r="CW70" s="27">
        <v>17.045853000000001</v>
      </c>
      <c r="CX70" s="27">
        <v>16.626584999999999</v>
      </c>
      <c r="CY70" s="24">
        <v>16.272977999999998</v>
      </c>
      <c r="CZ70" s="27">
        <v>15.810966000000001</v>
      </c>
      <c r="DA70" s="27">
        <v>18.143813999999999</v>
      </c>
      <c r="DB70" s="27">
        <v>17.408595999999999</v>
      </c>
      <c r="DC70" s="27">
        <v>16.932804000000001</v>
      </c>
      <c r="DD70" s="24">
        <v>16.627514000000001</v>
      </c>
      <c r="DE70" s="27">
        <v>16.079725</v>
      </c>
      <c r="DF70" s="27">
        <v>18.616356</v>
      </c>
      <c r="DG70" s="27">
        <v>17.838115999999999</v>
      </c>
      <c r="DH70" s="27">
        <v>17.238296999999999</v>
      </c>
      <c r="DI70" s="24">
        <v>16.877609</v>
      </c>
      <c r="DJ70" s="27">
        <v>16.391992999999999</v>
      </c>
      <c r="DK70" s="27">
        <v>19.237788999999999</v>
      </c>
      <c r="DL70" s="27">
        <v>18.342168999999998</v>
      </c>
      <c r="DM70" s="27">
        <v>17.624884000000002</v>
      </c>
      <c r="DN70" s="24">
        <v>17.154451000000002</v>
      </c>
      <c r="DO70" s="27">
        <v>16.754377000000002</v>
      </c>
      <c r="DP70" s="27">
        <v>19.736834000000002</v>
      </c>
      <c r="DQ70" s="27">
        <v>18.873090999999999</v>
      </c>
      <c r="DR70" s="27">
        <v>18.035522</v>
      </c>
      <c r="DS70" s="24">
        <v>17.584226999999998</v>
      </c>
      <c r="DT70" s="27">
        <v>17.088964000000001</v>
      </c>
      <c r="DU70" s="27">
        <v>20.225736999999999</v>
      </c>
      <c r="DV70" s="27">
        <v>19.428141</v>
      </c>
      <c r="DW70" s="27">
        <v>18.432956999999998</v>
      </c>
      <c r="DX70" s="24">
        <v>17.941599</v>
      </c>
      <c r="DY70" s="27">
        <v>17.431442000000001</v>
      </c>
      <c r="DZ70" s="27">
        <v>20.73481</v>
      </c>
      <c r="EA70" s="27">
        <v>19.926361</v>
      </c>
      <c r="EB70" s="27">
        <v>18.932621000000001</v>
      </c>
      <c r="EC70" s="24">
        <v>18.372456</v>
      </c>
      <c r="ED70" s="27">
        <v>17.800699000000002</v>
      </c>
      <c r="EE70" s="27">
        <v>21.291067000000002</v>
      </c>
      <c r="EF70" s="27">
        <v>20.433935000000002</v>
      </c>
      <c r="EG70" s="27">
        <v>19.454467999999999</v>
      </c>
      <c r="EH70" s="24">
        <v>18.883870999999999</v>
      </c>
      <c r="EI70" s="27">
        <v>18.158739000000001</v>
      </c>
      <c r="EJ70" s="27">
        <v>21.841097000000001</v>
      </c>
      <c r="EK70" s="27">
        <v>20.992006</v>
      </c>
      <c r="EL70" s="27">
        <v>19.980494</v>
      </c>
      <c r="EM70" s="24">
        <v>19.390170999999999</v>
      </c>
      <c r="EN70" s="27">
        <v>18.49081</v>
      </c>
      <c r="EO70" s="27">
        <v>22.464535000000001</v>
      </c>
      <c r="EP70" s="27">
        <v>21.54871</v>
      </c>
      <c r="EQ70" s="27">
        <v>20.472850999999999</v>
      </c>
      <c r="ER70" s="24">
        <v>19.774204000000001</v>
      </c>
      <c r="ES70" s="26">
        <v>1.6E-2</v>
      </c>
      <c r="ET70" s="26">
        <v>2.3E-2</v>
      </c>
      <c r="EU70" s="26">
        <v>2.1000000000000001E-2</v>
      </c>
      <c r="EV70" s="26">
        <v>1.9E-2</v>
      </c>
      <c r="EW70" s="25">
        <v>1.7999999999999999E-2</v>
      </c>
    </row>
    <row r="71" spans="1:153" x14ac:dyDescent="0.25">
      <c r="A71" s="24" t="s">
        <v>175</v>
      </c>
      <c r="B71" s="24">
        <v>10.186799000000001</v>
      </c>
      <c r="C71" s="24">
        <v>10.229398</v>
      </c>
      <c r="D71" s="27">
        <v>9.8565590000000007</v>
      </c>
      <c r="E71" s="27">
        <v>9.9039590000000004</v>
      </c>
      <c r="F71" s="27">
        <v>9.8842990000000004</v>
      </c>
      <c r="G71" s="27">
        <v>9.8810439999999993</v>
      </c>
      <c r="H71" s="24">
        <v>9.8789870000000004</v>
      </c>
      <c r="I71" s="27">
        <v>9.7498299999999993</v>
      </c>
      <c r="J71" s="27">
        <v>9.8979839999999992</v>
      </c>
      <c r="K71" s="27">
        <v>9.8651959999999992</v>
      </c>
      <c r="L71" s="27">
        <v>9.808465</v>
      </c>
      <c r="M71" s="24">
        <v>9.7952569999999994</v>
      </c>
      <c r="N71" s="27">
        <v>9.8203329999999998</v>
      </c>
      <c r="O71" s="27">
        <v>10.181753</v>
      </c>
      <c r="P71" s="27">
        <v>10.087183</v>
      </c>
      <c r="Q71" s="27">
        <v>9.9680680000000006</v>
      </c>
      <c r="R71" s="24">
        <v>9.9705309999999994</v>
      </c>
      <c r="S71" s="27">
        <v>9.7944259999999996</v>
      </c>
      <c r="T71" s="27">
        <v>10.373507</v>
      </c>
      <c r="U71" s="27">
        <v>10.207933000000001</v>
      </c>
      <c r="V71" s="27">
        <v>10.088861</v>
      </c>
      <c r="W71" s="24">
        <v>10.113861</v>
      </c>
      <c r="X71" s="27">
        <v>10.058852</v>
      </c>
      <c r="Y71" s="27">
        <v>10.778338</v>
      </c>
      <c r="Z71" s="27">
        <v>10.587770000000001</v>
      </c>
      <c r="AA71" s="27">
        <v>10.475217000000001</v>
      </c>
      <c r="AB71" s="24">
        <v>10.537891</v>
      </c>
      <c r="AC71" s="27">
        <v>10.197660000000001</v>
      </c>
      <c r="AD71" s="27">
        <v>11.133146</v>
      </c>
      <c r="AE71" s="27">
        <v>10.888975</v>
      </c>
      <c r="AF71" s="27">
        <v>10.695664000000001</v>
      </c>
      <c r="AG71" s="24">
        <v>10.757539</v>
      </c>
      <c r="AH71" s="27">
        <v>10.267365</v>
      </c>
      <c r="AI71" s="27">
        <v>11.389863999999999</v>
      </c>
      <c r="AJ71" s="27">
        <v>11.119094</v>
      </c>
      <c r="AK71" s="27">
        <v>10.901099</v>
      </c>
      <c r="AL71" s="24">
        <v>10.871465000000001</v>
      </c>
      <c r="AM71" s="27">
        <v>10.325013</v>
      </c>
      <c r="AN71" s="27">
        <v>11.603623000000001</v>
      </c>
      <c r="AO71" s="27">
        <v>11.275138999999999</v>
      </c>
      <c r="AP71" s="27">
        <v>11.051003</v>
      </c>
      <c r="AQ71" s="24">
        <v>11.005756</v>
      </c>
      <c r="AR71" s="27">
        <v>10.580742000000001</v>
      </c>
      <c r="AS71" s="27">
        <v>11.854913</v>
      </c>
      <c r="AT71" s="27">
        <v>11.484026999999999</v>
      </c>
      <c r="AU71" s="27">
        <v>11.207789999999999</v>
      </c>
      <c r="AV71" s="24">
        <v>11.18126</v>
      </c>
      <c r="AW71" s="27">
        <v>10.844908999999999</v>
      </c>
      <c r="AX71" s="27">
        <v>12.132986000000001</v>
      </c>
      <c r="AY71" s="27">
        <v>11.773422</v>
      </c>
      <c r="AZ71" s="27">
        <v>11.351262999999999</v>
      </c>
      <c r="BA71" s="24">
        <v>11.361311000000001</v>
      </c>
      <c r="BB71" s="27">
        <v>10.862448000000001</v>
      </c>
      <c r="BC71" s="27">
        <v>12.405480000000001</v>
      </c>
      <c r="BD71" s="27">
        <v>12.035207</v>
      </c>
      <c r="BE71" s="27">
        <v>11.543183000000001</v>
      </c>
      <c r="BF71" s="24">
        <v>11.526312000000001</v>
      </c>
      <c r="BG71" s="27">
        <v>10.832782</v>
      </c>
      <c r="BH71" s="27">
        <v>12.730596</v>
      </c>
      <c r="BI71" s="27">
        <v>12.229949</v>
      </c>
      <c r="BJ71" s="27">
        <v>11.744209</v>
      </c>
      <c r="BK71" s="24">
        <v>11.703941</v>
      </c>
      <c r="BL71" s="27">
        <v>10.938832</v>
      </c>
      <c r="BM71" s="27">
        <v>12.911992</v>
      </c>
      <c r="BN71" s="27">
        <v>12.445665999999999</v>
      </c>
      <c r="BO71" s="27">
        <v>11.932938</v>
      </c>
      <c r="BP71" s="24">
        <v>11.879286</v>
      </c>
      <c r="BQ71" s="27">
        <v>11.059678999999999</v>
      </c>
      <c r="BR71" s="27">
        <v>13.102028000000001</v>
      </c>
      <c r="BS71" s="27">
        <v>12.703773999999999</v>
      </c>
      <c r="BT71" s="27">
        <v>12.037046999999999</v>
      </c>
      <c r="BU71" s="24">
        <v>12.021405</v>
      </c>
      <c r="BV71" s="27">
        <v>11.189727</v>
      </c>
      <c r="BW71" s="27">
        <v>13.357493</v>
      </c>
      <c r="BX71" s="27">
        <v>12.909478</v>
      </c>
      <c r="BY71" s="27">
        <v>12.232272999999999</v>
      </c>
      <c r="BZ71" s="24">
        <v>12.159215</v>
      </c>
      <c r="CA71" s="27">
        <v>11.362206</v>
      </c>
      <c r="CB71" s="27">
        <v>13.587621</v>
      </c>
      <c r="CC71" s="27">
        <v>13.172606999999999</v>
      </c>
      <c r="CD71" s="27">
        <v>12.417935</v>
      </c>
      <c r="CE71" s="24">
        <v>12.284596000000001</v>
      </c>
      <c r="CF71" s="27">
        <v>11.568216</v>
      </c>
      <c r="CG71" s="27">
        <v>13.917611000000001</v>
      </c>
      <c r="CH71" s="27">
        <v>13.443383000000001</v>
      </c>
      <c r="CI71" s="27">
        <v>12.664987999999999</v>
      </c>
      <c r="CJ71" s="24">
        <v>12.523187999999999</v>
      </c>
      <c r="CK71" s="27">
        <v>11.796972999999999</v>
      </c>
      <c r="CL71" s="27">
        <v>14.24826</v>
      </c>
      <c r="CM71" s="27">
        <v>13.770547000000001</v>
      </c>
      <c r="CN71" s="27">
        <v>12.963276</v>
      </c>
      <c r="CO71" s="24">
        <v>12.838943</v>
      </c>
      <c r="CP71" s="27">
        <v>12.039889000000001</v>
      </c>
      <c r="CQ71" s="27">
        <v>14.569979999999999</v>
      </c>
      <c r="CR71" s="27">
        <v>14.048117</v>
      </c>
      <c r="CS71" s="27">
        <v>13.267504000000001</v>
      </c>
      <c r="CT71" s="24">
        <v>13.074069</v>
      </c>
      <c r="CU71" s="27">
        <v>12.352256000000001</v>
      </c>
      <c r="CV71" s="27">
        <v>14.966976000000001</v>
      </c>
      <c r="CW71" s="27">
        <v>14.369579999999999</v>
      </c>
      <c r="CX71" s="27">
        <v>13.551410000000001</v>
      </c>
      <c r="CY71" s="24">
        <v>13.380131</v>
      </c>
      <c r="CZ71" s="27">
        <v>12.644754000000001</v>
      </c>
      <c r="DA71" s="27">
        <v>15.422119</v>
      </c>
      <c r="DB71" s="27">
        <v>14.692902999999999</v>
      </c>
      <c r="DC71" s="27">
        <v>13.790136</v>
      </c>
      <c r="DD71" s="24">
        <v>13.736746</v>
      </c>
      <c r="DE71" s="27">
        <v>12.871911000000001</v>
      </c>
      <c r="DF71" s="27">
        <v>15.87289</v>
      </c>
      <c r="DG71" s="27">
        <v>15.104564</v>
      </c>
      <c r="DH71" s="27">
        <v>14.055505999999999</v>
      </c>
      <c r="DI71" s="24">
        <v>14.029023</v>
      </c>
      <c r="DJ71" s="27">
        <v>13.149265</v>
      </c>
      <c r="DK71" s="27">
        <v>16.440935</v>
      </c>
      <c r="DL71" s="27">
        <v>15.590085</v>
      </c>
      <c r="DM71" s="27">
        <v>14.459709999999999</v>
      </c>
      <c r="DN71" s="24">
        <v>14.305678</v>
      </c>
      <c r="DO71" s="27">
        <v>13.465427</v>
      </c>
      <c r="DP71" s="27">
        <v>16.905052000000001</v>
      </c>
      <c r="DQ71" s="27">
        <v>16.089946999999999</v>
      </c>
      <c r="DR71" s="27">
        <v>14.835127</v>
      </c>
      <c r="DS71" s="24">
        <v>14.752504</v>
      </c>
      <c r="DT71" s="27">
        <v>13.757559000000001</v>
      </c>
      <c r="DU71" s="27">
        <v>17.388241000000001</v>
      </c>
      <c r="DV71" s="27">
        <v>16.641386000000001</v>
      </c>
      <c r="DW71" s="27">
        <v>15.180609</v>
      </c>
      <c r="DX71" s="24">
        <v>15.132842</v>
      </c>
      <c r="DY71" s="27">
        <v>14.082663</v>
      </c>
      <c r="DZ71" s="27">
        <v>17.922871000000001</v>
      </c>
      <c r="EA71" s="27">
        <v>17.125219000000001</v>
      </c>
      <c r="EB71" s="27">
        <v>15.692313</v>
      </c>
      <c r="EC71" s="24">
        <v>15.59442</v>
      </c>
      <c r="ED71" s="27">
        <v>14.432627999999999</v>
      </c>
      <c r="EE71" s="27">
        <v>18.492940999999998</v>
      </c>
      <c r="EF71" s="27">
        <v>17.616571</v>
      </c>
      <c r="EG71" s="27">
        <v>16.235710000000001</v>
      </c>
      <c r="EH71" s="24">
        <v>16.231724</v>
      </c>
      <c r="EI71" s="27">
        <v>14.758507</v>
      </c>
      <c r="EJ71" s="27">
        <v>19.048705999999999</v>
      </c>
      <c r="EK71" s="27">
        <v>18.162044999999999</v>
      </c>
      <c r="EL71" s="27">
        <v>16.775068000000001</v>
      </c>
      <c r="EM71" s="24">
        <v>16.747572000000002</v>
      </c>
      <c r="EN71" s="27">
        <v>15.049979</v>
      </c>
      <c r="EO71" s="27">
        <v>19.675833000000001</v>
      </c>
      <c r="EP71" s="27">
        <v>18.708428999999999</v>
      </c>
      <c r="EQ71" s="27">
        <v>17.268528</v>
      </c>
      <c r="ER71" s="24">
        <v>17.077908999999998</v>
      </c>
      <c r="ES71" s="26">
        <v>1.2999999999999999E-2</v>
      </c>
      <c r="ET71" s="26">
        <v>2.3E-2</v>
      </c>
      <c r="EU71" s="26">
        <v>2.1000000000000001E-2</v>
      </c>
      <c r="EV71" s="26">
        <v>1.7999999999999999E-2</v>
      </c>
      <c r="EW71" s="25">
        <v>1.7999999999999999E-2</v>
      </c>
    </row>
    <row r="72" spans="1:153" x14ac:dyDescent="0.25">
      <c r="A72" s="24" t="s">
        <v>174</v>
      </c>
      <c r="B72" s="24">
        <v>6.7685009999999997</v>
      </c>
      <c r="C72" s="24">
        <v>6.8157209999999999</v>
      </c>
      <c r="D72" s="27">
        <v>6.377345</v>
      </c>
      <c r="E72" s="27">
        <v>6.4259219999999999</v>
      </c>
      <c r="F72" s="27">
        <v>6.4025889999999999</v>
      </c>
      <c r="G72" s="27">
        <v>6.4011680000000002</v>
      </c>
      <c r="H72" s="24">
        <v>6.4003680000000003</v>
      </c>
      <c r="I72" s="27">
        <v>6.3509080000000004</v>
      </c>
      <c r="J72" s="27">
        <v>6.4969929999999998</v>
      </c>
      <c r="K72" s="27">
        <v>6.4622640000000002</v>
      </c>
      <c r="L72" s="27">
        <v>6.3996639999999996</v>
      </c>
      <c r="M72" s="24">
        <v>6.3888819999999997</v>
      </c>
      <c r="N72" s="27">
        <v>6.340986</v>
      </c>
      <c r="O72" s="27">
        <v>6.6380129999999999</v>
      </c>
      <c r="P72" s="27">
        <v>6.5652150000000002</v>
      </c>
      <c r="Q72" s="27">
        <v>6.4402179999999998</v>
      </c>
      <c r="R72" s="24">
        <v>6.4310900000000002</v>
      </c>
      <c r="S72" s="27">
        <v>6.2851920000000003</v>
      </c>
      <c r="T72" s="27">
        <v>6.7251950000000003</v>
      </c>
      <c r="U72" s="27">
        <v>6.6182100000000004</v>
      </c>
      <c r="V72" s="27">
        <v>6.4706609999999998</v>
      </c>
      <c r="W72" s="24">
        <v>6.4633529999999997</v>
      </c>
      <c r="X72" s="27">
        <v>6.506812</v>
      </c>
      <c r="Y72" s="27">
        <v>7.0580689999999997</v>
      </c>
      <c r="Z72" s="27">
        <v>6.942126</v>
      </c>
      <c r="AA72" s="27">
        <v>6.7604959999999998</v>
      </c>
      <c r="AB72" s="24">
        <v>6.7538460000000002</v>
      </c>
      <c r="AC72" s="27">
        <v>6.6220809999999997</v>
      </c>
      <c r="AD72" s="27">
        <v>7.3182660000000004</v>
      </c>
      <c r="AE72" s="27">
        <v>7.1760169999999999</v>
      </c>
      <c r="AF72" s="27">
        <v>6.9260820000000001</v>
      </c>
      <c r="AG72" s="24">
        <v>6.916703</v>
      </c>
      <c r="AH72" s="27">
        <v>6.675732</v>
      </c>
      <c r="AI72" s="27">
        <v>7.5051399999999999</v>
      </c>
      <c r="AJ72" s="27">
        <v>7.341939</v>
      </c>
      <c r="AK72" s="27">
        <v>7.0621539999999996</v>
      </c>
      <c r="AL72" s="24">
        <v>6.9971160000000001</v>
      </c>
      <c r="AM72" s="27">
        <v>6.7149929999999998</v>
      </c>
      <c r="AN72" s="27">
        <v>7.6651759999999998</v>
      </c>
      <c r="AO72" s="27">
        <v>7.4549219999999998</v>
      </c>
      <c r="AP72" s="27">
        <v>7.1313279999999999</v>
      </c>
      <c r="AQ72" s="24">
        <v>7.0610860000000004</v>
      </c>
      <c r="AR72" s="27">
        <v>6.8769650000000002</v>
      </c>
      <c r="AS72" s="27">
        <v>7.8403109999999998</v>
      </c>
      <c r="AT72" s="27">
        <v>7.6023560000000003</v>
      </c>
      <c r="AU72" s="27">
        <v>7.1970000000000001</v>
      </c>
      <c r="AV72" s="24">
        <v>7.1479850000000003</v>
      </c>
      <c r="AW72" s="27">
        <v>7.0692339999999998</v>
      </c>
      <c r="AX72" s="27">
        <v>8.0697670000000006</v>
      </c>
      <c r="AY72" s="27">
        <v>7.8339600000000003</v>
      </c>
      <c r="AZ72" s="27">
        <v>7.3195589999999999</v>
      </c>
      <c r="BA72" s="24">
        <v>7.252923</v>
      </c>
      <c r="BB72" s="27">
        <v>7.1137610000000002</v>
      </c>
      <c r="BC72" s="27">
        <v>8.2949009999999994</v>
      </c>
      <c r="BD72" s="27">
        <v>8.0584969999999991</v>
      </c>
      <c r="BE72" s="27">
        <v>7.4698229999999999</v>
      </c>
      <c r="BF72" s="24">
        <v>7.3816870000000003</v>
      </c>
      <c r="BG72" s="27">
        <v>7.1600359999999998</v>
      </c>
      <c r="BH72" s="27">
        <v>8.5532640000000004</v>
      </c>
      <c r="BI72" s="27">
        <v>8.2601209999999998</v>
      </c>
      <c r="BJ72" s="27">
        <v>7.6389839999999998</v>
      </c>
      <c r="BK72" s="24">
        <v>7.5892980000000003</v>
      </c>
      <c r="BL72" s="27">
        <v>7.281714</v>
      </c>
      <c r="BM72" s="27">
        <v>8.7325160000000004</v>
      </c>
      <c r="BN72" s="27">
        <v>8.449166</v>
      </c>
      <c r="BO72" s="27">
        <v>7.788297</v>
      </c>
      <c r="BP72" s="24">
        <v>7.7242329999999999</v>
      </c>
      <c r="BQ72" s="27">
        <v>7.4070790000000004</v>
      </c>
      <c r="BR72" s="27">
        <v>8.9272819999999999</v>
      </c>
      <c r="BS72" s="27">
        <v>8.6798529999999996</v>
      </c>
      <c r="BT72" s="27">
        <v>7.8983369999999997</v>
      </c>
      <c r="BU72" s="24">
        <v>7.8502780000000003</v>
      </c>
      <c r="BV72" s="27">
        <v>7.5436300000000003</v>
      </c>
      <c r="BW72" s="27">
        <v>9.1497379999999993</v>
      </c>
      <c r="BX72" s="27">
        <v>8.8620439999999991</v>
      </c>
      <c r="BY72" s="27">
        <v>8.0595289999999995</v>
      </c>
      <c r="BZ72" s="24">
        <v>7.9776819999999997</v>
      </c>
      <c r="CA72" s="27">
        <v>7.6984820000000003</v>
      </c>
      <c r="CB72" s="27">
        <v>9.3530470000000001</v>
      </c>
      <c r="CC72" s="27">
        <v>9.0997710000000005</v>
      </c>
      <c r="CD72" s="27">
        <v>8.2144969999999997</v>
      </c>
      <c r="CE72" s="24">
        <v>8.0681890000000003</v>
      </c>
      <c r="CF72" s="27">
        <v>7.8687769999999997</v>
      </c>
      <c r="CG72" s="27">
        <v>9.6123139999999996</v>
      </c>
      <c r="CH72" s="27">
        <v>9.3377079999999992</v>
      </c>
      <c r="CI72" s="27">
        <v>8.4123429999999999</v>
      </c>
      <c r="CJ72" s="24">
        <v>8.2610930000000007</v>
      </c>
      <c r="CK72" s="27">
        <v>8.0453510000000001</v>
      </c>
      <c r="CL72" s="27">
        <v>9.8713359999999994</v>
      </c>
      <c r="CM72" s="27">
        <v>9.5846610000000005</v>
      </c>
      <c r="CN72" s="27">
        <v>8.6363090000000007</v>
      </c>
      <c r="CO72" s="24">
        <v>8.4827600000000007</v>
      </c>
      <c r="CP72" s="27">
        <v>8.2372979999999991</v>
      </c>
      <c r="CQ72" s="27">
        <v>10.120421</v>
      </c>
      <c r="CR72" s="27">
        <v>9.8079959999999993</v>
      </c>
      <c r="CS72" s="27">
        <v>8.8464399999999994</v>
      </c>
      <c r="CT72" s="24">
        <v>8.6891379999999998</v>
      </c>
      <c r="CU72" s="27">
        <v>8.4633350000000007</v>
      </c>
      <c r="CV72" s="27">
        <v>10.419397</v>
      </c>
      <c r="CW72" s="27">
        <v>10.054380999999999</v>
      </c>
      <c r="CX72" s="27">
        <v>9.0645249999999997</v>
      </c>
      <c r="CY72" s="24">
        <v>8.9754450000000006</v>
      </c>
      <c r="CZ72" s="27">
        <v>8.6757960000000001</v>
      </c>
      <c r="DA72" s="27">
        <v>10.755836</v>
      </c>
      <c r="DB72" s="27">
        <v>10.314546</v>
      </c>
      <c r="DC72" s="27">
        <v>9.2672659999999993</v>
      </c>
      <c r="DD72" s="24">
        <v>9.2465709999999994</v>
      </c>
      <c r="DE72" s="27">
        <v>8.8502460000000003</v>
      </c>
      <c r="DF72" s="27">
        <v>11.127065</v>
      </c>
      <c r="DG72" s="27">
        <v>10.653157999999999</v>
      </c>
      <c r="DH72" s="27">
        <v>9.4837199999999999</v>
      </c>
      <c r="DI72" s="24">
        <v>9.4639030000000002</v>
      </c>
      <c r="DJ72" s="27">
        <v>9.0735399999999995</v>
      </c>
      <c r="DK72" s="27">
        <v>11.622142</v>
      </c>
      <c r="DL72" s="27">
        <v>11.051898</v>
      </c>
      <c r="DM72" s="27">
        <v>9.7785229999999999</v>
      </c>
      <c r="DN72" s="24">
        <v>9.7063629999999996</v>
      </c>
      <c r="DO72" s="27">
        <v>9.3256569999999996</v>
      </c>
      <c r="DP72" s="27">
        <v>11.991618000000001</v>
      </c>
      <c r="DQ72" s="27">
        <v>11.453129000000001</v>
      </c>
      <c r="DR72" s="27">
        <v>10.085376</v>
      </c>
      <c r="DS72" s="24">
        <v>10.06711</v>
      </c>
      <c r="DT72" s="27">
        <v>9.5636930000000007</v>
      </c>
      <c r="DU72" s="27">
        <v>12.383618</v>
      </c>
      <c r="DV72" s="27">
        <v>11.904351</v>
      </c>
      <c r="DW72" s="27">
        <v>10.403256000000001</v>
      </c>
      <c r="DX72" s="24">
        <v>10.37513</v>
      </c>
      <c r="DY72" s="27">
        <v>9.8199710000000007</v>
      </c>
      <c r="DZ72" s="27">
        <v>12.816144</v>
      </c>
      <c r="EA72" s="27">
        <v>12.306274999999999</v>
      </c>
      <c r="EB72" s="27">
        <v>10.811086</v>
      </c>
      <c r="EC72" s="24">
        <v>10.76552</v>
      </c>
      <c r="ED72" s="27">
        <v>10.105202</v>
      </c>
      <c r="EE72" s="27">
        <v>13.278264999999999</v>
      </c>
      <c r="EF72" s="27">
        <v>12.707573999999999</v>
      </c>
      <c r="EG72" s="27">
        <v>11.227918000000001</v>
      </c>
      <c r="EH72" s="24">
        <v>11.212543999999999</v>
      </c>
      <c r="EI72" s="27">
        <v>10.360647999999999</v>
      </c>
      <c r="EJ72" s="27">
        <v>13.746466</v>
      </c>
      <c r="EK72" s="27">
        <v>13.136661999999999</v>
      </c>
      <c r="EL72" s="27">
        <v>11.656459</v>
      </c>
      <c r="EM72" s="24">
        <v>11.656013</v>
      </c>
      <c r="EN72" s="27">
        <v>10.605428</v>
      </c>
      <c r="EO72" s="27">
        <v>14.255502</v>
      </c>
      <c r="EP72" s="27">
        <v>13.55828</v>
      </c>
      <c r="EQ72" s="27">
        <v>12.051318999999999</v>
      </c>
      <c r="ER72" s="24">
        <v>12.032449</v>
      </c>
      <c r="ES72" s="26">
        <v>1.4999999999999999E-2</v>
      </c>
      <c r="ET72" s="26">
        <v>2.5999999999999999E-2</v>
      </c>
      <c r="EU72" s="26">
        <v>2.4E-2</v>
      </c>
      <c r="EV72" s="26">
        <v>0.02</v>
      </c>
      <c r="EW72" s="25">
        <v>0.02</v>
      </c>
    </row>
    <row r="73" spans="1:153" x14ac:dyDescent="0.25">
      <c r="A73" s="24" t="s">
        <v>173</v>
      </c>
      <c r="B73" s="24">
        <v>11.327855</v>
      </c>
      <c r="C73" s="24">
        <v>11.17966</v>
      </c>
      <c r="D73" s="27">
        <v>10.773524999999999</v>
      </c>
      <c r="E73" s="27">
        <v>10.810480999999999</v>
      </c>
      <c r="F73" s="27">
        <v>10.807591</v>
      </c>
      <c r="G73" s="27">
        <v>10.797831</v>
      </c>
      <c r="H73" s="24">
        <v>10.800979999999999</v>
      </c>
      <c r="I73" s="27">
        <v>10.76038</v>
      </c>
      <c r="J73" s="27">
        <v>10.894211</v>
      </c>
      <c r="K73" s="27">
        <v>10.882785</v>
      </c>
      <c r="L73" s="27">
        <v>10.762420000000001</v>
      </c>
      <c r="M73" s="24">
        <v>10.72222</v>
      </c>
      <c r="N73" s="27">
        <v>10.517405</v>
      </c>
      <c r="O73" s="27">
        <v>11.045210000000001</v>
      </c>
      <c r="P73" s="27">
        <v>10.942030000000001</v>
      </c>
      <c r="Q73" s="27">
        <v>10.695796</v>
      </c>
      <c r="R73" s="24">
        <v>10.672917999999999</v>
      </c>
      <c r="S73" s="27">
        <v>10.332556</v>
      </c>
      <c r="T73" s="27">
        <v>11.191019000000001</v>
      </c>
      <c r="U73" s="27">
        <v>10.982989</v>
      </c>
      <c r="V73" s="27">
        <v>10.736488</v>
      </c>
      <c r="W73" s="24">
        <v>10.74597</v>
      </c>
      <c r="X73" s="27">
        <v>10.572744</v>
      </c>
      <c r="Y73" s="27">
        <v>11.509921</v>
      </c>
      <c r="Z73" s="27">
        <v>11.251668</v>
      </c>
      <c r="AA73" s="27">
        <v>11.001765000000001</v>
      </c>
      <c r="AB73" s="24">
        <v>11.061932000000001</v>
      </c>
      <c r="AC73" s="27">
        <v>10.838898</v>
      </c>
      <c r="AD73" s="27">
        <v>11.769693999999999</v>
      </c>
      <c r="AE73" s="27">
        <v>11.43594</v>
      </c>
      <c r="AF73" s="27">
        <v>11.077544</v>
      </c>
      <c r="AG73" s="24">
        <v>11.136443</v>
      </c>
      <c r="AH73" s="27">
        <v>11.184697</v>
      </c>
      <c r="AI73" s="27">
        <v>11.993262</v>
      </c>
      <c r="AJ73" s="27">
        <v>11.645678999999999</v>
      </c>
      <c r="AK73" s="27">
        <v>11.215057</v>
      </c>
      <c r="AL73" s="24">
        <v>11.165798000000001</v>
      </c>
      <c r="AM73" s="27">
        <v>11.395536999999999</v>
      </c>
      <c r="AN73" s="27">
        <v>12.161974000000001</v>
      </c>
      <c r="AO73" s="27">
        <v>11.740653</v>
      </c>
      <c r="AP73" s="27">
        <v>11.287611</v>
      </c>
      <c r="AQ73" s="24">
        <v>11.220305</v>
      </c>
      <c r="AR73" s="27">
        <v>11.845681000000001</v>
      </c>
      <c r="AS73" s="27">
        <v>12.366676999999999</v>
      </c>
      <c r="AT73" s="27">
        <v>11.887774</v>
      </c>
      <c r="AU73" s="27">
        <v>11.395534</v>
      </c>
      <c r="AV73" s="24">
        <v>11.370163</v>
      </c>
      <c r="AW73" s="27">
        <v>12.243703999999999</v>
      </c>
      <c r="AX73" s="27">
        <v>12.608357</v>
      </c>
      <c r="AY73" s="27">
        <v>12.122747</v>
      </c>
      <c r="AZ73" s="27">
        <v>11.498939</v>
      </c>
      <c r="BA73" s="24">
        <v>11.553148</v>
      </c>
      <c r="BB73" s="27">
        <v>12.254761</v>
      </c>
      <c r="BC73" s="27">
        <v>12.88439</v>
      </c>
      <c r="BD73" s="27">
        <v>12.397924</v>
      </c>
      <c r="BE73" s="27">
        <v>11.73315</v>
      </c>
      <c r="BF73" s="24">
        <v>11.726818</v>
      </c>
      <c r="BG73" s="27">
        <v>12.272639</v>
      </c>
      <c r="BH73" s="27">
        <v>13.219900000000001</v>
      </c>
      <c r="BI73" s="27">
        <v>12.719353999999999</v>
      </c>
      <c r="BJ73" s="27">
        <v>12.006686999999999</v>
      </c>
      <c r="BK73" s="24">
        <v>11.948449999999999</v>
      </c>
      <c r="BL73" s="27">
        <v>12.542406</v>
      </c>
      <c r="BM73" s="27">
        <v>13.552485000000001</v>
      </c>
      <c r="BN73" s="27">
        <v>13.094981000000001</v>
      </c>
      <c r="BO73" s="27">
        <v>12.312049</v>
      </c>
      <c r="BP73" s="24">
        <v>12.306466</v>
      </c>
      <c r="BQ73" s="27">
        <v>12.878213000000001</v>
      </c>
      <c r="BR73" s="27">
        <v>13.93561</v>
      </c>
      <c r="BS73" s="27">
        <v>13.502416</v>
      </c>
      <c r="BT73" s="27">
        <v>12.628163000000001</v>
      </c>
      <c r="BU73" s="24">
        <v>12.673526000000001</v>
      </c>
      <c r="BV73" s="27">
        <v>13.227912999999999</v>
      </c>
      <c r="BW73" s="27">
        <v>14.379436999999999</v>
      </c>
      <c r="BX73" s="27">
        <v>13.906651999999999</v>
      </c>
      <c r="BY73" s="27">
        <v>13.019377</v>
      </c>
      <c r="BZ73" s="24">
        <v>13.059253999999999</v>
      </c>
      <c r="CA73" s="27">
        <v>13.517999</v>
      </c>
      <c r="CB73" s="27">
        <v>14.770198000000001</v>
      </c>
      <c r="CC73" s="27">
        <v>14.290482000000001</v>
      </c>
      <c r="CD73" s="27">
        <v>13.391616000000001</v>
      </c>
      <c r="CE73" s="24">
        <v>13.400320000000001</v>
      </c>
      <c r="CF73" s="27">
        <v>13.803383</v>
      </c>
      <c r="CG73" s="27">
        <v>15.175287000000001</v>
      </c>
      <c r="CH73" s="27">
        <v>14.627720999999999</v>
      </c>
      <c r="CI73" s="27">
        <v>13.764101</v>
      </c>
      <c r="CJ73" s="24">
        <v>13.724532999999999</v>
      </c>
      <c r="CK73" s="27">
        <v>14.094783</v>
      </c>
      <c r="CL73" s="27">
        <v>15.637079</v>
      </c>
      <c r="CM73" s="27">
        <v>15.014868</v>
      </c>
      <c r="CN73" s="27">
        <v>14.118254</v>
      </c>
      <c r="CO73" s="24">
        <v>14.102594</v>
      </c>
      <c r="CP73" s="27">
        <v>14.384751</v>
      </c>
      <c r="CQ73" s="27">
        <v>16.020714000000002</v>
      </c>
      <c r="CR73" s="27">
        <v>15.349807999999999</v>
      </c>
      <c r="CS73" s="27">
        <v>14.496634999999999</v>
      </c>
      <c r="CT73" s="24">
        <v>14.461592</v>
      </c>
      <c r="CU73" s="27">
        <v>14.729594000000001</v>
      </c>
      <c r="CV73" s="27">
        <v>16.464216</v>
      </c>
      <c r="CW73" s="27">
        <v>15.706504000000001</v>
      </c>
      <c r="CX73" s="27">
        <v>14.841436</v>
      </c>
      <c r="CY73" s="24">
        <v>14.869358999999999</v>
      </c>
      <c r="CZ73" s="27">
        <v>15.073871</v>
      </c>
      <c r="DA73" s="27">
        <v>16.965095999999999</v>
      </c>
      <c r="DB73" s="27">
        <v>16.093568999999999</v>
      </c>
      <c r="DC73" s="27">
        <v>15.150444999999999</v>
      </c>
      <c r="DD73" s="24">
        <v>15.3071</v>
      </c>
      <c r="DE73" s="27">
        <v>15.355753999999999</v>
      </c>
      <c r="DF73" s="27">
        <v>17.494751000000001</v>
      </c>
      <c r="DG73" s="27">
        <v>16.548645</v>
      </c>
      <c r="DH73" s="27">
        <v>15.484629</v>
      </c>
      <c r="DI73" s="24">
        <v>15.682506</v>
      </c>
      <c r="DJ73" s="27">
        <v>15.652324</v>
      </c>
      <c r="DK73" s="27">
        <v>18.105744999999999</v>
      </c>
      <c r="DL73" s="27">
        <v>17.045522999999999</v>
      </c>
      <c r="DM73" s="27">
        <v>15.918753000000001</v>
      </c>
      <c r="DN73" s="24">
        <v>16.056273999999998</v>
      </c>
      <c r="DO73" s="27">
        <v>15.999758</v>
      </c>
      <c r="DP73" s="27">
        <v>18.626711</v>
      </c>
      <c r="DQ73" s="27">
        <v>17.598203999999999</v>
      </c>
      <c r="DR73" s="27">
        <v>16.356646999999999</v>
      </c>
      <c r="DS73" s="24">
        <v>16.562100999999998</v>
      </c>
      <c r="DT73" s="27">
        <v>16.331416999999998</v>
      </c>
      <c r="DU73" s="27">
        <v>19.091176999999998</v>
      </c>
      <c r="DV73" s="27">
        <v>18.183876000000001</v>
      </c>
      <c r="DW73" s="27">
        <v>16.779907000000001</v>
      </c>
      <c r="DX73" s="24">
        <v>17.010249999999999</v>
      </c>
      <c r="DY73" s="27">
        <v>16.678121999999998</v>
      </c>
      <c r="DZ73" s="27">
        <v>19.680472999999999</v>
      </c>
      <c r="EA73" s="27">
        <v>18.714502</v>
      </c>
      <c r="EB73" s="27">
        <v>17.334565999999999</v>
      </c>
      <c r="EC73" s="24">
        <v>17.525333</v>
      </c>
      <c r="ED73" s="27">
        <v>17.061869000000002</v>
      </c>
      <c r="EE73" s="27">
        <v>20.329189</v>
      </c>
      <c r="EF73" s="27">
        <v>19.260445000000001</v>
      </c>
      <c r="EG73" s="27">
        <v>17.934875000000002</v>
      </c>
      <c r="EH73" s="24">
        <v>18.220023999999999</v>
      </c>
      <c r="EI73" s="27">
        <v>17.420614</v>
      </c>
      <c r="EJ73" s="27">
        <v>20.919958000000001</v>
      </c>
      <c r="EK73" s="27">
        <v>19.828942999999999</v>
      </c>
      <c r="EL73" s="27">
        <v>18.505039</v>
      </c>
      <c r="EM73" s="24">
        <v>18.760528999999998</v>
      </c>
      <c r="EN73" s="27">
        <v>17.735813</v>
      </c>
      <c r="EO73" s="27">
        <v>21.569996</v>
      </c>
      <c r="EP73" s="27">
        <v>20.398517999999999</v>
      </c>
      <c r="EQ73" s="27">
        <v>19.065155000000001</v>
      </c>
      <c r="ER73" s="24">
        <v>19.203119000000001</v>
      </c>
      <c r="ES73" s="26">
        <v>1.6E-2</v>
      </c>
      <c r="ET73" s="26">
        <v>2.3E-2</v>
      </c>
      <c r="EU73" s="26">
        <v>2.1000000000000001E-2</v>
      </c>
      <c r="EV73" s="26">
        <v>1.9E-2</v>
      </c>
      <c r="EW73" s="25">
        <v>1.9E-2</v>
      </c>
    </row>
    <row r="74" spans="1:153" x14ac:dyDescent="0.25">
      <c r="A74" s="28" t="s">
        <v>172</v>
      </c>
      <c r="B74" s="28">
        <v>9.8231369999999991</v>
      </c>
      <c r="C74" s="28">
        <v>9.9049859999999992</v>
      </c>
      <c r="D74" s="31">
        <v>9.5522130000000001</v>
      </c>
      <c r="E74" s="31">
        <v>9.5952059999999992</v>
      </c>
      <c r="F74" s="31">
        <v>9.5776660000000007</v>
      </c>
      <c r="G74" s="31">
        <v>9.5750949999999992</v>
      </c>
      <c r="H74" s="28">
        <v>9.5737109999999994</v>
      </c>
      <c r="I74" s="31">
        <v>9.4593469999999993</v>
      </c>
      <c r="J74" s="31">
        <v>9.6051909999999996</v>
      </c>
      <c r="K74" s="31">
        <v>9.5683620000000005</v>
      </c>
      <c r="L74" s="31">
        <v>9.517754</v>
      </c>
      <c r="M74" s="28">
        <v>9.4975260000000006</v>
      </c>
      <c r="N74" s="31">
        <v>9.556063</v>
      </c>
      <c r="O74" s="31">
        <v>9.8895970000000002</v>
      </c>
      <c r="P74" s="31">
        <v>9.7977150000000002</v>
      </c>
      <c r="Q74" s="31">
        <v>9.6942380000000004</v>
      </c>
      <c r="R74" s="28">
        <v>9.6737359999999999</v>
      </c>
      <c r="S74" s="31">
        <v>9.5199420000000003</v>
      </c>
      <c r="T74" s="31">
        <v>10.040198999999999</v>
      </c>
      <c r="U74" s="31">
        <v>9.8891530000000003</v>
      </c>
      <c r="V74" s="31">
        <v>9.7860420000000001</v>
      </c>
      <c r="W74" s="28">
        <v>9.7645800000000005</v>
      </c>
      <c r="X74" s="31">
        <v>9.7689269999999997</v>
      </c>
      <c r="Y74" s="31">
        <v>10.415816</v>
      </c>
      <c r="Z74" s="31">
        <v>10.242494000000001</v>
      </c>
      <c r="AA74" s="31">
        <v>10.135277</v>
      </c>
      <c r="AB74" s="28">
        <v>10.11661</v>
      </c>
      <c r="AC74" s="31">
        <v>9.8968279999999993</v>
      </c>
      <c r="AD74" s="31">
        <v>10.72634</v>
      </c>
      <c r="AE74" s="31">
        <v>10.507761</v>
      </c>
      <c r="AF74" s="31">
        <v>10.327686999999999</v>
      </c>
      <c r="AG74" s="28">
        <v>10.284231999999999</v>
      </c>
      <c r="AH74" s="31">
        <v>9.9647279999999991</v>
      </c>
      <c r="AI74" s="31">
        <v>10.949059</v>
      </c>
      <c r="AJ74" s="31">
        <v>10.701969</v>
      </c>
      <c r="AK74" s="31">
        <v>10.498979</v>
      </c>
      <c r="AL74" s="28">
        <v>10.365167</v>
      </c>
      <c r="AM74" s="31">
        <v>10.016401</v>
      </c>
      <c r="AN74" s="31">
        <v>11.138468</v>
      </c>
      <c r="AO74" s="31">
        <v>10.834534</v>
      </c>
      <c r="AP74" s="31">
        <v>10.608613999999999</v>
      </c>
      <c r="AQ74" s="28">
        <v>10.446021999999999</v>
      </c>
      <c r="AR74" s="31">
        <v>10.242229999999999</v>
      </c>
      <c r="AS74" s="31">
        <v>11.368157</v>
      </c>
      <c r="AT74" s="31">
        <v>11.023194999999999</v>
      </c>
      <c r="AU74" s="31">
        <v>10.736546000000001</v>
      </c>
      <c r="AV74" s="28">
        <v>10.567083999999999</v>
      </c>
      <c r="AW74" s="31">
        <v>10.482519999999999</v>
      </c>
      <c r="AX74" s="31">
        <v>11.636258</v>
      </c>
      <c r="AY74" s="31">
        <v>11.293124000000001</v>
      </c>
      <c r="AZ74" s="31">
        <v>10.886734000000001</v>
      </c>
      <c r="BA74" s="28">
        <v>10.695487999999999</v>
      </c>
      <c r="BB74" s="31">
        <v>10.528116000000001</v>
      </c>
      <c r="BC74" s="31">
        <v>11.908383000000001</v>
      </c>
      <c r="BD74" s="31">
        <v>11.549688</v>
      </c>
      <c r="BE74" s="31">
        <v>11.080484</v>
      </c>
      <c r="BF74" s="28">
        <v>10.836337</v>
      </c>
      <c r="BG74" s="31">
        <v>10.572899</v>
      </c>
      <c r="BH74" s="31">
        <v>12.231216</v>
      </c>
      <c r="BI74" s="31">
        <v>11.772439</v>
      </c>
      <c r="BJ74" s="31">
        <v>11.303081000000001</v>
      </c>
      <c r="BK74" s="28">
        <v>11.048363</v>
      </c>
      <c r="BL74" s="31">
        <v>10.745104</v>
      </c>
      <c r="BM74" s="31">
        <v>12.459609</v>
      </c>
      <c r="BN74" s="31">
        <v>12.021376</v>
      </c>
      <c r="BO74" s="31">
        <v>11.531457</v>
      </c>
      <c r="BP74" s="28">
        <v>11.240951000000001</v>
      </c>
      <c r="BQ74" s="31">
        <v>10.947850000000001</v>
      </c>
      <c r="BR74" s="31">
        <v>12.72345</v>
      </c>
      <c r="BS74" s="31">
        <v>12.328599000000001</v>
      </c>
      <c r="BT74" s="31">
        <v>11.71012</v>
      </c>
      <c r="BU74" s="28">
        <v>11.423686999999999</v>
      </c>
      <c r="BV74" s="31">
        <v>11.158884</v>
      </c>
      <c r="BW74" s="31">
        <v>13.033861999999999</v>
      </c>
      <c r="BX74" s="31">
        <v>12.585762000000001</v>
      </c>
      <c r="BY74" s="31">
        <v>11.963469999999999</v>
      </c>
      <c r="BZ74" s="28">
        <v>11.612966999999999</v>
      </c>
      <c r="CA74" s="31">
        <v>11.387278</v>
      </c>
      <c r="CB74" s="31">
        <v>13.314584</v>
      </c>
      <c r="CC74" s="31">
        <v>12.886937</v>
      </c>
      <c r="CD74" s="31">
        <v>12.195028000000001</v>
      </c>
      <c r="CE74" s="28">
        <v>11.770360999999999</v>
      </c>
      <c r="CF74" s="31">
        <v>11.629848000000001</v>
      </c>
      <c r="CG74" s="31">
        <v>13.664383000000001</v>
      </c>
      <c r="CH74" s="31">
        <v>13.188447</v>
      </c>
      <c r="CI74" s="31">
        <v>12.473344000000001</v>
      </c>
      <c r="CJ74" s="28">
        <v>12.022325</v>
      </c>
      <c r="CK74" s="31">
        <v>11.886894</v>
      </c>
      <c r="CL74" s="31">
        <v>14.012950999999999</v>
      </c>
      <c r="CM74" s="31">
        <v>13.520250000000001</v>
      </c>
      <c r="CN74" s="31">
        <v>12.785007</v>
      </c>
      <c r="CO74" s="28">
        <v>12.310841999999999</v>
      </c>
      <c r="CP74" s="31">
        <v>12.154052</v>
      </c>
      <c r="CQ74" s="31">
        <v>14.343068000000001</v>
      </c>
      <c r="CR74" s="31">
        <v>13.806725999999999</v>
      </c>
      <c r="CS74" s="31">
        <v>13.084243000000001</v>
      </c>
      <c r="CT74" s="28">
        <v>12.553254000000001</v>
      </c>
      <c r="CU74" s="31">
        <v>12.477109</v>
      </c>
      <c r="CV74" s="31">
        <v>14.737674999999999</v>
      </c>
      <c r="CW74" s="31">
        <v>14.130324999999999</v>
      </c>
      <c r="CX74" s="31">
        <v>13.381449</v>
      </c>
      <c r="CY74" s="28">
        <v>12.884855999999999</v>
      </c>
      <c r="CZ74" s="31">
        <v>12.78116</v>
      </c>
      <c r="DA74" s="31">
        <v>15.188008999999999</v>
      </c>
      <c r="DB74" s="31">
        <v>14.458995</v>
      </c>
      <c r="DC74" s="31">
        <v>13.654318</v>
      </c>
      <c r="DD74" s="28">
        <v>13.226272</v>
      </c>
      <c r="DE74" s="31">
        <v>13.028111000000001</v>
      </c>
      <c r="DF74" s="31">
        <v>15.641964</v>
      </c>
      <c r="DG74" s="31">
        <v>14.865898</v>
      </c>
      <c r="DH74" s="31">
        <v>13.940427</v>
      </c>
      <c r="DI74" s="28">
        <v>13.493830000000001</v>
      </c>
      <c r="DJ74" s="31">
        <v>13.321941000000001</v>
      </c>
      <c r="DK74" s="31">
        <v>16.227055</v>
      </c>
      <c r="DL74" s="31">
        <v>15.342751</v>
      </c>
      <c r="DM74" s="31">
        <v>14.326741999999999</v>
      </c>
      <c r="DN74" s="28">
        <v>13.772793</v>
      </c>
      <c r="DO74" s="31">
        <v>13.657228999999999</v>
      </c>
      <c r="DP74" s="31">
        <v>16.693901</v>
      </c>
      <c r="DQ74" s="31">
        <v>15.835680999999999</v>
      </c>
      <c r="DR74" s="31">
        <v>14.716848000000001</v>
      </c>
      <c r="DS74" s="28">
        <v>14.200452</v>
      </c>
      <c r="DT74" s="31">
        <v>13.967815999999999</v>
      </c>
      <c r="DU74" s="31">
        <v>17.167604000000001</v>
      </c>
      <c r="DV74" s="31">
        <v>16.368904000000001</v>
      </c>
      <c r="DW74" s="31">
        <v>15.093902</v>
      </c>
      <c r="DX74" s="28">
        <v>14.563198</v>
      </c>
      <c r="DY74" s="31">
        <v>14.29705</v>
      </c>
      <c r="DZ74" s="31">
        <v>17.678984</v>
      </c>
      <c r="EA74" s="31">
        <v>16.839749999999999</v>
      </c>
      <c r="EB74" s="31">
        <v>15.589357</v>
      </c>
      <c r="EC74" s="28">
        <v>15.004733</v>
      </c>
      <c r="ED74" s="31">
        <v>14.653476</v>
      </c>
      <c r="EE74" s="31">
        <v>18.225404999999999</v>
      </c>
      <c r="EF74" s="31">
        <v>17.316300999999999</v>
      </c>
      <c r="EG74" s="31">
        <v>16.109991000000001</v>
      </c>
      <c r="EH74" s="28">
        <v>15.553271000000001</v>
      </c>
      <c r="EI74" s="31">
        <v>14.987738</v>
      </c>
      <c r="EJ74" s="31">
        <v>18.771307</v>
      </c>
      <c r="EK74" s="31">
        <v>17.840585999999998</v>
      </c>
      <c r="EL74" s="31">
        <v>16.634148</v>
      </c>
      <c r="EM74" s="28">
        <v>16.057511999999999</v>
      </c>
      <c r="EN74" s="31">
        <v>15.296511000000001</v>
      </c>
      <c r="EO74" s="31">
        <v>19.379958999999999</v>
      </c>
      <c r="EP74" s="31">
        <v>18.361425000000001</v>
      </c>
      <c r="EQ74" s="31">
        <v>17.118525999999999</v>
      </c>
      <c r="ER74" s="28">
        <v>16.433389999999999</v>
      </c>
      <c r="ES74" s="30">
        <v>1.4999999999999999E-2</v>
      </c>
      <c r="ET74" s="30">
        <v>2.3E-2</v>
      </c>
      <c r="EU74" s="30">
        <v>2.1999999999999999E-2</v>
      </c>
      <c r="EV74" s="30">
        <v>1.9E-2</v>
      </c>
      <c r="EW74" s="29">
        <v>1.7999999999999999E-2</v>
      </c>
    </row>
    <row r="75" spans="1:153" x14ac:dyDescent="0.25">
      <c r="A75" s="24"/>
      <c r="B75" s="24"/>
      <c r="C75" s="24"/>
      <c r="D75" s="194"/>
      <c r="E75" s="189"/>
      <c r="F75" s="189"/>
      <c r="G75" s="189"/>
      <c r="H75" s="195"/>
      <c r="I75" s="194"/>
      <c r="J75" s="189"/>
      <c r="K75" s="189"/>
      <c r="L75" s="189"/>
      <c r="M75" s="195"/>
      <c r="N75" s="194"/>
      <c r="O75" s="189"/>
      <c r="P75" s="189"/>
      <c r="Q75" s="189"/>
      <c r="R75" s="195"/>
      <c r="S75" s="194"/>
      <c r="T75" s="189"/>
      <c r="U75" s="189"/>
      <c r="V75" s="189"/>
      <c r="W75" s="195"/>
      <c r="X75" s="194"/>
      <c r="Y75" s="189"/>
      <c r="Z75" s="189"/>
      <c r="AA75" s="189"/>
      <c r="AB75" s="195"/>
      <c r="AC75" s="194"/>
      <c r="AD75" s="189"/>
      <c r="AE75" s="189"/>
      <c r="AF75" s="189"/>
      <c r="AG75" s="195"/>
      <c r="AH75" s="194"/>
      <c r="AI75" s="189"/>
      <c r="AJ75" s="189"/>
      <c r="AK75" s="189"/>
      <c r="AL75" s="195"/>
      <c r="AM75" s="194"/>
      <c r="AN75" s="189"/>
      <c r="AO75" s="189"/>
      <c r="AP75" s="189"/>
      <c r="AQ75" s="195"/>
      <c r="AR75" s="194"/>
      <c r="AS75" s="189"/>
      <c r="AT75" s="189"/>
      <c r="AU75" s="189"/>
      <c r="AV75" s="195"/>
      <c r="AW75" s="194"/>
      <c r="AX75" s="189"/>
      <c r="AY75" s="189"/>
      <c r="AZ75" s="189"/>
      <c r="BA75" s="195"/>
      <c r="BB75" s="194"/>
      <c r="BC75" s="189"/>
      <c r="BD75" s="189"/>
      <c r="BE75" s="189"/>
      <c r="BF75" s="195"/>
      <c r="BG75" s="194"/>
      <c r="BH75" s="189"/>
      <c r="BI75" s="189"/>
      <c r="BJ75" s="189"/>
      <c r="BK75" s="195"/>
      <c r="BL75" s="194"/>
      <c r="BM75" s="189"/>
      <c r="BN75" s="189"/>
      <c r="BO75" s="189"/>
      <c r="BP75" s="195"/>
      <c r="BQ75" s="194"/>
      <c r="BR75" s="189"/>
      <c r="BS75" s="189"/>
      <c r="BT75" s="189"/>
      <c r="BU75" s="195"/>
      <c r="BV75" s="194"/>
      <c r="BW75" s="189"/>
      <c r="BX75" s="189"/>
      <c r="BY75" s="189"/>
      <c r="BZ75" s="195"/>
      <c r="CA75" s="194"/>
      <c r="CB75" s="189"/>
      <c r="CC75" s="189"/>
      <c r="CD75" s="189"/>
      <c r="CE75" s="195"/>
      <c r="CF75" s="194"/>
      <c r="CG75" s="189"/>
      <c r="CH75" s="189"/>
      <c r="CI75" s="189"/>
      <c r="CJ75" s="195"/>
      <c r="CK75" s="194"/>
      <c r="CL75" s="189"/>
      <c r="CM75" s="189"/>
      <c r="CN75" s="189"/>
      <c r="CO75" s="195"/>
      <c r="CP75" s="194"/>
      <c r="CQ75" s="189"/>
      <c r="CR75" s="189"/>
      <c r="CS75" s="189"/>
      <c r="CT75" s="195"/>
      <c r="CU75" s="194"/>
      <c r="CV75" s="189"/>
      <c r="CW75" s="189"/>
      <c r="CX75" s="189"/>
      <c r="CY75" s="195"/>
      <c r="CZ75" s="194"/>
      <c r="DA75" s="189"/>
      <c r="DB75" s="189"/>
      <c r="DC75" s="189"/>
      <c r="DD75" s="195"/>
      <c r="DE75" s="194"/>
      <c r="DF75" s="189"/>
      <c r="DG75" s="189"/>
      <c r="DH75" s="189"/>
      <c r="DI75" s="195"/>
      <c r="DJ75" s="194"/>
      <c r="DK75" s="189"/>
      <c r="DL75" s="189"/>
      <c r="DM75" s="189"/>
      <c r="DN75" s="195"/>
      <c r="DO75" s="194"/>
      <c r="DP75" s="189"/>
      <c r="DQ75" s="189"/>
      <c r="DR75" s="189"/>
      <c r="DS75" s="195"/>
      <c r="DT75" s="194"/>
      <c r="DU75" s="189"/>
      <c r="DV75" s="189"/>
      <c r="DW75" s="189"/>
      <c r="DX75" s="195"/>
      <c r="DY75" s="194"/>
      <c r="DZ75" s="189"/>
      <c r="EA75" s="189"/>
      <c r="EB75" s="189"/>
      <c r="EC75" s="195"/>
      <c r="ED75" s="194"/>
      <c r="EE75" s="189"/>
      <c r="EF75" s="189"/>
      <c r="EG75" s="189"/>
      <c r="EH75" s="195"/>
      <c r="EI75" s="194"/>
      <c r="EJ75" s="189"/>
      <c r="EK75" s="189"/>
      <c r="EL75" s="189"/>
      <c r="EM75" s="195"/>
      <c r="EN75" s="194"/>
      <c r="EO75" s="189"/>
      <c r="EP75" s="189"/>
      <c r="EQ75" s="189"/>
      <c r="ER75" s="195"/>
      <c r="ES75" s="194"/>
      <c r="ET75" s="189"/>
      <c r="EU75" s="189"/>
      <c r="EV75" s="189"/>
      <c r="EW75" s="195"/>
    </row>
    <row r="76" spans="1:153" x14ac:dyDescent="0.25">
      <c r="A76" s="28" t="s">
        <v>171</v>
      </c>
      <c r="B76" s="24"/>
      <c r="C76" s="24"/>
      <c r="D76" s="194"/>
      <c r="E76" s="189"/>
      <c r="F76" s="189"/>
      <c r="G76" s="189"/>
      <c r="H76" s="195"/>
      <c r="I76" s="194"/>
      <c r="J76" s="189"/>
      <c r="K76" s="189"/>
      <c r="L76" s="189"/>
      <c r="M76" s="195"/>
      <c r="N76" s="194"/>
      <c r="O76" s="189"/>
      <c r="P76" s="189"/>
      <c r="Q76" s="189"/>
      <c r="R76" s="195"/>
      <c r="S76" s="194"/>
      <c r="T76" s="189"/>
      <c r="U76" s="189"/>
      <c r="V76" s="189"/>
      <c r="W76" s="195"/>
      <c r="X76" s="194"/>
      <c r="Y76" s="189"/>
      <c r="Z76" s="189"/>
      <c r="AA76" s="189"/>
      <c r="AB76" s="195"/>
      <c r="AC76" s="194"/>
      <c r="AD76" s="189"/>
      <c r="AE76" s="189"/>
      <c r="AF76" s="189"/>
      <c r="AG76" s="195"/>
      <c r="AH76" s="194"/>
      <c r="AI76" s="189"/>
      <c r="AJ76" s="189"/>
      <c r="AK76" s="189"/>
      <c r="AL76" s="195"/>
      <c r="AM76" s="194"/>
      <c r="AN76" s="189"/>
      <c r="AO76" s="189"/>
      <c r="AP76" s="189"/>
      <c r="AQ76" s="195"/>
      <c r="AR76" s="194"/>
      <c r="AS76" s="189"/>
      <c r="AT76" s="189"/>
      <c r="AU76" s="189"/>
      <c r="AV76" s="195"/>
      <c r="AW76" s="194"/>
      <c r="AX76" s="189"/>
      <c r="AY76" s="189"/>
      <c r="AZ76" s="189"/>
      <c r="BA76" s="195"/>
      <c r="BB76" s="194"/>
      <c r="BC76" s="189"/>
      <c r="BD76" s="189"/>
      <c r="BE76" s="189"/>
      <c r="BF76" s="195"/>
      <c r="BG76" s="194"/>
      <c r="BH76" s="189"/>
      <c r="BI76" s="189"/>
      <c r="BJ76" s="189"/>
      <c r="BK76" s="195"/>
      <c r="BL76" s="194"/>
      <c r="BM76" s="189"/>
      <c r="BN76" s="189"/>
      <c r="BO76" s="189"/>
      <c r="BP76" s="195"/>
      <c r="BQ76" s="194"/>
      <c r="BR76" s="189"/>
      <c r="BS76" s="189"/>
      <c r="BT76" s="189"/>
      <c r="BU76" s="195"/>
      <c r="BV76" s="194"/>
      <c r="BW76" s="189"/>
      <c r="BX76" s="189"/>
      <c r="BY76" s="189"/>
      <c r="BZ76" s="195"/>
      <c r="CA76" s="194"/>
      <c r="CB76" s="189"/>
      <c r="CC76" s="189"/>
      <c r="CD76" s="189"/>
      <c r="CE76" s="195"/>
      <c r="CF76" s="194"/>
      <c r="CG76" s="189"/>
      <c r="CH76" s="189"/>
      <c r="CI76" s="189"/>
      <c r="CJ76" s="195"/>
      <c r="CK76" s="194"/>
      <c r="CL76" s="189"/>
      <c r="CM76" s="189"/>
      <c r="CN76" s="189"/>
      <c r="CO76" s="195"/>
      <c r="CP76" s="194"/>
      <c r="CQ76" s="189"/>
      <c r="CR76" s="189"/>
      <c r="CS76" s="189"/>
      <c r="CT76" s="195"/>
      <c r="CU76" s="194"/>
      <c r="CV76" s="189"/>
      <c r="CW76" s="189"/>
      <c r="CX76" s="189"/>
      <c r="CY76" s="195"/>
      <c r="CZ76" s="194"/>
      <c r="DA76" s="189"/>
      <c r="DB76" s="189"/>
      <c r="DC76" s="189"/>
      <c r="DD76" s="195"/>
      <c r="DE76" s="194"/>
      <c r="DF76" s="189"/>
      <c r="DG76" s="189"/>
      <c r="DH76" s="189"/>
      <c r="DI76" s="195"/>
      <c r="DJ76" s="194"/>
      <c r="DK76" s="189"/>
      <c r="DL76" s="189"/>
      <c r="DM76" s="189"/>
      <c r="DN76" s="195"/>
      <c r="DO76" s="194"/>
      <c r="DP76" s="189"/>
      <c r="DQ76" s="189"/>
      <c r="DR76" s="189"/>
      <c r="DS76" s="195"/>
      <c r="DT76" s="194"/>
      <c r="DU76" s="189"/>
      <c r="DV76" s="189"/>
      <c r="DW76" s="189"/>
      <c r="DX76" s="195"/>
      <c r="DY76" s="194"/>
      <c r="DZ76" s="189"/>
      <c r="EA76" s="189"/>
      <c r="EB76" s="189"/>
      <c r="EC76" s="195"/>
      <c r="ED76" s="194"/>
      <c r="EE76" s="189"/>
      <c r="EF76" s="189"/>
      <c r="EG76" s="189"/>
      <c r="EH76" s="195"/>
      <c r="EI76" s="194"/>
      <c r="EJ76" s="189"/>
      <c r="EK76" s="189"/>
      <c r="EL76" s="189"/>
      <c r="EM76" s="195"/>
      <c r="EN76" s="194"/>
      <c r="EO76" s="189"/>
      <c r="EP76" s="189"/>
      <c r="EQ76" s="189"/>
      <c r="ER76" s="195"/>
      <c r="ES76" s="194"/>
      <c r="ET76" s="189"/>
      <c r="EU76" s="189"/>
      <c r="EV76" s="189"/>
      <c r="EW76" s="195"/>
    </row>
    <row r="77" spans="1:153" x14ac:dyDescent="0.25">
      <c r="A77" s="28" t="s">
        <v>170</v>
      </c>
      <c r="B77" s="24"/>
      <c r="C77" s="24"/>
      <c r="D77" s="194"/>
      <c r="E77" s="189"/>
      <c r="F77" s="189"/>
      <c r="G77" s="189"/>
      <c r="H77" s="195"/>
      <c r="I77" s="194"/>
      <c r="J77" s="189"/>
      <c r="K77" s="189"/>
      <c r="L77" s="189"/>
      <c r="M77" s="195"/>
      <c r="N77" s="194"/>
      <c r="O77" s="189"/>
      <c r="P77" s="189"/>
      <c r="Q77" s="189"/>
      <c r="R77" s="195"/>
      <c r="S77" s="194"/>
      <c r="T77" s="189"/>
      <c r="U77" s="189"/>
      <c r="V77" s="189"/>
      <c r="W77" s="195"/>
      <c r="X77" s="194"/>
      <c r="Y77" s="189"/>
      <c r="Z77" s="189"/>
      <c r="AA77" s="189"/>
      <c r="AB77" s="195"/>
      <c r="AC77" s="194"/>
      <c r="AD77" s="189"/>
      <c r="AE77" s="189"/>
      <c r="AF77" s="189"/>
      <c r="AG77" s="195"/>
      <c r="AH77" s="194"/>
      <c r="AI77" s="189"/>
      <c r="AJ77" s="189"/>
      <c r="AK77" s="189"/>
      <c r="AL77" s="195"/>
      <c r="AM77" s="194"/>
      <c r="AN77" s="189"/>
      <c r="AO77" s="189"/>
      <c r="AP77" s="189"/>
      <c r="AQ77" s="195"/>
      <c r="AR77" s="194"/>
      <c r="AS77" s="189"/>
      <c r="AT77" s="189"/>
      <c r="AU77" s="189"/>
      <c r="AV77" s="195"/>
      <c r="AW77" s="194"/>
      <c r="AX77" s="189"/>
      <c r="AY77" s="189"/>
      <c r="AZ77" s="189"/>
      <c r="BA77" s="195"/>
      <c r="BB77" s="194"/>
      <c r="BC77" s="189"/>
      <c r="BD77" s="189"/>
      <c r="BE77" s="189"/>
      <c r="BF77" s="195"/>
      <c r="BG77" s="194"/>
      <c r="BH77" s="189"/>
      <c r="BI77" s="189"/>
      <c r="BJ77" s="189"/>
      <c r="BK77" s="195"/>
      <c r="BL77" s="194"/>
      <c r="BM77" s="189"/>
      <c r="BN77" s="189"/>
      <c r="BO77" s="189"/>
      <c r="BP77" s="195"/>
      <c r="BQ77" s="194"/>
      <c r="BR77" s="189"/>
      <c r="BS77" s="189"/>
      <c r="BT77" s="189"/>
      <c r="BU77" s="195"/>
      <c r="BV77" s="194"/>
      <c r="BW77" s="189"/>
      <c r="BX77" s="189"/>
      <c r="BY77" s="189"/>
      <c r="BZ77" s="195"/>
      <c r="CA77" s="194"/>
      <c r="CB77" s="189"/>
      <c r="CC77" s="189"/>
      <c r="CD77" s="189"/>
      <c r="CE77" s="195"/>
      <c r="CF77" s="194"/>
      <c r="CG77" s="189"/>
      <c r="CH77" s="189"/>
      <c r="CI77" s="189"/>
      <c r="CJ77" s="195"/>
      <c r="CK77" s="194"/>
      <c r="CL77" s="189"/>
      <c r="CM77" s="189"/>
      <c r="CN77" s="189"/>
      <c r="CO77" s="195"/>
      <c r="CP77" s="194"/>
      <c r="CQ77" s="189"/>
      <c r="CR77" s="189"/>
      <c r="CS77" s="189"/>
      <c r="CT77" s="195"/>
      <c r="CU77" s="194"/>
      <c r="CV77" s="189"/>
      <c r="CW77" s="189"/>
      <c r="CX77" s="189"/>
      <c r="CY77" s="195"/>
      <c r="CZ77" s="194"/>
      <c r="DA77" s="189"/>
      <c r="DB77" s="189"/>
      <c r="DC77" s="189"/>
      <c r="DD77" s="195"/>
      <c r="DE77" s="194"/>
      <c r="DF77" s="189"/>
      <c r="DG77" s="189"/>
      <c r="DH77" s="189"/>
      <c r="DI77" s="195"/>
      <c r="DJ77" s="194"/>
      <c r="DK77" s="189"/>
      <c r="DL77" s="189"/>
      <c r="DM77" s="189"/>
      <c r="DN77" s="195"/>
      <c r="DO77" s="194"/>
      <c r="DP77" s="189"/>
      <c r="DQ77" s="189"/>
      <c r="DR77" s="189"/>
      <c r="DS77" s="195"/>
      <c r="DT77" s="194"/>
      <c r="DU77" s="189"/>
      <c r="DV77" s="189"/>
      <c r="DW77" s="189"/>
      <c r="DX77" s="195"/>
      <c r="DY77" s="194"/>
      <c r="DZ77" s="189"/>
      <c r="EA77" s="189"/>
      <c r="EB77" s="189"/>
      <c r="EC77" s="195"/>
      <c r="ED77" s="194"/>
      <c r="EE77" s="189"/>
      <c r="EF77" s="189"/>
      <c r="EG77" s="189"/>
      <c r="EH77" s="195"/>
      <c r="EI77" s="194"/>
      <c r="EJ77" s="189"/>
      <c r="EK77" s="189"/>
      <c r="EL77" s="189"/>
      <c r="EM77" s="195"/>
      <c r="EN77" s="194"/>
      <c r="EO77" s="189"/>
      <c r="EP77" s="189"/>
      <c r="EQ77" s="189"/>
      <c r="ER77" s="195"/>
      <c r="ES77" s="194"/>
      <c r="ET77" s="189"/>
      <c r="EU77" s="189"/>
      <c r="EV77" s="189"/>
      <c r="EW77" s="195"/>
    </row>
    <row r="78" spans="1:153" x14ac:dyDescent="0.25">
      <c r="A78" s="24" t="s">
        <v>168</v>
      </c>
      <c r="B78" s="24">
        <v>6.0266739999999999</v>
      </c>
      <c r="C78" s="24">
        <v>5.7651830000000004</v>
      </c>
      <c r="D78" s="27">
        <v>5.3570440000000001</v>
      </c>
      <c r="E78" s="27">
        <v>5.400258</v>
      </c>
      <c r="F78" s="27">
        <v>5.3833890000000002</v>
      </c>
      <c r="G78" s="27">
        <v>5.3810099999999998</v>
      </c>
      <c r="H78" s="24">
        <v>5.3794040000000001</v>
      </c>
      <c r="I78" s="27">
        <v>5.1974410000000004</v>
      </c>
      <c r="J78" s="27">
        <v>5.3343680000000004</v>
      </c>
      <c r="K78" s="27">
        <v>5.3016750000000004</v>
      </c>
      <c r="L78" s="27">
        <v>5.2380959999999996</v>
      </c>
      <c r="M78" s="24">
        <v>5.2086059999999996</v>
      </c>
      <c r="N78" s="27">
        <v>5.1672640000000003</v>
      </c>
      <c r="O78" s="27">
        <v>5.4577419999999996</v>
      </c>
      <c r="P78" s="27">
        <v>5.3886979999999998</v>
      </c>
      <c r="Q78" s="27">
        <v>5.2491009999999996</v>
      </c>
      <c r="R78" s="24">
        <v>5.2070080000000001</v>
      </c>
      <c r="S78" s="27">
        <v>5.0149889999999999</v>
      </c>
      <c r="T78" s="27">
        <v>5.4514639999999996</v>
      </c>
      <c r="U78" s="27">
        <v>5.344862</v>
      </c>
      <c r="V78" s="27">
        <v>5.183751</v>
      </c>
      <c r="W78" s="24">
        <v>5.1326960000000001</v>
      </c>
      <c r="X78" s="27">
        <v>5.1290930000000001</v>
      </c>
      <c r="Y78" s="27">
        <v>5.6584899999999996</v>
      </c>
      <c r="Z78" s="27">
        <v>5.5413790000000001</v>
      </c>
      <c r="AA78" s="27">
        <v>5.357227</v>
      </c>
      <c r="AB78" s="24">
        <v>5.3035500000000004</v>
      </c>
      <c r="AC78" s="27">
        <v>5.1618930000000001</v>
      </c>
      <c r="AD78" s="27">
        <v>5.8313980000000001</v>
      </c>
      <c r="AE78" s="27">
        <v>5.6879039999999996</v>
      </c>
      <c r="AF78" s="27">
        <v>5.4238670000000004</v>
      </c>
      <c r="AG78" s="24">
        <v>5.346698</v>
      </c>
      <c r="AH78" s="27">
        <v>5.126398</v>
      </c>
      <c r="AI78" s="27">
        <v>5.9068889999999996</v>
      </c>
      <c r="AJ78" s="27">
        <v>5.7514419999999999</v>
      </c>
      <c r="AK78" s="27">
        <v>5.4589590000000001</v>
      </c>
      <c r="AL78" s="24">
        <v>5.3035690000000004</v>
      </c>
      <c r="AM78" s="27">
        <v>5.0787779999999998</v>
      </c>
      <c r="AN78" s="27">
        <v>5.9523039999999998</v>
      </c>
      <c r="AO78" s="27">
        <v>5.7594349999999999</v>
      </c>
      <c r="AP78" s="27">
        <v>5.440207</v>
      </c>
      <c r="AQ78" s="24">
        <v>5.2702220000000004</v>
      </c>
      <c r="AR78" s="27">
        <v>5.1620160000000004</v>
      </c>
      <c r="AS78" s="27">
        <v>6.0172889999999999</v>
      </c>
      <c r="AT78" s="27">
        <v>5.8032069999999996</v>
      </c>
      <c r="AU78" s="27">
        <v>5.4231889999999998</v>
      </c>
      <c r="AV78" s="24">
        <v>5.2634069999999999</v>
      </c>
      <c r="AW78" s="27">
        <v>5.2446710000000003</v>
      </c>
      <c r="AX78" s="27">
        <v>6.1006390000000001</v>
      </c>
      <c r="AY78" s="27">
        <v>5.9065009999999996</v>
      </c>
      <c r="AZ78" s="27">
        <v>5.4149469999999997</v>
      </c>
      <c r="BA78" s="24">
        <v>5.2618460000000002</v>
      </c>
      <c r="BB78" s="27">
        <v>5.1536200000000001</v>
      </c>
      <c r="BC78" s="27">
        <v>6.1743870000000003</v>
      </c>
      <c r="BD78" s="27">
        <v>5.9823510000000004</v>
      </c>
      <c r="BE78" s="27">
        <v>5.4337910000000003</v>
      </c>
      <c r="BF78" s="24">
        <v>5.2590579999999996</v>
      </c>
      <c r="BG78" s="27">
        <v>5.0792840000000004</v>
      </c>
      <c r="BH78" s="27">
        <v>6.300338</v>
      </c>
      <c r="BI78" s="27">
        <v>6.0403019999999996</v>
      </c>
      <c r="BJ78" s="27">
        <v>5.4860280000000001</v>
      </c>
      <c r="BK78" s="24">
        <v>5.3206910000000001</v>
      </c>
      <c r="BL78" s="27">
        <v>5.0838080000000003</v>
      </c>
      <c r="BM78" s="27">
        <v>6.3246599999999997</v>
      </c>
      <c r="BN78" s="27">
        <v>6.094309</v>
      </c>
      <c r="BO78" s="27">
        <v>5.5167440000000001</v>
      </c>
      <c r="BP78" s="24">
        <v>5.3400189999999998</v>
      </c>
      <c r="BQ78" s="27">
        <v>5.0999189999999999</v>
      </c>
      <c r="BR78" s="27">
        <v>6.367737</v>
      </c>
      <c r="BS78" s="27">
        <v>6.1842040000000003</v>
      </c>
      <c r="BT78" s="27">
        <v>5.5017940000000003</v>
      </c>
      <c r="BU78" s="24">
        <v>5.3446749999999996</v>
      </c>
      <c r="BV78" s="27">
        <v>5.1188729999999998</v>
      </c>
      <c r="BW78" s="27">
        <v>6.4451520000000002</v>
      </c>
      <c r="BX78" s="27">
        <v>6.2310999999999996</v>
      </c>
      <c r="BY78" s="27">
        <v>5.5423359999999997</v>
      </c>
      <c r="BZ78" s="24">
        <v>5.3504440000000004</v>
      </c>
      <c r="CA78" s="27">
        <v>5.1417039999999998</v>
      </c>
      <c r="CB78" s="27">
        <v>6.4861690000000003</v>
      </c>
      <c r="CC78" s="27">
        <v>6.303058</v>
      </c>
      <c r="CD78" s="27">
        <v>5.5551719999999998</v>
      </c>
      <c r="CE78" s="24">
        <v>5.3246589999999996</v>
      </c>
      <c r="CF78" s="27">
        <v>5.1578520000000001</v>
      </c>
      <c r="CG78" s="27">
        <v>6.5594479999999997</v>
      </c>
      <c r="CH78" s="27">
        <v>6.3562659999999997</v>
      </c>
      <c r="CI78" s="27">
        <v>5.5853999999999999</v>
      </c>
      <c r="CJ78" s="24">
        <v>5.3522850000000002</v>
      </c>
      <c r="CK78" s="27">
        <v>5.1740680000000001</v>
      </c>
      <c r="CL78" s="27">
        <v>6.6197049999999997</v>
      </c>
      <c r="CM78" s="27">
        <v>6.4193069999999999</v>
      </c>
      <c r="CN78" s="27">
        <v>5.6265770000000002</v>
      </c>
      <c r="CO78" s="24">
        <v>5.3956379999999999</v>
      </c>
      <c r="CP78" s="27">
        <v>5.1920270000000004</v>
      </c>
      <c r="CQ78" s="27">
        <v>6.6627729999999996</v>
      </c>
      <c r="CR78" s="27">
        <v>6.4443729999999997</v>
      </c>
      <c r="CS78" s="27">
        <v>5.6546139999999996</v>
      </c>
      <c r="CT78" s="24">
        <v>5.4000599999999999</v>
      </c>
      <c r="CU78" s="27">
        <v>5.2334100000000001</v>
      </c>
      <c r="CV78" s="27">
        <v>6.7329299999999996</v>
      </c>
      <c r="CW78" s="27">
        <v>6.482494</v>
      </c>
      <c r="CX78" s="27">
        <v>5.666309</v>
      </c>
      <c r="CY78" s="24">
        <v>5.4500339999999996</v>
      </c>
      <c r="CZ78" s="27">
        <v>5.2675090000000004</v>
      </c>
      <c r="DA78" s="27">
        <v>6.8424950000000004</v>
      </c>
      <c r="DB78" s="27">
        <v>6.5280829999999996</v>
      </c>
      <c r="DC78" s="27">
        <v>5.6680089999999996</v>
      </c>
      <c r="DD78" s="24">
        <v>5.5114049999999999</v>
      </c>
      <c r="DE78" s="27">
        <v>5.2778770000000002</v>
      </c>
      <c r="DF78" s="27">
        <v>6.9656399999999996</v>
      </c>
      <c r="DG78" s="27">
        <v>6.6359019999999997</v>
      </c>
      <c r="DH78" s="27">
        <v>5.6906660000000002</v>
      </c>
      <c r="DI78" s="24">
        <v>5.5354369999999999</v>
      </c>
      <c r="DJ78" s="27">
        <v>5.3134129999999997</v>
      </c>
      <c r="DK78" s="27">
        <v>7.1539999999999999</v>
      </c>
      <c r="DL78" s="27">
        <v>6.780678</v>
      </c>
      <c r="DM78" s="27">
        <v>5.7731899999999996</v>
      </c>
      <c r="DN78" s="24">
        <v>5.5659999999999998</v>
      </c>
      <c r="DO78" s="27">
        <v>5.3734039999999998</v>
      </c>
      <c r="DP78" s="27">
        <v>7.2660479999999996</v>
      </c>
      <c r="DQ78" s="27">
        <v>6.9244950000000003</v>
      </c>
      <c r="DR78" s="27">
        <v>5.8509180000000001</v>
      </c>
      <c r="DS78" s="24">
        <v>5.6771950000000002</v>
      </c>
      <c r="DT78" s="27">
        <v>5.4193379999999998</v>
      </c>
      <c r="DU78" s="27">
        <v>7.3761869999999998</v>
      </c>
      <c r="DV78" s="27">
        <v>7.0890579999999996</v>
      </c>
      <c r="DW78" s="27">
        <v>5.919772</v>
      </c>
      <c r="DX78" s="24">
        <v>5.7572700000000001</v>
      </c>
      <c r="DY78" s="27">
        <v>5.4758599999999999</v>
      </c>
      <c r="DZ78" s="27">
        <v>7.5024819999999997</v>
      </c>
      <c r="EA78" s="27">
        <v>7.2077799999999996</v>
      </c>
      <c r="EB78" s="27">
        <v>6.0524630000000004</v>
      </c>
      <c r="EC78" s="24">
        <v>5.875686</v>
      </c>
      <c r="ED78" s="27">
        <v>5.5444199999999997</v>
      </c>
      <c r="EE78" s="27">
        <v>7.6472069999999999</v>
      </c>
      <c r="EF78" s="27">
        <v>7.3222690000000004</v>
      </c>
      <c r="EG78" s="27">
        <v>6.1939099999999998</v>
      </c>
      <c r="EH78" s="24">
        <v>6.0492419999999996</v>
      </c>
      <c r="EI78" s="27">
        <v>5.5937619999999999</v>
      </c>
      <c r="EJ78" s="27">
        <v>7.7803050000000002</v>
      </c>
      <c r="EK78" s="27">
        <v>7.4562350000000004</v>
      </c>
      <c r="EL78" s="27">
        <v>6.3315849999999996</v>
      </c>
      <c r="EM78" s="24">
        <v>6.1749939999999999</v>
      </c>
      <c r="EN78" s="27">
        <v>5.6226310000000002</v>
      </c>
      <c r="EO78" s="27">
        <v>7.9387119999999998</v>
      </c>
      <c r="EP78" s="27">
        <v>7.5799719999999997</v>
      </c>
      <c r="EQ78" s="27">
        <v>6.4368080000000001</v>
      </c>
      <c r="ER78" s="24">
        <v>6.2362000000000002</v>
      </c>
      <c r="ES78" s="26">
        <v>-1E-3</v>
      </c>
      <c r="ET78" s="26">
        <v>1.0999999999999999E-2</v>
      </c>
      <c r="EU78" s="26">
        <v>8.9999999999999993E-3</v>
      </c>
      <c r="EV78" s="26">
        <v>4.0000000000000001E-3</v>
      </c>
      <c r="EW78" s="25">
        <v>3.0000000000000001E-3</v>
      </c>
    </row>
    <row r="79" spans="1:153" x14ac:dyDescent="0.25">
      <c r="A79" s="24" t="s">
        <v>167</v>
      </c>
      <c r="B79" s="24">
        <v>1.036705</v>
      </c>
      <c r="C79" s="24">
        <v>1.060487</v>
      </c>
      <c r="D79" s="27">
        <v>1.0496909999999999</v>
      </c>
      <c r="E79" s="27">
        <v>1.049634</v>
      </c>
      <c r="F79" s="27">
        <v>1.0496799999999999</v>
      </c>
      <c r="G79" s="27">
        <v>1.049641</v>
      </c>
      <c r="H79" s="24">
        <v>1.049682</v>
      </c>
      <c r="I79" s="27">
        <v>1.0449409999999999</v>
      </c>
      <c r="J79" s="27">
        <v>1.045485</v>
      </c>
      <c r="K79" s="27">
        <v>1.0444249999999999</v>
      </c>
      <c r="L79" s="27">
        <v>1.0486359999999999</v>
      </c>
      <c r="M79" s="24">
        <v>1.050891</v>
      </c>
      <c r="N79" s="27">
        <v>1.059928</v>
      </c>
      <c r="O79" s="27">
        <v>1.0635209999999999</v>
      </c>
      <c r="P79" s="27">
        <v>1.0598810000000001</v>
      </c>
      <c r="Q79" s="27">
        <v>1.0710040000000001</v>
      </c>
      <c r="R79" s="24">
        <v>1.076255</v>
      </c>
      <c r="S79" s="27">
        <v>1.0729</v>
      </c>
      <c r="T79" s="27">
        <v>1.0789489999999999</v>
      </c>
      <c r="U79" s="27">
        <v>1.0732109999999999</v>
      </c>
      <c r="V79" s="27">
        <v>1.0904389999999999</v>
      </c>
      <c r="W79" s="24">
        <v>1.0976859999999999</v>
      </c>
      <c r="X79" s="27">
        <v>1.0783419999999999</v>
      </c>
      <c r="Y79" s="27">
        <v>1.087691</v>
      </c>
      <c r="Z79" s="27">
        <v>1.079666</v>
      </c>
      <c r="AA79" s="27">
        <v>1.1024780000000001</v>
      </c>
      <c r="AB79" s="24">
        <v>1.111521</v>
      </c>
      <c r="AC79" s="27">
        <v>1.0712619999999999</v>
      </c>
      <c r="AD79" s="27">
        <v>1.0834140000000001</v>
      </c>
      <c r="AE79" s="27">
        <v>1.0736250000000001</v>
      </c>
      <c r="AF79" s="27">
        <v>1.10042</v>
      </c>
      <c r="AG79" s="24">
        <v>1.1104149999999999</v>
      </c>
      <c r="AH79" s="27">
        <v>1.066641</v>
      </c>
      <c r="AI79" s="27">
        <v>1.0815920000000001</v>
      </c>
      <c r="AJ79" s="27">
        <v>1.069993</v>
      </c>
      <c r="AK79" s="27">
        <v>1.100765</v>
      </c>
      <c r="AL79" s="24">
        <v>1.1108130000000001</v>
      </c>
      <c r="AM79" s="27">
        <v>1.0662389999999999</v>
      </c>
      <c r="AN79" s="27">
        <v>1.084068</v>
      </c>
      <c r="AO79" s="27">
        <v>1.070881</v>
      </c>
      <c r="AP79" s="27">
        <v>1.1047640000000001</v>
      </c>
      <c r="AQ79" s="24">
        <v>1.113829</v>
      </c>
      <c r="AR79" s="27">
        <v>1.067709</v>
      </c>
      <c r="AS79" s="27">
        <v>1.0883069999999999</v>
      </c>
      <c r="AT79" s="27">
        <v>1.0730999999999999</v>
      </c>
      <c r="AU79" s="27">
        <v>1.1108960000000001</v>
      </c>
      <c r="AV79" s="24">
        <v>1.1163430000000001</v>
      </c>
      <c r="AW79" s="27">
        <v>1.0685770000000001</v>
      </c>
      <c r="AX79" s="27">
        <v>1.092573</v>
      </c>
      <c r="AY79" s="27">
        <v>1.0752889999999999</v>
      </c>
      <c r="AZ79" s="27">
        <v>1.116714</v>
      </c>
      <c r="BA79" s="24">
        <v>1.1174599999999999</v>
      </c>
      <c r="BB79" s="27">
        <v>1.0664260000000001</v>
      </c>
      <c r="BC79" s="27">
        <v>1.094786</v>
      </c>
      <c r="BD79" s="27">
        <v>1.0755170000000001</v>
      </c>
      <c r="BE79" s="27">
        <v>1.119829</v>
      </c>
      <c r="BF79" s="24">
        <v>1.1165579999999999</v>
      </c>
      <c r="BG79" s="27">
        <v>1.062907</v>
      </c>
      <c r="BH79" s="27">
        <v>1.0958909999999999</v>
      </c>
      <c r="BI79" s="27">
        <v>1.074894</v>
      </c>
      <c r="BJ79" s="27">
        <v>1.1220289999999999</v>
      </c>
      <c r="BK79" s="24">
        <v>1.1154299999999999</v>
      </c>
      <c r="BL79" s="27">
        <v>1.0612999999999999</v>
      </c>
      <c r="BM79" s="27">
        <v>1.0977269999999999</v>
      </c>
      <c r="BN79" s="27">
        <v>1.0757410000000001</v>
      </c>
      <c r="BO79" s="27">
        <v>1.1245780000000001</v>
      </c>
      <c r="BP79" s="24">
        <v>1.1149290000000001</v>
      </c>
      <c r="BQ79" s="27">
        <v>1.060908</v>
      </c>
      <c r="BR79" s="27">
        <v>1.100538</v>
      </c>
      <c r="BS79" s="27">
        <v>1.0769690000000001</v>
      </c>
      <c r="BT79" s="27">
        <v>1.1268530000000001</v>
      </c>
      <c r="BU79" s="24">
        <v>1.1138870000000001</v>
      </c>
      <c r="BV79" s="27">
        <v>1.0616779999999999</v>
      </c>
      <c r="BW79" s="27">
        <v>1.1040300000000001</v>
      </c>
      <c r="BX79" s="27">
        <v>1.0789569999999999</v>
      </c>
      <c r="BY79" s="27">
        <v>1.129119</v>
      </c>
      <c r="BZ79" s="24">
        <v>1.1129709999999999</v>
      </c>
      <c r="CA79" s="27">
        <v>1.062371</v>
      </c>
      <c r="CB79" s="27">
        <v>1.107707</v>
      </c>
      <c r="CC79" s="27">
        <v>1.0803499999999999</v>
      </c>
      <c r="CD79" s="27">
        <v>1.131365</v>
      </c>
      <c r="CE79" s="24">
        <v>1.111499</v>
      </c>
      <c r="CF79" s="27">
        <v>1.063647</v>
      </c>
      <c r="CG79" s="27">
        <v>1.1119779999999999</v>
      </c>
      <c r="CH79" s="27">
        <v>1.083218</v>
      </c>
      <c r="CI79" s="27">
        <v>1.1338999999999999</v>
      </c>
      <c r="CJ79" s="24">
        <v>1.110384</v>
      </c>
      <c r="CK79" s="27">
        <v>1.0648089999999999</v>
      </c>
      <c r="CL79" s="27">
        <v>1.115626</v>
      </c>
      <c r="CM79" s="27">
        <v>1.0860700000000001</v>
      </c>
      <c r="CN79" s="27">
        <v>1.1359440000000001</v>
      </c>
      <c r="CO79" s="24">
        <v>1.108374</v>
      </c>
      <c r="CP79" s="27">
        <v>1.0664629999999999</v>
      </c>
      <c r="CQ79" s="27">
        <v>1.1190119999999999</v>
      </c>
      <c r="CR79" s="27">
        <v>1.08897</v>
      </c>
      <c r="CS79" s="27">
        <v>1.1371979999999999</v>
      </c>
      <c r="CT79" s="24">
        <v>1.1060829999999999</v>
      </c>
      <c r="CU79" s="27">
        <v>1.067625</v>
      </c>
      <c r="CV79" s="27">
        <v>1.1219250000000001</v>
      </c>
      <c r="CW79" s="27">
        <v>1.0908580000000001</v>
      </c>
      <c r="CX79" s="27">
        <v>1.1375519999999999</v>
      </c>
      <c r="CY79" s="24">
        <v>1.1033360000000001</v>
      </c>
      <c r="CZ79" s="27">
        <v>1.0696319999999999</v>
      </c>
      <c r="DA79" s="27">
        <v>1.1255250000000001</v>
      </c>
      <c r="DB79" s="27">
        <v>1.093189</v>
      </c>
      <c r="DC79" s="27">
        <v>1.1383479999999999</v>
      </c>
      <c r="DD79" s="24">
        <v>1.100868</v>
      </c>
      <c r="DE79" s="27">
        <v>1.0717680000000001</v>
      </c>
      <c r="DF79" s="27">
        <v>1.130072</v>
      </c>
      <c r="DG79" s="27">
        <v>1.096295</v>
      </c>
      <c r="DH79" s="27">
        <v>1.1395930000000001</v>
      </c>
      <c r="DI79" s="24">
        <v>1.0984039999999999</v>
      </c>
      <c r="DJ79" s="27">
        <v>1.074292</v>
      </c>
      <c r="DK79" s="27">
        <v>1.1361190000000001</v>
      </c>
      <c r="DL79" s="27">
        <v>1.1001639999999999</v>
      </c>
      <c r="DM79" s="27">
        <v>1.14141</v>
      </c>
      <c r="DN79" s="24">
        <v>1.0967549999999999</v>
      </c>
      <c r="DO79" s="27">
        <v>1.0759080000000001</v>
      </c>
      <c r="DP79" s="27">
        <v>1.1411309999999999</v>
      </c>
      <c r="DQ79" s="27">
        <v>1.104374</v>
      </c>
      <c r="DR79" s="27">
        <v>1.1426670000000001</v>
      </c>
      <c r="DS79" s="24">
        <v>1.0943069999999999</v>
      </c>
      <c r="DT79" s="27">
        <v>1.0770960000000001</v>
      </c>
      <c r="DU79" s="27">
        <v>1.14506</v>
      </c>
      <c r="DV79" s="27">
        <v>1.108495</v>
      </c>
      <c r="DW79" s="27">
        <v>1.1436059999999999</v>
      </c>
      <c r="DX79" s="24">
        <v>1.091324</v>
      </c>
      <c r="DY79" s="27">
        <v>1.0781240000000001</v>
      </c>
      <c r="DZ79" s="27">
        <v>1.1489480000000001</v>
      </c>
      <c r="EA79" s="27">
        <v>1.1129180000000001</v>
      </c>
      <c r="EB79" s="27">
        <v>1.144976</v>
      </c>
      <c r="EC79" s="24">
        <v>1.088989</v>
      </c>
      <c r="ED79" s="27">
        <v>1.081137</v>
      </c>
      <c r="EE79" s="27">
        <v>1.1536249999999999</v>
      </c>
      <c r="EF79" s="27">
        <v>1.1189279999999999</v>
      </c>
      <c r="EG79" s="27">
        <v>1.1493370000000001</v>
      </c>
      <c r="EH79" s="24">
        <v>1.089599</v>
      </c>
      <c r="EI79" s="27">
        <v>1.0866709999999999</v>
      </c>
      <c r="EJ79" s="27">
        <v>1.160398</v>
      </c>
      <c r="EK79" s="27">
        <v>1.1283460000000001</v>
      </c>
      <c r="EL79" s="27">
        <v>1.1556169999999999</v>
      </c>
      <c r="EM79" s="24">
        <v>1.093591</v>
      </c>
      <c r="EN79" s="27">
        <v>1.090978</v>
      </c>
      <c r="EO79" s="27">
        <v>1.1668179999999999</v>
      </c>
      <c r="EP79" s="27">
        <v>1.135127</v>
      </c>
      <c r="EQ79" s="27">
        <v>1.160102</v>
      </c>
      <c r="ER79" s="24">
        <v>1.0958399999999999</v>
      </c>
      <c r="ES79" s="26">
        <v>1E-3</v>
      </c>
      <c r="ET79" s="26">
        <v>3.0000000000000001E-3</v>
      </c>
      <c r="EU79" s="26">
        <v>2E-3</v>
      </c>
      <c r="EV79" s="26">
        <v>3.0000000000000001E-3</v>
      </c>
      <c r="EW79" s="25">
        <v>1E-3</v>
      </c>
    </row>
    <row r="80" spans="1:153" x14ac:dyDescent="0.25">
      <c r="A80" s="24" t="s">
        <v>166</v>
      </c>
      <c r="B80" s="24">
        <v>2.9673940000000001</v>
      </c>
      <c r="C80" s="24">
        <v>3.0639289999999999</v>
      </c>
      <c r="D80" s="27">
        <v>3.019285</v>
      </c>
      <c r="E80" s="27">
        <v>3.0191499999999998</v>
      </c>
      <c r="F80" s="27">
        <v>3.0192640000000002</v>
      </c>
      <c r="G80" s="27">
        <v>3.0192260000000002</v>
      </c>
      <c r="H80" s="24">
        <v>3.019301</v>
      </c>
      <c r="I80" s="27">
        <v>2.9803510000000002</v>
      </c>
      <c r="J80" s="27">
        <v>2.9821840000000002</v>
      </c>
      <c r="K80" s="27">
        <v>2.9786320000000002</v>
      </c>
      <c r="L80" s="27">
        <v>2.990742</v>
      </c>
      <c r="M80" s="24">
        <v>2.9980959999999999</v>
      </c>
      <c r="N80" s="27">
        <v>2.9680059999999999</v>
      </c>
      <c r="O80" s="27">
        <v>2.97688</v>
      </c>
      <c r="P80" s="27">
        <v>2.9663940000000002</v>
      </c>
      <c r="Q80" s="27">
        <v>2.99688</v>
      </c>
      <c r="R80" s="24">
        <v>3.013938</v>
      </c>
      <c r="S80" s="27">
        <v>2.9435129999999998</v>
      </c>
      <c r="T80" s="27">
        <v>2.956032</v>
      </c>
      <c r="U80" s="27">
        <v>2.93988</v>
      </c>
      <c r="V80" s="27">
        <v>2.9874550000000002</v>
      </c>
      <c r="W80" s="24">
        <v>3.0112999999999999</v>
      </c>
      <c r="X80" s="27">
        <v>2.9232070000000001</v>
      </c>
      <c r="Y80" s="27">
        <v>2.9388299999999998</v>
      </c>
      <c r="Z80" s="27">
        <v>2.9171179999999999</v>
      </c>
      <c r="AA80" s="27">
        <v>2.9801160000000002</v>
      </c>
      <c r="AB80" s="24">
        <v>3.0100099999999999</v>
      </c>
      <c r="AC80" s="27">
        <v>2.8835869999999999</v>
      </c>
      <c r="AD80" s="27">
        <v>2.9026320000000001</v>
      </c>
      <c r="AE80" s="27">
        <v>2.8758539999999999</v>
      </c>
      <c r="AF80" s="27">
        <v>2.9504730000000001</v>
      </c>
      <c r="AG80" s="24">
        <v>2.9843959999999998</v>
      </c>
      <c r="AH80" s="27">
        <v>2.8445879999999999</v>
      </c>
      <c r="AI80" s="27">
        <v>2.8662030000000001</v>
      </c>
      <c r="AJ80" s="27">
        <v>2.836319</v>
      </c>
      <c r="AK80" s="27">
        <v>2.9201890000000001</v>
      </c>
      <c r="AL80" s="24">
        <v>2.956197</v>
      </c>
      <c r="AM80" s="27">
        <v>2.8007840000000002</v>
      </c>
      <c r="AN80" s="27">
        <v>2.8254169999999998</v>
      </c>
      <c r="AO80" s="27">
        <v>2.792173</v>
      </c>
      <c r="AP80" s="27">
        <v>2.884074</v>
      </c>
      <c r="AQ80" s="24">
        <v>2.9197799999999998</v>
      </c>
      <c r="AR80" s="27">
        <v>2.7643369999999998</v>
      </c>
      <c r="AS80" s="27">
        <v>2.7899850000000002</v>
      </c>
      <c r="AT80" s="27">
        <v>2.7514609999999999</v>
      </c>
      <c r="AU80" s="27">
        <v>2.8548300000000002</v>
      </c>
      <c r="AV80" s="24">
        <v>2.8839540000000001</v>
      </c>
      <c r="AW80" s="27">
        <v>2.7296779999999998</v>
      </c>
      <c r="AX80" s="27">
        <v>2.7565339999999998</v>
      </c>
      <c r="AY80" s="27">
        <v>2.7122540000000002</v>
      </c>
      <c r="AZ80" s="27">
        <v>2.8263820000000002</v>
      </c>
      <c r="BA80" s="24">
        <v>2.8459219999999998</v>
      </c>
      <c r="BB80" s="27">
        <v>2.697308</v>
      </c>
      <c r="BC80" s="27">
        <v>2.727678</v>
      </c>
      <c r="BD80" s="27">
        <v>2.6785709999999998</v>
      </c>
      <c r="BE80" s="27">
        <v>2.8009240000000002</v>
      </c>
      <c r="BF80" s="24">
        <v>2.8121960000000001</v>
      </c>
      <c r="BG80" s="27">
        <v>2.6508409999999998</v>
      </c>
      <c r="BH80" s="27">
        <v>2.6850710000000002</v>
      </c>
      <c r="BI80" s="27">
        <v>2.632393</v>
      </c>
      <c r="BJ80" s="27">
        <v>2.76281</v>
      </c>
      <c r="BK80" s="24">
        <v>2.7683360000000001</v>
      </c>
      <c r="BL80" s="27">
        <v>2.6282079999999999</v>
      </c>
      <c r="BM80" s="27">
        <v>2.6644060000000001</v>
      </c>
      <c r="BN80" s="27">
        <v>2.6096240000000002</v>
      </c>
      <c r="BO80" s="27">
        <v>2.7468900000000001</v>
      </c>
      <c r="BP80" s="24">
        <v>2.7464469999999999</v>
      </c>
      <c r="BQ80" s="27">
        <v>2.6107459999999998</v>
      </c>
      <c r="BR80" s="27">
        <v>2.6475520000000001</v>
      </c>
      <c r="BS80" s="27">
        <v>2.591275</v>
      </c>
      <c r="BT80" s="27">
        <v>2.7327780000000002</v>
      </c>
      <c r="BU80" s="24">
        <v>2.726251</v>
      </c>
      <c r="BV80" s="27">
        <v>2.5914269999999999</v>
      </c>
      <c r="BW80" s="27">
        <v>2.6282130000000001</v>
      </c>
      <c r="BX80" s="27">
        <v>2.5703119999999999</v>
      </c>
      <c r="BY80" s="27">
        <v>2.7157650000000002</v>
      </c>
      <c r="BZ80" s="24">
        <v>2.7028989999999999</v>
      </c>
      <c r="CA80" s="27">
        <v>2.5787800000000001</v>
      </c>
      <c r="CB80" s="27">
        <v>2.6156999999999999</v>
      </c>
      <c r="CC80" s="27">
        <v>2.5552290000000002</v>
      </c>
      <c r="CD80" s="27">
        <v>2.7047249999999998</v>
      </c>
      <c r="CE80" s="24">
        <v>2.6842320000000002</v>
      </c>
      <c r="CF80" s="27">
        <v>2.5790730000000002</v>
      </c>
      <c r="CG80" s="27">
        <v>2.616409</v>
      </c>
      <c r="CH80" s="27">
        <v>2.554414</v>
      </c>
      <c r="CI80" s="27">
        <v>2.7061090000000001</v>
      </c>
      <c r="CJ80" s="24">
        <v>2.6779510000000002</v>
      </c>
      <c r="CK80" s="27">
        <v>2.5841959999999999</v>
      </c>
      <c r="CL80" s="27">
        <v>2.6207850000000001</v>
      </c>
      <c r="CM80" s="27">
        <v>2.5586720000000001</v>
      </c>
      <c r="CN80" s="27">
        <v>2.7118289999999998</v>
      </c>
      <c r="CO80" s="24">
        <v>2.6748319999999999</v>
      </c>
      <c r="CP80" s="27">
        <v>2.5904039999999999</v>
      </c>
      <c r="CQ80" s="27">
        <v>2.6249289999999998</v>
      </c>
      <c r="CR80" s="27">
        <v>2.5622029999999998</v>
      </c>
      <c r="CS80" s="27">
        <v>2.7166000000000001</v>
      </c>
      <c r="CT80" s="24">
        <v>2.6711130000000001</v>
      </c>
      <c r="CU80" s="27">
        <v>2.6071460000000002</v>
      </c>
      <c r="CV80" s="27">
        <v>2.6405349999999999</v>
      </c>
      <c r="CW80" s="27">
        <v>2.5760450000000001</v>
      </c>
      <c r="CX80" s="27">
        <v>2.730639</v>
      </c>
      <c r="CY80" s="24">
        <v>2.6779130000000002</v>
      </c>
      <c r="CZ80" s="27">
        <v>2.6153300000000002</v>
      </c>
      <c r="DA80" s="27">
        <v>2.6479720000000002</v>
      </c>
      <c r="DB80" s="27">
        <v>2.5821079999999998</v>
      </c>
      <c r="DC80" s="27">
        <v>2.7357290000000001</v>
      </c>
      <c r="DD80" s="24">
        <v>2.6756880000000001</v>
      </c>
      <c r="DE80" s="27">
        <v>2.6090209999999998</v>
      </c>
      <c r="DF80" s="27">
        <v>2.6408360000000002</v>
      </c>
      <c r="DG80" s="27">
        <v>2.5753720000000002</v>
      </c>
      <c r="DH80" s="27">
        <v>2.726194</v>
      </c>
      <c r="DI80" s="24">
        <v>2.657727</v>
      </c>
      <c r="DJ80" s="27">
        <v>2.6066470000000002</v>
      </c>
      <c r="DK80" s="27">
        <v>2.640002</v>
      </c>
      <c r="DL80" s="27">
        <v>2.5726059999999999</v>
      </c>
      <c r="DM80" s="27">
        <v>2.7205460000000001</v>
      </c>
      <c r="DN80" s="24">
        <v>2.6427510000000001</v>
      </c>
      <c r="DO80" s="27">
        <v>2.608247</v>
      </c>
      <c r="DP80" s="27">
        <v>2.6405720000000001</v>
      </c>
      <c r="DQ80" s="27">
        <v>2.5749379999999999</v>
      </c>
      <c r="DR80" s="27">
        <v>2.719398</v>
      </c>
      <c r="DS80" s="24">
        <v>2.6326049999999999</v>
      </c>
      <c r="DT80" s="27">
        <v>2.6071819999999999</v>
      </c>
      <c r="DU80" s="27">
        <v>2.6381610000000002</v>
      </c>
      <c r="DV80" s="27">
        <v>2.5744959999999999</v>
      </c>
      <c r="DW80" s="27">
        <v>2.7149209999999999</v>
      </c>
      <c r="DX80" s="24">
        <v>2.6190310000000001</v>
      </c>
      <c r="DY80" s="27">
        <v>2.6043180000000001</v>
      </c>
      <c r="DZ80" s="27">
        <v>2.6337060000000001</v>
      </c>
      <c r="EA80" s="27">
        <v>2.5711210000000002</v>
      </c>
      <c r="EB80" s="27">
        <v>2.709476</v>
      </c>
      <c r="EC80" s="24">
        <v>2.6053869999999999</v>
      </c>
      <c r="ED80" s="27">
        <v>2.6012469999999999</v>
      </c>
      <c r="EE80" s="27">
        <v>2.6294819999999999</v>
      </c>
      <c r="EF80" s="27">
        <v>2.5677829999999999</v>
      </c>
      <c r="EG80" s="27">
        <v>2.7052290000000001</v>
      </c>
      <c r="EH80" s="24">
        <v>2.592527</v>
      </c>
      <c r="EI80" s="27">
        <v>2.599189</v>
      </c>
      <c r="EJ80" s="27">
        <v>2.6252420000000001</v>
      </c>
      <c r="EK80" s="27">
        <v>2.5660720000000001</v>
      </c>
      <c r="EL80" s="27">
        <v>2.7007059999999998</v>
      </c>
      <c r="EM80" s="24">
        <v>2.5812460000000002</v>
      </c>
      <c r="EN80" s="27">
        <v>2.5995409999999999</v>
      </c>
      <c r="EO80" s="27">
        <v>2.6250969999999998</v>
      </c>
      <c r="EP80" s="27">
        <v>2.5656639999999999</v>
      </c>
      <c r="EQ80" s="27">
        <v>2.6974149999999999</v>
      </c>
      <c r="ER80" s="24">
        <v>2.5706280000000001</v>
      </c>
      <c r="ES80" s="26">
        <v>-6.0000000000000001E-3</v>
      </c>
      <c r="ET80" s="26">
        <v>-5.0000000000000001E-3</v>
      </c>
      <c r="EU80" s="26">
        <v>-6.0000000000000001E-3</v>
      </c>
      <c r="EV80" s="26">
        <v>-4.0000000000000001E-3</v>
      </c>
      <c r="EW80" s="25">
        <v>-6.0000000000000001E-3</v>
      </c>
    </row>
    <row r="81" spans="1:153" x14ac:dyDescent="0.25">
      <c r="A81" s="28" t="s">
        <v>169</v>
      </c>
      <c r="B81" s="24"/>
      <c r="C81" s="24"/>
      <c r="D81" s="194"/>
      <c r="E81" s="189"/>
      <c r="F81" s="189"/>
      <c r="G81" s="189"/>
      <c r="H81" s="195"/>
      <c r="I81" s="194"/>
      <c r="J81" s="189"/>
      <c r="K81" s="189"/>
      <c r="L81" s="189"/>
      <c r="M81" s="195"/>
      <c r="N81" s="194"/>
      <c r="O81" s="189"/>
      <c r="P81" s="189"/>
      <c r="Q81" s="189"/>
      <c r="R81" s="195"/>
      <c r="S81" s="194"/>
      <c r="T81" s="189"/>
      <c r="U81" s="189"/>
      <c r="V81" s="189"/>
      <c r="W81" s="195"/>
      <c r="X81" s="194"/>
      <c r="Y81" s="189"/>
      <c r="Z81" s="189"/>
      <c r="AA81" s="189"/>
      <c r="AB81" s="195"/>
      <c r="AC81" s="194"/>
      <c r="AD81" s="189"/>
      <c r="AE81" s="189"/>
      <c r="AF81" s="189"/>
      <c r="AG81" s="195"/>
      <c r="AH81" s="194"/>
      <c r="AI81" s="189"/>
      <c r="AJ81" s="189"/>
      <c r="AK81" s="189"/>
      <c r="AL81" s="195"/>
      <c r="AM81" s="194"/>
      <c r="AN81" s="189"/>
      <c r="AO81" s="189"/>
      <c r="AP81" s="189"/>
      <c r="AQ81" s="195"/>
      <c r="AR81" s="194"/>
      <c r="AS81" s="189"/>
      <c r="AT81" s="189"/>
      <c r="AU81" s="189"/>
      <c r="AV81" s="195"/>
      <c r="AW81" s="194"/>
      <c r="AX81" s="189"/>
      <c r="AY81" s="189"/>
      <c r="AZ81" s="189"/>
      <c r="BA81" s="195"/>
      <c r="BB81" s="194"/>
      <c r="BC81" s="189"/>
      <c r="BD81" s="189"/>
      <c r="BE81" s="189"/>
      <c r="BF81" s="195"/>
      <c r="BG81" s="194"/>
      <c r="BH81" s="189"/>
      <c r="BI81" s="189"/>
      <c r="BJ81" s="189"/>
      <c r="BK81" s="195"/>
      <c r="BL81" s="194"/>
      <c r="BM81" s="189"/>
      <c r="BN81" s="189"/>
      <c r="BO81" s="189"/>
      <c r="BP81" s="195"/>
      <c r="BQ81" s="194"/>
      <c r="BR81" s="189"/>
      <c r="BS81" s="189"/>
      <c r="BT81" s="189"/>
      <c r="BU81" s="195"/>
      <c r="BV81" s="194"/>
      <c r="BW81" s="189"/>
      <c r="BX81" s="189"/>
      <c r="BY81" s="189"/>
      <c r="BZ81" s="195"/>
      <c r="CA81" s="194"/>
      <c r="CB81" s="189"/>
      <c r="CC81" s="189"/>
      <c r="CD81" s="189"/>
      <c r="CE81" s="195"/>
      <c r="CF81" s="194"/>
      <c r="CG81" s="189"/>
      <c r="CH81" s="189"/>
      <c r="CI81" s="189"/>
      <c r="CJ81" s="195"/>
      <c r="CK81" s="194"/>
      <c r="CL81" s="189"/>
      <c r="CM81" s="189"/>
      <c r="CN81" s="189"/>
      <c r="CO81" s="195"/>
      <c r="CP81" s="194"/>
      <c r="CQ81" s="189"/>
      <c r="CR81" s="189"/>
      <c r="CS81" s="189"/>
      <c r="CT81" s="195"/>
      <c r="CU81" s="194"/>
      <c r="CV81" s="189"/>
      <c r="CW81" s="189"/>
      <c r="CX81" s="189"/>
      <c r="CY81" s="195"/>
      <c r="CZ81" s="194"/>
      <c r="DA81" s="189"/>
      <c r="DB81" s="189"/>
      <c r="DC81" s="189"/>
      <c r="DD81" s="195"/>
      <c r="DE81" s="194"/>
      <c r="DF81" s="189"/>
      <c r="DG81" s="189"/>
      <c r="DH81" s="189"/>
      <c r="DI81" s="195"/>
      <c r="DJ81" s="194"/>
      <c r="DK81" s="189"/>
      <c r="DL81" s="189"/>
      <c r="DM81" s="189"/>
      <c r="DN81" s="195"/>
      <c r="DO81" s="194"/>
      <c r="DP81" s="189"/>
      <c r="DQ81" s="189"/>
      <c r="DR81" s="189"/>
      <c r="DS81" s="195"/>
      <c r="DT81" s="194"/>
      <c r="DU81" s="189"/>
      <c r="DV81" s="189"/>
      <c r="DW81" s="189"/>
      <c r="DX81" s="195"/>
      <c r="DY81" s="194"/>
      <c r="DZ81" s="189"/>
      <c r="EA81" s="189"/>
      <c r="EB81" s="189"/>
      <c r="EC81" s="195"/>
      <c r="ED81" s="194"/>
      <c r="EE81" s="189"/>
      <c r="EF81" s="189"/>
      <c r="EG81" s="189"/>
      <c r="EH81" s="195"/>
      <c r="EI81" s="194"/>
      <c r="EJ81" s="189"/>
      <c r="EK81" s="189"/>
      <c r="EL81" s="189"/>
      <c r="EM81" s="195"/>
      <c r="EN81" s="194"/>
      <c r="EO81" s="189"/>
      <c r="EP81" s="189"/>
      <c r="EQ81" s="189"/>
      <c r="ER81" s="195"/>
      <c r="ES81" s="194"/>
      <c r="ET81" s="189"/>
      <c r="EU81" s="189"/>
      <c r="EV81" s="189"/>
      <c r="EW81" s="195"/>
    </row>
    <row r="82" spans="1:153" x14ac:dyDescent="0.25">
      <c r="A82" s="24" t="s">
        <v>168</v>
      </c>
      <c r="B82" s="24">
        <v>5.9008180000000001</v>
      </c>
      <c r="C82" s="24">
        <v>5.7651830000000004</v>
      </c>
      <c r="D82" s="27">
        <v>5.4521490000000004</v>
      </c>
      <c r="E82" s="27">
        <v>5.49613</v>
      </c>
      <c r="F82" s="27">
        <v>5.4789620000000001</v>
      </c>
      <c r="G82" s="27">
        <v>5.47654</v>
      </c>
      <c r="H82" s="24">
        <v>5.4749049999999997</v>
      </c>
      <c r="I82" s="27">
        <v>5.3788150000000003</v>
      </c>
      <c r="J82" s="27">
        <v>5.5229350000000004</v>
      </c>
      <c r="K82" s="27">
        <v>5.4886020000000002</v>
      </c>
      <c r="L82" s="27">
        <v>5.4222340000000004</v>
      </c>
      <c r="M82" s="24">
        <v>5.3918939999999997</v>
      </c>
      <c r="N82" s="27">
        <v>5.4189220000000002</v>
      </c>
      <c r="O82" s="27">
        <v>5.7331209999999997</v>
      </c>
      <c r="P82" s="27">
        <v>5.6576510000000004</v>
      </c>
      <c r="Q82" s="27">
        <v>5.5114939999999999</v>
      </c>
      <c r="R82" s="24">
        <v>5.4678339999999999</v>
      </c>
      <c r="S82" s="27">
        <v>5.3338400000000004</v>
      </c>
      <c r="T82" s="27">
        <v>5.8175910000000002</v>
      </c>
      <c r="U82" s="27">
        <v>5.6976509999999996</v>
      </c>
      <c r="V82" s="27">
        <v>5.5267249999999999</v>
      </c>
      <c r="W82" s="24">
        <v>5.4727560000000004</v>
      </c>
      <c r="X82" s="27">
        <v>5.5349469999999998</v>
      </c>
      <c r="Y82" s="27">
        <v>6.1362940000000004</v>
      </c>
      <c r="Z82" s="27">
        <v>5.9995510000000003</v>
      </c>
      <c r="AA82" s="27">
        <v>5.801552</v>
      </c>
      <c r="AB82" s="24">
        <v>5.7430680000000001</v>
      </c>
      <c r="AC82" s="27">
        <v>5.6507670000000001</v>
      </c>
      <c r="AD82" s="27">
        <v>6.4243569999999997</v>
      </c>
      <c r="AE82" s="27">
        <v>6.2516740000000004</v>
      </c>
      <c r="AF82" s="27">
        <v>5.9620410000000001</v>
      </c>
      <c r="AG82" s="24">
        <v>5.8747579999999999</v>
      </c>
      <c r="AH82" s="27">
        <v>5.6984170000000001</v>
      </c>
      <c r="AI82" s="27">
        <v>6.6156280000000001</v>
      </c>
      <c r="AJ82" s="27">
        <v>6.4234609999999996</v>
      </c>
      <c r="AK82" s="27">
        <v>6.095745</v>
      </c>
      <c r="AL82" s="24">
        <v>5.9165140000000003</v>
      </c>
      <c r="AM82" s="27">
        <v>5.7319680000000002</v>
      </c>
      <c r="AN82" s="27">
        <v>6.7751250000000001</v>
      </c>
      <c r="AO82" s="27">
        <v>6.5340910000000001</v>
      </c>
      <c r="AP82" s="27">
        <v>6.1693559999999996</v>
      </c>
      <c r="AQ82" s="24">
        <v>5.9670110000000003</v>
      </c>
      <c r="AR82" s="27">
        <v>5.9231829999999999</v>
      </c>
      <c r="AS82" s="27">
        <v>6.9657720000000003</v>
      </c>
      <c r="AT82" s="27">
        <v>6.6930459999999998</v>
      </c>
      <c r="AU82" s="27">
        <v>6.2509610000000002</v>
      </c>
      <c r="AV82" s="24">
        <v>6.0525010000000004</v>
      </c>
      <c r="AW82" s="27">
        <v>6.1251680000000004</v>
      </c>
      <c r="AX82" s="27">
        <v>7.1874039999999999</v>
      </c>
      <c r="AY82" s="27">
        <v>6.9302299999999999</v>
      </c>
      <c r="AZ82" s="27">
        <v>6.3482830000000003</v>
      </c>
      <c r="BA82" s="24">
        <v>6.1491199999999999</v>
      </c>
      <c r="BB82" s="27">
        <v>6.1293420000000003</v>
      </c>
      <c r="BC82" s="27">
        <v>7.4080880000000002</v>
      </c>
      <c r="BD82" s="27">
        <v>7.145308</v>
      </c>
      <c r="BE82" s="27">
        <v>6.4847830000000002</v>
      </c>
      <c r="BF82" s="24">
        <v>6.2510539999999999</v>
      </c>
      <c r="BG82" s="27">
        <v>6.1512270000000004</v>
      </c>
      <c r="BH82" s="27">
        <v>7.6971400000000001</v>
      </c>
      <c r="BI82" s="27">
        <v>7.3435969999999999</v>
      </c>
      <c r="BJ82" s="27">
        <v>6.6657970000000004</v>
      </c>
      <c r="BK82" s="24">
        <v>6.4345359999999996</v>
      </c>
      <c r="BL82" s="27">
        <v>6.2693719999999997</v>
      </c>
      <c r="BM82" s="27">
        <v>7.8656189999999997</v>
      </c>
      <c r="BN82" s="27">
        <v>7.5398449999999997</v>
      </c>
      <c r="BO82" s="27">
        <v>6.8242770000000004</v>
      </c>
      <c r="BP82" s="24">
        <v>6.5714829999999997</v>
      </c>
      <c r="BQ82" s="27">
        <v>6.4072380000000004</v>
      </c>
      <c r="BR82" s="27">
        <v>8.0611650000000008</v>
      </c>
      <c r="BS82" s="27">
        <v>7.7870819999999998</v>
      </c>
      <c r="BT82" s="27">
        <v>6.9295499999999999</v>
      </c>
      <c r="BU82" s="24">
        <v>6.6946019999999997</v>
      </c>
      <c r="BV82" s="27">
        <v>6.5534090000000003</v>
      </c>
      <c r="BW82" s="27">
        <v>8.3072970000000002</v>
      </c>
      <c r="BX82" s="27">
        <v>7.9856600000000002</v>
      </c>
      <c r="BY82" s="27">
        <v>7.1106850000000001</v>
      </c>
      <c r="BZ82" s="24">
        <v>6.8249259999999996</v>
      </c>
      <c r="CA82" s="27">
        <v>6.7075810000000002</v>
      </c>
      <c r="CB82" s="27">
        <v>8.5110060000000001</v>
      </c>
      <c r="CC82" s="27">
        <v>8.2205089999999998</v>
      </c>
      <c r="CD82" s="27">
        <v>7.260478</v>
      </c>
      <c r="CE82" s="24">
        <v>6.9177749999999998</v>
      </c>
      <c r="CF82" s="27">
        <v>6.8572430000000004</v>
      </c>
      <c r="CG82" s="27">
        <v>8.7645320000000009</v>
      </c>
      <c r="CH82" s="27">
        <v>8.4360900000000001</v>
      </c>
      <c r="CI82" s="27">
        <v>7.4382919999999997</v>
      </c>
      <c r="CJ82" s="24">
        <v>7.0854900000000001</v>
      </c>
      <c r="CK82" s="27">
        <v>7.0117539999999998</v>
      </c>
      <c r="CL82" s="27">
        <v>9.0087539999999997</v>
      </c>
      <c r="CM82" s="27">
        <v>8.6729710000000004</v>
      </c>
      <c r="CN82" s="27">
        <v>7.6393199999999997</v>
      </c>
      <c r="CO82" s="24">
        <v>7.2824859999999996</v>
      </c>
      <c r="CP82" s="27">
        <v>7.1722549999999998</v>
      </c>
      <c r="CQ82" s="27">
        <v>9.2343250000000001</v>
      </c>
      <c r="CR82" s="27">
        <v>8.8611579999999996</v>
      </c>
      <c r="CS82" s="27">
        <v>7.8271170000000003</v>
      </c>
      <c r="CT82" s="24">
        <v>7.4320440000000003</v>
      </c>
      <c r="CU82" s="27">
        <v>7.3706290000000001</v>
      </c>
      <c r="CV82" s="27">
        <v>9.506926</v>
      </c>
      <c r="CW82" s="27">
        <v>9.0727370000000001</v>
      </c>
      <c r="CX82" s="27">
        <v>7.9979269999999998</v>
      </c>
      <c r="CY82" s="24">
        <v>7.6518550000000003</v>
      </c>
      <c r="CZ82" s="27">
        <v>7.560492</v>
      </c>
      <c r="DA82" s="27">
        <v>9.8414249999999992</v>
      </c>
      <c r="DB82" s="27">
        <v>9.2978959999999997</v>
      </c>
      <c r="DC82" s="27">
        <v>8.156409</v>
      </c>
      <c r="DD82" s="24">
        <v>7.8930939999999996</v>
      </c>
      <c r="DE82" s="27">
        <v>7.7166389999999998</v>
      </c>
      <c r="DF82" s="27">
        <v>10.202804</v>
      </c>
      <c r="DG82" s="27">
        <v>9.6183639999999997</v>
      </c>
      <c r="DH82" s="27">
        <v>8.3470809999999993</v>
      </c>
      <c r="DI82" s="24">
        <v>8.0841609999999999</v>
      </c>
      <c r="DJ82" s="27">
        <v>7.9115570000000002</v>
      </c>
      <c r="DK82" s="27">
        <v>10.675632</v>
      </c>
      <c r="DL82" s="27">
        <v>10.001884</v>
      </c>
      <c r="DM82" s="27">
        <v>8.6307120000000008</v>
      </c>
      <c r="DN82" s="24">
        <v>8.2884320000000002</v>
      </c>
      <c r="DO82" s="27">
        <v>8.1444989999999997</v>
      </c>
      <c r="DP82" s="27">
        <v>11.038665999999999</v>
      </c>
      <c r="DQ82" s="27">
        <v>10.393525</v>
      </c>
      <c r="DR82" s="27">
        <v>8.9129419999999993</v>
      </c>
      <c r="DS82" s="24">
        <v>8.6178860000000004</v>
      </c>
      <c r="DT82" s="27">
        <v>8.3582820000000009</v>
      </c>
      <c r="DU82" s="27">
        <v>11.408814</v>
      </c>
      <c r="DV82" s="27">
        <v>10.826411</v>
      </c>
      <c r="DW82" s="27">
        <v>9.1875099999999996</v>
      </c>
      <c r="DX82" s="24">
        <v>8.9060020000000009</v>
      </c>
      <c r="DY82" s="27">
        <v>8.5923809999999996</v>
      </c>
      <c r="DZ82" s="27">
        <v>11.812027</v>
      </c>
      <c r="EA82" s="27">
        <v>11.198286</v>
      </c>
      <c r="EB82" s="27">
        <v>9.5710680000000004</v>
      </c>
      <c r="EC82" s="24">
        <v>9.2631709999999998</v>
      </c>
      <c r="ED82" s="27">
        <v>8.8496129999999997</v>
      </c>
      <c r="EE82" s="27">
        <v>12.255644</v>
      </c>
      <c r="EF82" s="27">
        <v>11.572414</v>
      </c>
      <c r="EG82" s="27">
        <v>9.9805419999999998</v>
      </c>
      <c r="EH82" s="24">
        <v>9.719519</v>
      </c>
      <c r="EI82" s="27">
        <v>9.0804869999999998</v>
      </c>
      <c r="EJ82" s="27">
        <v>12.691295999999999</v>
      </c>
      <c r="EK82" s="27">
        <v>11.987665</v>
      </c>
      <c r="EL82" s="27">
        <v>10.394349</v>
      </c>
      <c r="EM82" s="24">
        <v>10.110937</v>
      </c>
      <c r="EN82" s="27">
        <v>9.2813820000000007</v>
      </c>
      <c r="EO82" s="27">
        <v>13.18107</v>
      </c>
      <c r="EP82" s="27">
        <v>12.395764</v>
      </c>
      <c r="EQ82" s="27">
        <v>10.761504</v>
      </c>
      <c r="ER82" s="24">
        <v>10.403067999999999</v>
      </c>
      <c r="ES82" s="26">
        <v>1.7000000000000001E-2</v>
      </c>
      <c r="ET82" s="26">
        <v>2.9000000000000001E-2</v>
      </c>
      <c r="EU82" s="26">
        <v>2.7E-2</v>
      </c>
      <c r="EV82" s="26">
        <v>2.1999999999999999E-2</v>
      </c>
      <c r="EW82" s="25">
        <v>2.1000000000000001E-2</v>
      </c>
    </row>
    <row r="83" spans="1:153" x14ac:dyDescent="0.25">
      <c r="A83" s="24" t="s">
        <v>167</v>
      </c>
      <c r="B83" s="24">
        <v>1.015056</v>
      </c>
      <c r="C83" s="24">
        <v>1.060487</v>
      </c>
      <c r="D83" s="27">
        <v>1.068327</v>
      </c>
      <c r="E83" s="27">
        <v>1.0682689999999999</v>
      </c>
      <c r="F83" s="27">
        <v>1.068316</v>
      </c>
      <c r="G83" s="27">
        <v>1.068276</v>
      </c>
      <c r="H83" s="24">
        <v>1.068317</v>
      </c>
      <c r="I83" s="27">
        <v>1.0814060000000001</v>
      </c>
      <c r="J83" s="27">
        <v>1.0824419999999999</v>
      </c>
      <c r="K83" s="27">
        <v>1.08125</v>
      </c>
      <c r="L83" s="27">
        <v>1.085499</v>
      </c>
      <c r="M83" s="24">
        <v>1.087872</v>
      </c>
      <c r="N83" s="27">
        <v>1.1115489999999999</v>
      </c>
      <c r="O83" s="27">
        <v>1.117183</v>
      </c>
      <c r="P83" s="27">
        <v>1.1127800000000001</v>
      </c>
      <c r="Q83" s="27">
        <v>1.124541</v>
      </c>
      <c r="R83" s="24">
        <v>1.130166</v>
      </c>
      <c r="S83" s="27">
        <v>1.141114</v>
      </c>
      <c r="T83" s="27">
        <v>1.151413</v>
      </c>
      <c r="U83" s="27">
        <v>1.144048</v>
      </c>
      <c r="V83" s="27">
        <v>1.1625859999999999</v>
      </c>
      <c r="W83" s="24">
        <v>1.170412</v>
      </c>
      <c r="X83" s="27">
        <v>1.1636690000000001</v>
      </c>
      <c r="Y83" s="27">
        <v>1.1795359999999999</v>
      </c>
      <c r="Z83" s="27">
        <v>1.1689350000000001</v>
      </c>
      <c r="AA83" s="27">
        <v>1.1939169999999999</v>
      </c>
      <c r="AB83" s="24">
        <v>1.2036359999999999</v>
      </c>
      <c r="AC83" s="27">
        <v>1.1727190000000001</v>
      </c>
      <c r="AD83" s="27">
        <v>1.1935800000000001</v>
      </c>
      <c r="AE83" s="27">
        <v>1.18004</v>
      </c>
      <c r="AF83" s="27">
        <v>1.209608</v>
      </c>
      <c r="AG83" s="24">
        <v>1.2200839999999999</v>
      </c>
      <c r="AH83" s="27">
        <v>1.1856599999999999</v>
      </c>
      <c r="AI83" s="27">
        <v>1.2113670000000001</v>
      </c>
      <c r="AJ83" s="27">
        <v>1.1950149999999999</v>
      </c>
      <c r="AK83" s="27">
        <v>1.229169</v>
      </c>
      <c r="AL83" s="24">
        <v>1.2391920000000001</v>
      </c>
      <c r="AM83" s="27">
        <v>1.2033689999999999</v>
      </c>
      <c r="AN83" s="27">
        <v>1.2339249999999999</v>
      </c>
      <c r="AO83" s="27">
        <v>1.214917</v>
      </c>
      <c r="AP83" s="27">
        <v>1.2528349999999999</v>
      </c>
      <c r="AQ83" s="24">
        <v>1.261091</v>
      </c>
      <c r="AR83" s="27">
        <v>1.225149</v>
      </c>
      <c r="AS83" s="27">
        <v>1.2598529999999999</v>
      </c>
      <c r="AT83" s="27">
        <v>1.237644</v>
      </c>
      <c r="AU83" s="27">
        <v>1.2804580000000001</v>
      </c>
      <c r="AV83" s="24">
        <v>1.2837050000000001</v>
      </c>
      <c r="AW83" s="27">
        <v>1.2479739999999999</v>
      </c>
      <c r="AX83" s="27">
        <v>1.2872030000000001</v>
      </c>
      <c r="AY83" s="27">
        <v>1.26166</v>
      </c>
      <c r="AZ83" s="27">
        <v>1.309194</v>
      </c>
      <c r="BA83" s="24">
        <v>1.3058909999999999</v>
      </c>
      <c r="BB83" s="27">
        <v>1.268329</v>
      </c>
      <c r="BC83" s="27">
        <v>1.313534</v>
      </c>
      <c r="BD83" s="27">
        <v>1.2845949999999999</v>
      </c>
      <c r="BE83" s="27">
        <v>1.3364240000000001</v>
      </c>
      <c r="BF83" s="24">
        <v>1.32717</v>
      </c>
      <c r="BG83" s="27">
        <v>1.2872250000000001</v>
      </c>
      <c r="BH83" s="27">
        <v>1.3388530000000001</v>
      </c>
      <c r="BI83" s="27">
        <v>1.306821</v>
      </c>
      <c r="BJ83" s="27">
        <v>1.363321</v>
      </c>
      <c r="BK83" s="24">
        <v>1.3489359999999999</v>
      </c>
      <c r="BL83" s="27">
        <v>1.308799</v>
      </c>
      <c r="BM83" s="27">
        <v>1.3651800000000001</v>
      </c>
      <c r="BN83" s="27">
        <v>1.3309</v>
      </c>
      <c r="BO83" s="27">
        <v>1.3911169999999999</v>
      </c>
      <c r="BP83" s="24">
        <v>1.3720429999999999</v>
      </c>
      <c r="BQ83" s="27">
        <v>1.3328629999999999</v>
      </c>
      <c r="BR83" s="27">
        <v>1.393213</v>
      </c>
      <c r="BS83" s="27">
        <v>1.3561080000000001</v>
      </c>
      <c r="BT83" s="27">
        <v>1.4192800000000001</v>
      </c>
      <c r="BU83" s="24">
        <v>1.3952260000000001</v>
      </c>
      <c r="BV83" s="27">
        <v>1.3592070000000001</v>
      </c>
      <c r="BW83" s="27">
        <v>1.4230080000000001</v>
      </c>
      <c r="BX83" s="27">
        <v>1.382771</v>
      </c>
      <c r="BY83" s="27">
        <v>1.4486319999999999</v>
      </c>
      <c r="BZ83" s="24">
        <v>1.4196850000000001</v>
      </c>
      <c r="CA83" s="27">
        <v>1.38591</v>
      </c>
      <c r="CB83" s="27">
        <v>1.453508</v>
      </c>
      <c r="CC83" s="27">
        <v>1.409003</v>
      </c>
      <c r="CD83" s="27">
        <v>1.478667</v>
      </c>
      <c r="CE83" s="24">
        <v>1.4440550000000001</v>
      </c>
      <c r="CF83" s="27">
        <v>1.414093</v>
      </c>
      <c r="CG83" s="27">
        <v>1.4857910000000001</v>
      </c>
      <c r="CH83" s="27">
        <v>1.437657</v>
      </c>
      <c r="CI83" s="27">
        <v>1.5100579999999999</v>
      </c>
      <c r="CJ83" s="24">
        <v>1.4699549999999999</v>
      </c>
      <c r="CK83" s="27">
        <v>1.4430000000000001</v>
      </c>
      <c r="CL83" s="27">
        <v>1.5182549999999999</v>
      </c>
      <c r="CM83" s="27">
        <v>1.467363</v>
      </c>
      <c r="CN83" s="27">
        <v>1.542295</v>
      </c>
      <c r="CO83" s="24">
        <v>1.4959720000000001</v>
      </c>
      <c r="CP83" s="27">
        <v>1.4732099999999999</v>
      </c>
      <c r="CQ83" s="27">
        <v>1.550905</v>
      </c>
      <c r="CR83" s="27">
        <v>1.497358</v>
      </c>
      <c r="CS83" s="27">
        <v>1.5741099999999999</v>
      </c>
      <c r="CT83" s="24">
        <v>1.5222899999999999</v>
      </c>
      <c r="CU83" s="27">
        <v>1.503622</v>
      </c>
      <c r="CV83" s="27">
        <v>1.5841620000000001</v>
      </c>
      <c r="CW83" s="27">
        <v>1.526737</v>
      </c>
      <c r="CX83" s="27">
        <v>1.6056410000000001</v>
      </c>
      <c r="CY83" s="24">
        <v>1.549085</v>
      </c>
      <c r="CZ83" s="27">
        <v>1.5352509999999999</v>
      </c>
      <c r="DA83" s="27">
        <v>1.6188199999999999</v>
      </c>
      <c r="DB83" s="27">
        <v>1.557021</v>
      </c>
      <c r="DC83" s="27">
        <v>1.6381110000000001</v>
      </c>
      <c r="DD83" s="24">
        <v>1.576595</v>
      </c>
      <c r="DE83" s="27">
        <v>1.5670029999999999</v>
      </c>
      <c r="DF83" s="27">
        <v>1.655254</v>
      </c>
      <c r="DG83" s="27">
        <v>1.589018</v>
      </c>
      <c r="DH83" s="27">
        <v>1.6715580000000001</v>
      </c>
      <c r="DI83" s="24">
        <v>1.6041510000000001</v>
      </c>
      <c r="DJ83" s="27">
        <v>1.5995980000000001</v>
      </c>
      <c r="DK83" s="27">
        <v>1.6953849999999999</v>
      </c>
      <c r="DL83" s="27">
        <v>1.6228050000000001</v>
      </c>
      <c r="DM83" s="27">
        <v>1.706367</v>
      </c>
      <c r="DN83" s="24">
        <v>1.6331979999999999</v>
      </c>
      <c r="DO83" s="27">
        <v>1.6307590000000001</v>
      </c>
      <c r="DP83" s="27">
        <v>1.7336199999999999</v>
      </c>
      <c r="DQ83" s="27">
        <v>1.657643</v>
      </c>
      <c r="DR83" s="27">
        <v>1.7406710000000001</v>
      </c>
      <c r="DS83" s="24">
        <v>1.6611400000000001</v>
      </c>
      <c r="DT83" s="27">
        <v>1.6612130000000001</v>
      </c>
      <c r="DU83" s="27">
        <v>1.771074</v>
      </c>
      <c r="DV83" s="27">
        <v>1.6928939999999999</v>
      </c>
      <c r="DW83" s="27">
        <v>1.7748809999999999</v>
      </c>
      <c r="DX83" s="24">
        <v>1.688185</v>
      </c>
      <c r="DY83" s="27">
        <v>1.6917260000000001</v>
      </c>
      <c r="DZ83" s="27">
        <v>1.8089219999999999</v>
      </c>
      <c r="EA83" s="27">
        <v>1.7290719999999999</v>
      </c>
      <c r="EB83" s="27">
        <v>1.810608</v>
      </c>
      <c r="EC83" s="24">
        <v>1.71682</v>
      </c>
      <c r="ED83" s="27">
        <v>1.7256339999999999</v>
      </c>
      <c r="EE83" s="27">
        <v>1.8488340000000001</v>
      </c>
      <c r="EF83" s="27">
        <v>1.7683990000000001</v>
      </c>
      <c r="EG83" s="27">
        <v>1.8519810000000001</v>
      </c>
      <c r="EH83" s="24">
        <v>1.7506949999999999</v>
      </c>
      <c r="EI83" s="27">
        <v>1.764019</v>
      </c>
      <c r="EJ83" s="27">
        <v>1.8928510000000001</v>
      </c>
      <c r="EK83" s="27">
        <v>1.814084</v>
      </c>
      <c r="EL83" s="27">
        <v>1.897138</v>
      </c>
      <c r="EM83" s="24">
        <v>1.790646</v>
      </c>
      <c r="EN83" s="27">
        <v>1.8008980000000001</v>
      </c>
      <c r="EO83" s="27">
        <v>1.9373309999999999</v>
      </c>
      <c r="EP83" s="27">
        <v>1.856309</v>
      </c>
      <c r="EQ83" s="27">
        <v>1.93954</v>
      </c>
      <c r="ER83" s="24">
        <v>1.8280529999999999</v>
      </c>
      <c r="ES83" s="26">
        <v>1.7999999999999999E-2</v>
      </c>
      <c r="ET83" s="26">
        <v>2.1000000000000001E-2</v>
      </c>
      <c r="EU83" s="26">
        <v>1.9E-2</v>
      </c>
      <c r="EV83" s="26">
        <v>2.1000000000000001E-2</v>
      </c>
      <c r="EW83" s="25">
        <v>1.9E-2</v>
      </c>
    </row>
    <row r="84" spans="1:153" x14ac:dyDescent="0.25">
      <c r="A84" s="24" t="s">
        <v>166</v>
      </c>
      <c r="B84" s="24">
        <v>2.9054259999999998</v>
      </c>
      <c r="C84" s="24">
        <v>3.0639289999999999</v>
      </c>
      <c r="D84" s="27">
        <v>3.0728870000000001</v>
      </c>
      <c r="E84" s="27">
        <v>3.0727500000000001</v>
      </c>
      <c r="F84" s="27">
        <v>3.0728650000000002</v>
      </c>
      <c r="G84" s="27">
        <v>3.0728279999999999</v>
      </c>
      <c r="H84" s="24">
        <v>3.0729039999999999</v>
      </c>
      <c r="I84" s="27">
        <v>3.0843560000000001</v>
      </c>
      <c r="J84" s="27">
        <v>3.0876030000000001</v>
      </c>
      <c r="K84" s="27">
        <v>3.083653</v>
      </c>
      <c r="L84" s="27">
        <v>3.0958779999999999</v>
      </c>
      <c r="M84" s="24">
        <v>3.1035979999999999</v>
      </c>
      <c r="N84" s="27">
        <v>3.112555</v>
      </c>
      <c r="O84" s="27">
        <v>3.1270829999999998</v>
      </c>
      <c r="P84" s="27">
        <v>3.114449</v>
      </c>
      <c r="Q84" s="27">
        <v>3.1466880000000002</v>
      </c>
      <c r="R84" s="24">
        <v>3.1649099999999999</v>
      </c>
      <c r="S84" s="27">
        <v>3.1306609999999999</v>
      </c>
      <c r="T84" s="27">
        <v>3.1545619999999999</v>
      </c>
      <c r="U84" s="27">
        <v>3.133928</v>
      </c>
      <c r="V84" s="27">
        <v>3.185114</v>
      </c>
      <c r="W84" s="24">
        <v>3.2108099999999999</v>
      </c>
      <c r="X84" s="27">
        <v>3.1545139999999998</v>
      </c>
      <c r="Y84" s="27">
        <v>3.1869860000000001</v>
      </c>
      <c r="Z84" s="27">
        <v>3.1583109999999999</v>
      </c>
      <c r="AA84" s="27">
        <v>3.2272850000000002</v>
      </c>
      <c r="AB84" s="24">
        <v>3.2594560000000001</v>
      </c>
      <c r="AC84" s="27">
        <v>3.1566869999999998</v>
      </c>
      <c r="AD84" s="27">
        <v>3.1977820000000001</v>
      </c>
      <c r="AE84" s="27">
        <v>3.1608999999999998</v>
      </c>
      <c r="AF84" s="27">
        <v>3.2432280000000002</v>
      </c>
      <c r="AG84" s="24">
        <v>3.2791459999999999</v>
      </c>
      <c r="AH84" s="27">
        <v>3.1619959999999998</v>
      </c>
      <c r="AI84" s="27">
        <v>3.210105</v>
      </c>
      <c r="AJ84" s="27">
        <v>3.1677249999999999</v>
      </c>
      <c r="AK84" s="27">
        <v>3.2608280000000001</v>
      </c>
      <c r="AL84" s="24">
        <v>3.2978510000000001</v>
      </c>
      <c r="AM84" s="27">
        <v>3.1609980000000002</v>
      </c>
      <c r="AN84" s="27">
        <v>3.2159909999999998</v>
      </c>
      <c r="AO84" s="27">
        <v>3.167726</v>
      </c>
      <c r="AP84" s="27">
        <v>3.2706249999999999</v>
      </c>
      <c r="AQ84" s="24">
        <v>3.3058109999999998</v>
      </c>
      <c r="AR84" s="27">
        <v>3.1719529999999998</v>
      </c>
      <c r="AS84" s="27">
        <v>3.2297600000000002</v>
      </c>
      <c r="AT84" s="27">
        <v>3.1733579999999999</v>
      </c>
      <c r="AU84" s="27">
        <v>3.2905790000000001</v>
      </c>
      <c r="AV84" s="24">
        <v>3.3163179999999999</v>
      </c>
      <c r="AW84" s="27">
        <v>3.187948</v>
      </c>
      <c r="AX84" s="27">
        <v>3.247582</v>
      </c>
      <c r="AY84" s="27">
        <v>3.1823480000000002</v>
      </c>
      <c r="AZ84" s="27">
        <v>3.3135460000000001</v>
      </c>
      <c r="BA84" s="24">
        <v>3.3258139999999998</v>
      </c>
      <c r="BB84" s="27">
        <v>3.207983</v>
      </c>
      <c r="BC84" s="27">
        <v>3.272694</v>
      </c>
      <c r="BD84" s="27">
        <v>3.1992799999999999</v>
      </c>
      <c r="BE84" s="27">
        <v>3.3426719999999999</v>
      </c>
      <c r="BF84" s="24">
        <v>3.3426490000000002</v>
      </c>
      <c r="BG84" s="27">
        <v>3.21028</v>
      </c>
      <c r="BH84" s="27">
        <v>3.2803589999999998</v>
      </c>
      <c r="BI84" s="27">
        <v>3.2003750000000002</v>
      </c>
      <c r="BJ84" s="27">
        <v>3.3569520000000002</v>
      </c>
      <c r="BK84" s="24">
        <v>3.3478659999999998</v>
      </c>
      <c r="BL84" s="27">
        <v>3.241117</v>
      </c>
      <c r="BM84" s="27">
        <v>3.3135690000000002</v>
      </c>
      <c r="BN84" s="27">
        <v>3.2286130000000002</v>
      </c>
      <c r="BO84" s="27">
        <v>3.3979349999999999</v>
      </c>
      <c r="BP84" s="24">
        <v>3.379807</v>
      </c>
      <c r="BQ84" s="27">
        <v>3.279989</v>
      </c>
      <c r="BR84" s="27">
        <v>3.351639</v>
      </c>
      <c r="BS84" s="27">
        <v>3.2629060000000001</v>
      </c>
      <c r="BT84" s="27">
        <v>3.441954</v>
      </c>
      <c r="BU84" s="24">
        <v>3.4148320000000001</v>
      </c>
      <c r="BV84" s="27">
        <v>3.3176600000000001</v>
      </c>
      <c r="BW84" s="27">
        <v>3.3875609999999998</v>
      </c>
      <c r="BX84" s="27">
        <v>3.2940640000000001</v>
      </c>
      <c r="BY84" s="27">
        <v>3.4842610000000001</v>
      </c>
      <c r="BZ84" s="24">
        <v>3.4477669999999998</v>
      </c>
      <c r="CA84" s="27">
        <v>3.364134</v>
      </c>
      <c r="CB84" s="27">
        <v>3.4322629999999998</v>
      </c>
      <c r="CC84" s="27">
        <v>3.3325550000000002</v>
      </c>
      <c r="CD84" s="27">
        <v>3.5350109999999999</v>
      </c>
      <c r="CE84" s="24">
        <v>3.4873440000000002</v>
      </c>
      <c r="CF84" s="27">
        <v>3.428817</v>
      </c>
      <c r="CG84" s="27">
        <v>3.495965</v>
      </c>
      <c r="CH84" s="27">
        <v>3.3902389999999998</v>
      </c>
      <c r="CI84" s="27">
        <v>3.6038290000000002</v>
      </c>
      <c r="CJ84" s="24">
        <v>3.5451389999999998</v>
      </c>
      <c r="CK84" s="27">
        <v>3.5020310000000001</v>
      </c>
      <c r="CL84" s="27">
        <v>3.5666259999999999</v>
      </c>
      <c r="CM84" s="27">
        <v>3.45696</v>
      </c>
      <c r="CN84" s="27">
        <v>3.6819060000000001</v>
      </c>
      <c r="CO84" s="24">
        <v>3.6102180000000001</v>
      </c>
      <c r="CP84" s="27">
        <v>3.578379</v>
      </c>
      <c r="CQ84" s="27">
        <v>3.638042</v>
      </c>
      <c r="CR84" s="27">
        <v>3.523088</v>
      </c>
      <c r="CS84" s="27">
        <v>3.7603179999999998</v>
      </c>
      <c r="CT84" s="24">
        <v>3.6762239999999999</v>
      </c>
      <c r="CU84" s="27">
        <v>3.6718519999999999</v>
      </c>
      <c r="CV84" s="27">
        <v>3.7284470000000001</v>
      </c>
      <c r="CW84" s="27">
        <v>3.6053670000000002</v>
      </c>
      <c r="CX84" s="27">
        <v>3.8542649999999998</v>
      </c>
      <c r="CY84" s="24">
        <v>3.7597939999999999</v>
      </c>
      <c r="CZ84" s="27">
        <v>3.7538019999999999</v>
      </c>
      <c r="DA84" s="27">
        <v>3.8085260000000001</v>
      </c>
      <c r="DB84" s="27">
        <v>3.6776759999999999</v>
      </c>
      <c r="DC84" s="27">
        <v>3.9367830000000001</v>
      </c>
      <c r="DD84" s="24">
        <v>3.8319549999999998</v>
      </c>
      <c r="DE84" s="27">
        <v>3.814578</v>
      </c>
      <c r="DF84" s="27">
        <v>3.8681209999999999</v>
      </c>
      <c r="DG84" s="27">
        <v>3.732856</v>
      </c>
      <c r="DH84" s="27">
        <v>3.9987879999999998</v>
      </c>
      <c r="DI84" s="24">
        <v>3.8814449999999998</v>
      </c>
      <c r="DJ84" s="27">
        <v>3.8812419999999999</v>
      </c>
      <c r="DK84" s="27">
        <v>3.9395699999999998</v>
      </c>
      <c r="DL84" s="27">
        <v>3.7947389999999999</v>
      </c>
      <c r="DM84" s="27">
        <v>4.0671189999999999</v>
      </c>
      <c r="DN84" s="24">
        <v>3.935368</v>
      </c>
      <c r="DO84" s="27">
        <v>3.953335</v>
      </c>
      <c r="DP84" s="27">
        <v>4.0115879999999997</v>
      </c>
      <c r="DQ84" s="27">
        <v>3.8649290000000001</v>
      </c>
      <c r="DR84" s="27">
        <v>4.1425700000000001</v>
      </c>
      <c r="DS84" s="24">
        <v>3.996251</v>
      </c>
      <c r="DT84" s="27">
        <v>4.0210749999999997</v>
      </c>
      <c r="DU84" s="27">
        <v>4.0804679999999998</v>
      </c>
      <c r="DV84" s="27">
        <v>3.9317709999999999</v>
      </c>
      <c r="DW84" s="27">
        <v>4.2135670000000003</v>
      </c>
      <c r="DX84" s="24">
        <v>4.0514159999999997</v>
      </c>
      <c r="DY84" s="27">
        <v>4.0865349999999996</v>
      </c>
      <c r="DZ84" s="27">
        <v>4.1465480000000001</v>
      </c>
      <c r="EA84" s="27">
        <v>3.9945940000000002</v>
      </c>
      <c r="EB84" s="27">
        <v>4.2846320000000002</v>
      </c>
      <c r="EC84" s="24">
        <v>4.1074599999999997</v>
      </c>
      <c r="ED84" s="27">
        <v>4.1519269999999997</v>
      </c>
      <c r="EE84" s="27">
        <v>4.2140870000000001</v>
      </c>
      <c r="EF84" s="27">
        <v>4.0582289999999999</v>
      </c>
      <c r="EG84" s="27">
        <v>4.3590629999999999</v>
      </c>
      <c r="EH84" s="24">
        <v>4.1654999999999998</v>
      </c>
      <c r="EI84" s="27">
        <v>4.2193259999999997</v>
      </c>
      <c r="EJ84" s="27">
        <v>4.2823159999999998</v>
      </c>
      <c r="EK84" s="27">
        <v>4.1255689999999996</v>
      </c>
      <c r="EL84" s="27">
        <v>4.4336580000000003</v>
      </c>
      <c r="EM84" s="24">
        <v>4.2265329999999999</v>
      </c>
      <c r="EN84" s="27">
        <v>4.2911109999999999</v>
      </c>
      <c r="EO84" s="27">
        <v>4.3585909999999997</v>
      </c>
      <c r="EP84" s="27">
        <v>4.1957100000000001</v>
      </c>
      <c r="EQ84" s="27">
        <v>4.5097269999999998</v>
      </c>
      <c r="ER84" s="24">
        <v>4.2882550000000004</v>
      </c>
      <c r="ES84" s="26">
        <v>1.2E-2</v>
      </c>
      <c r="ET84" s="26">
        <v>1.2E-2</v>
      </c>
      <c r="EU84" s="26">
        <v>1.0999999999999999E-2</v>
      </c>
      <c r="EV84" s="26">
        <v>1.2999999999999999E-2</v>
      </c>
      <c r="EW84" s="25">
        <v>1.2E-2</v>
      </c>
    </row>
    <row r="85" spans="1:153" x14ac:dyDescent="0.25">
      <c r="A85" s="24"/>
      <c r="B85" s="24"/>
      <c r="C85" s="24"/>
      <c r="D85" s="194"/>
      <c r="E85" s="189"/>
      <c r="F85" s="189"/>
      <c r="G85" s="189"/>
      <c r="H85" s="195"/>
      <c r="I85" s="194"/>
      <c r="J85" s="189"/>
      <c r="K85" s="189"/>
      <c r="L85" s="189"/>
      <c r="M85" s="195"/>
      <c r="N85" s="194"/>
      <c r="O85" s="189"/>
      <c r="P85" s="189"/>
      <c r="Q85" s="189"/>
      <c r="R85" s="195"/>
      <c r="S85" s="194"/>
      <c r="T85" s="189"/>
      <c r="U85" s="189"/>
      <c r="V85" s="189"/>
      <c r="W85" s="195"/>
      <c r="X85" s="194"/>
      <c r="Y85" s="189"/>
      <c r="Z85" s="189"/>
      <c r="AA85" s="189"/>
      <c r="AB85" s="195"/>
      <c r="AC85" s="194"/>
      <c r="AD85" s="189"/>
      <c r="AE85" s="189"/>
      <c r="AF85" s="189"/>
      <c r="AG85" s="195"/>
      <c r="AH85" s="194"/>
      <c r="AI85" s="189"/>
      <c r="AJ85" s="189"/>
      <c r="AK85" s="189"/>
      <c r="AL85" s="195"/>
      <c r="AM85" s="194"/>
      <c r="AN85" s="189"/>
      <c r="AO85" s="189"/>
      <c r="AP85" s="189"/>
      <c r="AQ85" s="195"/>
      <c r="AR85" s="194"/>
      <c r="AS85" s="189"/>
      <c r="AT85" s="189"/>
      <c r="AU85" s="189"/>
      <c r="AV85" s="195"/>
      <c r="AW85" s="194"/>
      <c r="AX85" s="189"/>
      <c r="AY85" s="189"/>
      <c r="AZ85" s="189"/>
      <c r="BA85" s="195"/>
      <c r="BB85" s="194"/>
      <c r="BC85" s="189"/>
      <c r="BD85" s="189"/>
      <c r="BE85" s="189"/>
      <c r="BF85" s="195"/>
      <c r="BG85" s="194"/>
      <c r="BH85" s="189"/>
      <c r="BI85" s="189"/>
      <c r="BJ85" s="189"/>
      <c r="BK85" s="195"/>
      <c r="BL85" s="194"/>
      <c r="BM85" s="189"/>
      <c r="BN85" s="189"/>
      <c r="BO85" s="189"/>
      <c r="BP85" s="195"/>
      <c r="BQ85" s="194"/>
      <c r="BR85" s="189"/>
      <c r="BS85" s="189"/>
      <c r="BT85" s="189"/>
      <c r="BU85" s="195"/>
      <c r="BV85" s="194"/>
      <c r="BW85" s="189"/>
      <c r="BX85" s="189"/>
      <c r="BY85" s="189"/>
      <c r="BZ85" s="195"/>
      <c r="CA85" s="194"/>
      <c r="CB85" s="189"/>
      <c r="CC85" s="189"/>
      <c r="CD85" s="189"/>
      <c r="CE85" s="195"/>
      <c r="CF85" s="194"/>
      <c r="CG85" s="189"/>
      <c r="CH85" s="189"/>
      <c r="CI85" s="189"/>
      <c r="CJ85" s="195"/>
      <c r="CK85" s="194"/>
      <c r="CL85" s="189"/>
      <c r="CM85" s="189"/>
      <c r="CN85" s="189"/>
      <c r="CO85" s="195"/>
      <c r="CP85" s="194"/>
      <c r="CQ85" s="189"/>
      <c r="CR85" s="189"/>
      <c r="CS85" s="189"/>
      <c r="CT85" s="195"/>
      <c r="CU85" s="194"/>
      <c r="CV85" s="189"/>
      <c r="CW85" s="189"/>
      <c r="CX85" s="189"/>
      <c r="CY85" s="195"/>
      <c r="CZ85" s="194"/>
      <c r="DA85" s="189"/>
      <c r="DB85" s="189"/>
      <c r="DC85" s="189"/>
      <c r="DD85" s="195"/>
      <c r="DE85" s="194"/>
      <c r="DF85" s="189"/>
      <c r="DG85" s="189"/>
      <c r="DH85" s="189"/>
      <c r="DI85" s="195"/>
      <c r="DJ85" s="194"/>
      <c r="DK85" s="189"/>
      <c r="DL85" s="189"/>
      <c r="DM85" s="189"/>
      <c r="DN85" s="195"/>
      <c r="DO85" s="194"/>
      <c r="DP85" s="189"/>
      <c r="DQ85" s="189"/>
      <c r="DR85" s="189"/>
      <c r="DS85" s="195"/>
      <c r="DT85" s="194"/>
      <c r="DU85" s="189"/>
      <c r="DV85" s="189"/>
      <c r="DW85" s="189"/>
      <c r="DX85" s="195"/>
      <c r="DY85" s="194"/>
      <c r="DZ85" s="189"/>
      <c r="EA85" s="189"/>
      <c r="EB85" s="189"/>
      <c r="EC85" s="195"/>
      <c r="ED85" s="194"/>
      <c r="EE85" s="189"/>
      <c r="EF85" s="189"/>
      <c r="EG85" s="189"/>
      <c r="EH85" s="195"/>
      <c r="EI85" s="194"/>
      <c r="EJ85" s="189"/>
      <c r="EK85" s="189"/>
      <c r="EL85" s="189"/>
      <c r="EM85" s="195"/>
      <c r="EN85" s="194"/>
      <c r="EO85" s="189"/>
      <c r="EP85" s="189"/>
      <c r="EQ85" s="189"/>
      <c r="ER85" s="195"/>
      <c r="ES85" s="194"/>
      <c r="ET85" s="189"/>
      <c r="EU85" s="189"/>
      <c r="EV85" s="189"/>
      <c r="EW85" s="195"/>
    </row>
    <row r="86" spans="1:153" x14ac:dyDescent="0.25">
      <c r="A86" s="28" t="s">
        <v>165</v>
      </c>
      <c r="B86" s="24"/>
      <c r="C86" s="24"/>
      <c r="D86" s="194"/>
      <c r="E86" s="189"/>
      <c r="F86" s="189"/>
      <c r="G86" s="189"/>
      <c r="H86" s="195"/>
      <c r="I86" s="194"/>
      <c r="J86" s="189"/>
      <c r="K86" s="189"/>
      <c r="L86" s="189"/>
      <c r="M86" s="195"/>
      <c r="N86" s="194"/>
      <c r="O86" s="189"/>
      <c r="P86" s="189"/>
      <c r="Q86" s="189"/>
      <c r="R86" s="195"/>
      <c r="S86" s="194"/>
      <c r="T86" s="189"/>
      <c r="U86" s="189"/>
      <c r="V86" s="189"/>
      <c r="W86" s="195"/>
      <c r="X86" s="194"/>
      <c r="Y86" s="189"/>
      <c r="Z86" s="189"/>
      <c r="AA86" s="189"/>
      <c r="AB86" s="195"/>
      <c r="AC86" s="194"/>
      <c r="AD86" s="189"/>
      <c r="AE86" s="189"/>
      <c r="AF86" s="189"/>
      <c r="AG86" s="195"/>
      <c r="AH86" s="194"/>
      <c r="AI86" s="189"/>
      <c r="AJ86" s="189"/>
      <c r="AK86" s="189"/>
      <c r="AL86" s="195"/>
      <c r="AM86" s="194"/>
      <c r="AN86" s="189"/>
      <c r="AO86" s="189"/>
      <c r="AP86" s="189"/>
      <c r="AQ86" s="195"/>
      <c r="AR86" s="194"/>
      <c r="AS86" s="189"/>
      <c r="AT86" s="189"/>
      <c r="AU86" s="189"/>
      <c r="AV86" s="195"/>
      <c r="AW86" s="194"/>
      <c r="AX86" s="189"/>
      <c r="AY86" s="189"/>
      <c r="AZ86" s="189"/>
      <c r="BA86" s="195"/>
      <c r="BB86" s="194"/>
      <c r="BC86" s="189"/>
      <c r="BD86" s="189"/>
      <c r="BE86" s="189"/>
      <c r="BF86" s="195"/>
      <c r="BG86" s="194"/>
      <c r="BH86" s="189"/>
      <c r="BI86" s="189"/>
      <c r="BJ86" s="189"/>
      <c r="BK86" s="195"/>
      <c r="BL86" s="194"/>
      <c r="BM86" s="189"/>
      <c r="BN86" s="189"/>
      <c r="BO86" s="189"/>
      <c r="BP86" s="195"/>
      <c r="BQ86" s="194"/>
      <c r="BR86" s="189"/>
      <c r="BS86" s="189"/>
      <c r="BT86" s="189"/>
      <c r="BU86" s="195"/>
      <c r="BV86" s="194"/>
      <c r="BW86" s="189"/>
      <c r="BX86" s="189"/>
      <c r="BY86" s="189"/>
      <c r="BZ86" s="195"/>
      <c r="CA86" s="194"/>
      <c r="CB86" s="189"/>
      <c r="CC86" s="189"/>
      <c r="CD86" s="189"/>
      <c r="CE86" s="195"/>
      <c r="CF86" s="194"/>
      <c r="CG86" s="189"/>
      <c r="CH86" s="189"/>
      <c r="CI86" s="189"/>
      <c r="CJ86" s="195"/>
      <c r="CK86" s="194"/>
      <c r="CL86" s="189"/>
      <c r="CM86" s="189"/>
      <c r="CN86" s="189"/>
      <c r="CO86" s="195"/>
      <c r="CP86" s="194"/>
      <c r="CQ86" s="189"/>
      <c r="CR86" s="189"/>
      <c r="CS86" s="189"/>
      <c r="CT86" s="195"/>
      <c r="CU86" s="194"/>
      <c r="CV86" s="189"/>
      <c r="CW86" s="189"/>
      <c r="CX86" s="189"/>
      <c r="CY86" s="195"/>
      <c r="CZ86" s="194"/>
      <c r="DA86" s="189"/>
      <c r="DB86" s="189"/>
      <c r="DC86" s="189"/>
      <c r="DD86" s="195"/>
      <c r="DE86" s="194"/>
      <c r="DF86" s="189"/>
      <c r="DG86" s="189"/>
      <c r="DH86" s="189"/>
      <c r="DI86" s="195"/>
      <c r="DJ86" s="194"/>
      <c r="DK86" s="189"/>
      <c r="DL86" s="189"/>
      <c r="DM86" s="189"/>
      <c r="DN86" s="195"/>
      <c r="DO86" s="194"/>
      <c r="DP86" s="189"/>
      <c r="DQ86" s="189"/>
      <c r="DR86" s="189"/>
      <c r="DS86" s="195"/>
      <c r="DT86" s="194"/>
      <c r="DU86" s="189"/>
      <c r="DV86" s="189"/>
      <c r="DW86" s="189"/>
      <c r="DX86" s="195"/>
      <c r="DY86" s="194"/>
      <c r="DZ86" s="189"/>
      <c r="EA86" s="189"/>
      <c r="EB86" s="189"/>
      <c r="EC86" s="195"/>
      <c r="ED86" s="194"/>
      <c r="EE86" s="189"/>
      <c r="EF86" s="189"/>
      <c r="EG86" s="189"/>
      <c r="EH86" s="195"/>
      <c r="EI86" s="194"/>
      <c r="EJ86" s="189"/>
      <c r="EK86" s="189"/>
      <c r="EL86" s="189"/>
      <c r="EM86" s="195"/>
      <c r="EN86" s="194"/>
      <c r="EO86" s="189"/>
      <c r="EP86" s="189"/>
      <c r="EQ86" s="189"/>
      <c r="ER86" s="195"/>
      <c r="ES86" s="194"/>
      <c r="ET86" s="189"/>
      <c r="EU86" s="189"/>
      <c r="EV86" s="189"/>
      <c r="EW86" s="195"/>
    </row>
    <row r="87" spans="1:153" x14ac:dyDescent="0.25">
      <c r="A87" s="24" t="s">
        <v>164</v>
      </c>
      <c r="B87" s="24">
        <v>4.9995399999999997</v>
      </c>
      <c r="C87" s="24">
        <v>4.4205259999999997</v>
      </c>
      <c r="D87" s="27">
        <v>3.8994339999999998</v>
      </c>
      <c r="E87" s="27">
        <v>4.0545049999999998</v>
      </c>
      <c r="F87" s="27">
        <v>3.9858820000000001</v>
      </c>
      <c r="G87" s="27">
        <v>3.9849610000000002</v>
      </c>
      <c r="H87" s="24">
        <v>3.9905620000000002</v>
      </c>
      <c r="I87" s="27">
        <v>3.8766699999999998</v>
      </c>
      <c r="J87" s="27">
        <v>3.7370839999999999</v>
      </c>
      <c r="K87" s="27">
        <v>3.5540799999999999</v>
      </c>
      <c r="L87" s="27">
        <v>3.9401440000000001</v>
      </c>
      <c r="M87" s="24">
        <v>3.8327079999999998</v>
      </c>
      <c r="N87" s="27">
        <v>3.5222410000000002</v>
      </c>
      <c r="O87" s="27">
        <v>3.5367850000000001</v>
      </c>
      <c r="P87" s="27">
        <v>3.5499369999999999</v>
      </c>
      <c r="Q87" s="27">
        <v>3.7298079999999998</v>
      </c>
      <c r="R87" s="24">
        <v>3.6269330000000002</v>
      </c>
      <c r="S87" s="27">
        <v>3.1680450000000002</v>
      </c>
      <c r="T87" s="27">
        <v>3.5244260000000001</v>
      </c>
      <c r="U87" s="27">
        <v>3.3961570000000001</v>
      </c>
      <c r="V87" s="27">
        <v>3.2842929999999999</v>
      </c>
      <c r="W87" s="24">
        <v>3.1976960000000001</v>
      </c>
      <c r="X87" s="27">
        <v>0.89498</v>
      </c>
      <c r="Y87" s="27">
        <v>1.246048</v>
      </c>
      <c r="Z87" s="27">
        <v>1.1765410000000001</v>
      </c>
      <c r="AA87" s="27">
        <v>1.033058</v>
      </c>
      <c r="AB87" s="24">
        <v>0.91532899999999995</v>
      </c>
      <c r="AC87" s="27">
        <v>0.92145900000000003</v>
      </c>
      <c r="AD87" s="27">
        <v>1.328608</v>
      </c>
      <c r="AE87" s="27">
        <v>1.230777</v>
      </c>
      <c r="AF87" s="27">
        <v>1.0470950000000001</v>
      </c>
      <c r="AG87" s="24">
        <v>0.89774200000000004</v>
      </c>
      <c r="AH87" s="27">
        <v>0.949129</v>
      </c>
      <c r="AI87" s="27">
        <v>1.4466600000000001</v>
      </c>
      <c r="AJ87" s="27">
        <v>1.314406</v>
      </c>
      <c r="AK87" s="27">
        <v>1.0759069999999999</v>
      </c>
      <c r="AL87" s="24">
        <v>0.91994699999999996</v>
      </c>
      <c r="AM87" s="27">
        <v>0.98140499999999997</v>
      </c>
      <c r="AN87" s="27">
        <v>1.54738</v>
      </c>
      <c r="AO87" s="27">
        <v>1.4127259999999999</v>
      </c>
      <c r="AP87" s="27">
        <v>1.0988389999999999</v>
      </c>
      <c r="AQ87" s="24">
        <v>0.93889299999999998</v>
      </c>
      <c r="AR87" s="27">
        <v>0.987016</v>
      </c>
      <c r="AS87" s="27">
        <v>1.593753</v>
      </c>
      <c r="AT87" s="27">
        <v>1.4482159999999999</v>
      </c>
      <c r="AU87" s="27">
        <v>1.0901400000000001</v>
      </c>
      <c r="AV87" s="24">
        <v>0.93242400000000003</v>
      </c>
      <c r="AW87" s="27">
        <v>0.976549</v>
      </c>
      <c r="AX87" s="27">
        <v>1.654183</v>
      </c>
      <c r="AY87" s="27">
        <v>1.5063979999999999</v>
      </c>
      <c r="AZ87" s="27">
        <v>1.1038190000000001</v>
      </c>
      <c r="BA87" s="24">
        <v>0.93848299999999996</v>
      </c>
      <c r="BB87" s="27">
        <v>0.98430600000000001</v>
      </c>
      <c r="BC87" s="27">
        <v>1.7181059999999999</v>
      </c>
      <c r="BD87" s="27">
        <v>1.5708</v>
      </c>
      <c r="BE87" s="27">
        <v>1.125305</v>
      </c>
      <c r="BF87" s="24">
        <v>0.95793200000000001</v>
      </c>
      <c r="BG87" s="27">
        <v>0.99045700000000003</v>
      </c>
      <c r="BH87" s="27">
        <v>1.718998</v>
      </c>
      <c r="BI87" s="27">
        <v>1.6232169999999999</v>
      </c>
      <c r="BJ87" s="27">
        <v>1.133464</v>
      </c>
      <c r="BK87" s="24">
        <v>0.97702999999999995</v>
      </c>
      <c r="BL87" s="27">
        <v>0.98927100000000001</v>
      </c>
      <c r="BM87" s="27">
        <v>1.7325710000000001</v>
      </c>
      <c r="BN87" s="27">
        <v>1.634423</v>
      </c>
      <c r="BO87" s="27">
        <v>1.128263</v>
      </c>
      <c r="BP87" s="24">
        <v>0.97444799999999998</v>
      </c>
      <c r="BQ87" s="27">
        <v>1.008813</v>
      </c>
      <c r="BR87" s="27">
        <v>1.7329810000000001</v>
      </c>
      <c r="BS87" s="27">
        <v>1.608374</v>
      </c>
      <c r="BT87" s="27">
        <v>1.1280300000000001</v>
      </c>
      <c r="BU87" s="24">
        <v>0.97804800000000003</v>
      </c>
      <c r="BV87" s="27">
        <v>0.99519800000000003</v>
      </c>
      <c r="BW87" s="27">
        <v>1.7401359999999999</v>
      </c>
      <c r="BX87" s="27">
        <v>1.6407130000000001</v>
      </c>
      <c r="BY87" s="27">
        <v>1.12723</v>
      </c>
      <c r="BZ87" s="24">
        <v>0.97028899999999996</v>
      </c>
      <c r="CA87" s="27">
        <v>0.99329400000000001</v>
      </c>
      <c r="CB87" s="27">
        <v>1.721568</v>
      </c>
      <c r="CC87" s="27">
        <v>1.644304</v>
      </c>
      <c r="CD87" s="27">
        <v>1.128098</v>
      </c>
      <c r="CE87" s="24">
        <v>0.96904000000000001</v>
      </c>
      <c r="CF87" s="27">
        <v>0.99659500000000001</v>
      </c>
      <c r="CG87" s="27">
        <v>1.695325</v>
      </c>
      <c r="CH87" s="27">
        <v>1.615337</v>
      </c>
      <c r="CI87" s="27">
        <v>1.1684810000000001</v>
      </c>
      <c r="CJ87" s="24">
        <v>0.98246199999999995</v>
      </c>
      <c r="CK87" s="27">
        <v>0.99502699999999999</v>
      </c>
      <c r="CL87" s="27">
        <v>1.701981</v>
      </c>
      <c r="CM87" s="27">
        <v>1.6426700000000001</v>
      </c>
      <c r="CN87" s="27">
        <v>1.1846589999999999</v>
      </c>
      <c r="CO87" s="24">
        <v>0.98697599999999996</v>
      </c>
      <c r="CP87" s="27">
        <v>0.99546699999999999</v>
      </c>
      <c r="CQ87" s="27">
        <v>1.744027</v>
      </c>
      <c r="CR87" s="27">
        <v>1.6785000000000001</v>
      </c>
      <c r="CS87" s="27">
        <v>1.1938789999999999</v>
      </c>
      <c r="CT87" s="24">
        <v>0.99416099999999996</v>
      </c>
      <c r="CU87" s="27">
        <v>1.0146280000000001</v>
      </c>
      <c r="CV87" s="27">
        <v>1.76546</v>
      </c>
      <c r="CW87" s="27">
        <v>1.695665</v>
      </c>
      <c r="CX87" s="27">
        <v>1.191387</v>
      </c>
      <c r="CY87" s="24">
        <v>1.017652</v>
      </c>
      <c r="CZ87" s="27">
        <v>1.017698</v>
      </c>
      <c r="DA87" s="27">
        <v>1.7690589999999999</v>
      </c>
      <c r="DB87" s="27">
        <v>1.7026289999999999</v>
      </c>
      <c r="DC87" s="27">
        <v>1.1945650000000001</v>
      </c>
      <c r="DD87" s="24">
        <v>1.0241359999999999</v>
      </c>
      <c r="DE87" s="27">
        <v>1.0210300000000001</v>
      </c>
      <c r="DF87" s="27">
        <v>1.7748360000000001</v>
      </c>
      <c r="DG87" s="27">
        <v>1.734332</v>
      </c>
      <c r="DH87" s="27">
        <v>1.198915</v>
      </c>
      <c r="DI87" s="24">
        <v>1.0229729999999999</v>
      </c>
      <c r="DJ87" s="27">
        <v>1.029409</v>
      </c>
      <c r="DK87" s="27">
        <v>1.773363</v>
      </c>
      <c r="DL87" s="27">
        <v>1.750742</v>
      </c>
      <c r="DM87" s="27">
        <v>1.2215400000000001</v>
      </c>
      <c r="DN87" s="24">
        <v>1.029544</v>
      </c>
      <c r="DO87" s="27">
        <v>1.0510390000000001</v>
      </c>
      <c r="DP87" s="27">
        <v>1.789099</v>
      </c>
      <c r="DQ87" s="27">
        <v>1.761217</v>
      </c>
      <c r="DR87" s="27">
        <v>1.2557990000000001</v>
      </c>
      <c r="DS87" s="24">
        <v>1.0355479999999999</v>
      </c>
      <c r="DT87" s="27">
        <v>1.066991</v>
      </c>
      <c r="DU87" s="27">
        <v>1.8203210000000001</v>
      </c>
      <c r="DV87" s="27">
        <v>1.7930170000000001</v>
      </c>
      <c r="DW87" s="27">
        <v>1.2549490000000001</v>
      </c>
      <c r="DX87" s="24">
        <v>1.0446610000000001</v>
      </c>
      <c r="DY87" s="27">
        <v>1.080919</v>
      </c>
      <c r="DZ87" s="27">
        <v>1.8021529999999999</v>
      </c>
      <c r="EA87" s="27">
        <v>1.817002</v>
      </c>
      <c r="EB87" s="27">
        <v>1.2650539999999999</v>
      </c>
      <c r="EC87" s="24">
        <v>1.0403519999999999</v>
      </c>
      <c r="ED87" s="27">
        <v>1.09945</v>
      </c>
      <c r="EE87" s="27">
        <v>1.799269</v>
      </c>
      <c r="EF87" s="27">
        <v>1.811855</v>
      </c>
      <c r="EG87" s="27">
        <v>1.276791</v>
      </c>
      <c r="EH87" s="24">
        <v>1.0495300000000001</v>
      </c>
      <c r="EI87" s="27">
        <v>1.107124</v>
      </c>
      <c r="EJ87" s="27">
        <v>1.765941</v>
      </c>
      <c r="EK87" s="27">
        <v>1.8079419999999999</v>
      </c>
      <c r="EL87" s="27">
        <v>1.2816590000000001</v>
      </c>
      <c r="EM87" s="24">
        <v>1.049604</v>
      </c>
      <c r="EN87" s="27">
        <v>1.1063540000000001</v>
      </c>
      <c r="EO87" s="27">
        <v>1.7743549999999999</v>
      </c>
      <c r="EP87" s="27">
        <v>1.786551</v>
      </c>
      <c r="EQ87" s="27">
        <v>1.2747040000000001</v>
      </c>
      <c r="ER87" s="24">
        <v>1.043399</v>
      </c>
      <c r="ES87" s="26">
        <v>-4.7E-2</v>
      </c>
      <c r="ET87" s="26">
        <v>-3.1E-2</v>
      </c>
      <c r="EU87" s="26">
        <v>-3.1E-2</v>
      </c>
      <c r="EV87" s="26">
        <v>-4.2000000000000003E-2</v>
      </c>
      <c r="EW87" s="25">
        <v>-4.9000000000000002E-2</v>
      </c>
    </row>
    <row r="88" spans="1:153" x14ac:dyDescent="0.25">
      <c r="A88" s="24" t="s">
        <v>163</v>
      </c>
      <c r="B88" s="24">
        <v>2.0659999999999998</v>
      </c>
      <c r="C88" s="24">
        <v>1.9390000000000001</v>
      </c>
      <c r="D88" s="27">
        <v>1.978566</v>
      </c>
      <c r="E88" s="27">
        <v>1.984693</v>
      </c>
      <c r="F88" s="27">
        <v>1.981932</v>
      </c>
      <c r="G88" s="27">
        <v>1.9817689999999999</v>
      </c>
      <c r="H88" s="24">
        <v>1.9819629999999999</v>
      </c>
      <c r="I88" s="27">
        <v>2.0882239999999999</v>
      </c>
      <c r="J88" s="27">
        <v>2.0876920000000001</v>
      </c>
      <c r="K88" s="27">
        <v>2.0832579999999998</v>
      </c>
      <c r="L88" s="27">
        <v>2.0885729999999998</v>
      </c>
      <c r="M88" s="24">
        <v>2.0780120000000002</v>
      </c>
      <c r="N88" s="27">
        <v>2.0553940000000002</v>
      </c>
      <c r="O88" s="27">
        <v>2.0884849999999999</v>
      </c>
      <c r="P88" s="27">
        <v>2.0871059999999999</v>
      </c>
      <c r="Q88" s="27">
        <v>2.0631430000000002</v>
      </c>
      <c r="R88" s="24">
        <v>2.0241570000000002</v>
      </c>
      <c r="S88" s="27">
        <v>1.6206469999999999</v>
      </c>
      <c r="T88" s="27">
        <v>1.7893289999999999</v>
      </c>
      <c r="U88" s="27">
        <v>1.742882</v>
      </c>
      <c r="V88" s="27">
        <v>1.6864140000000001</v>
      </c>
      <c r="W88" s="24">
        <v>1.5973269999999999</v>
      </c>
      <c r="X88" s="27">
        <v>1.4254450000000001</v>
      </c>
      <c r="Y88" s="27">
        <v>1.6894290000000001</v>
      </c>
      <c r="Z88" s="27">
        <v>1.6447080000000001</v>
      </c>
      <c r="AA88" s="27">
        <v>1.472208</v>
      </c>
      <c r="AB88" s="24">
        <v>1.3403240000000001</v>
      </c>
      <c r="AC88" s="27">
        <v>1.441419</v>
      </c>
      <c r="AD88" s="27">
        <v>1.7516670000000001</v>
      </c>
      <c r="AE88" s="27">
        <v>1.699411</v>
      </c>
      <c r="AF88" s="27">
        <v>1.4994559999999999</v>
      </c>
      <c r="AG88" s="24">
        <v>1.336789</v>
      </c>
      <c r="AH88" s="27">
        <v>1.4571369999999999</v>
      </c>
      <c r="AI88" s="27">
        <v>1.7872349999999999</v>
      </c>
      <c r="AJ88" s="27">
        <v>1.7290179999999999</v>
      </c>
      <c r="AK88" s="27">
        <v>1.4905219999999999</v>
      </c>
      <c r="AL88" s="24">
        <v>1.3150059999999999</v>
      </c>
      <c r="AM88" s="27">
        <v>1.5080979999999999</v>
      </c>
      <c r="AN88" s="27">
        <v>1.839817</v>
      </c>
      <c r="AO88" s="27">
        <v>1.781566</v>
      </c>
      <c r="AP88" s="27">
        <v>1.5181979999999999</v>
      </c>
      <c r="AQ88" s="24">
        <v>1.3403119999999999</v>
      </c>
      <c r="AR88" s="27">
        <v>1.510632</v>
      </c>
      <c r="AS88" s="27">
        <v>1.862948</v>
      </c>
      <c r="AT88" s="27">
        <v>1.816289</v>
      </c>
      <c r="AU88" s="27">
        <v>1.5231680000000001</v>
      </c>
      <c r="AV88" s="24">
        <v>1.3426959999999999</v>
      </c>
      <c r="AW88" s="27">
        <v>1.512513</v>
      </c>
      <c r="AX88" s="27">
        <v>1.8882570000000001</v>
      </c>
      <c r="AY88" s="27">
        <v>1.8290029999999999</v>
      </c>
      <c r="AZ88" s="27">
        <v>1.5257130000000001</v>
      </c>
      <c r="BA88" s="24">
        <v>1.3446940000000001</v>
      </c>
      <c r="BB88" s="27">
        <v>1.517568</v>
      </c>
      <c r="BC88" s="27">
        <v>1.88819</v>
      </c>
      <c r="BD88" s="27">
        <v>1.8590869999999999</v>
      </c>
      <c r="BE88" s="27">
        <v>1.532211</v>
      </c>
      <c r="BF88" s="24">
        <v>1.351294</v>
      </c>
      <c r="BG88" s="27">
        <v>1.518195</v>
      </c>
      <c r="BH88" s="27">
        <v>1.882714</v>
      </c>
      <c r="BI88" s="27">
        <v>1.8820349999999999</v>
      </c>
      <c r="BJ88" s="27">
        <v>1.539887</v>
      </c>
      <c r="BK88" s="24">
        <v>1.3529679999999999</v>
      </c>
      <c r="BL88" s="27">
        <v>1.5273190000000001</v>
      </c>
      <c r="BM88" s="27">
        <v>1.885211</v>
      </c>
      <c r="BN88" s="27">
        <v>1.8866989999999999</v>
      </c>
      <c r="BO88" s="27">
        <v>1.5458289999999999</v>
      </c>
      <c r="BP88" s="24">
        <v>1.350973</v>
      </c>
      <c r="BQ88" s="27">
        <v>1.5368839999999999</v>
      </c>
      <c r="BR88" s="27">
        <v>1.8867590000000001</v>
      </c>
      <c r="BS88" s="27">
        <v>1.8873850000000001</v>
      </c>
      <c r="BT88" s="27">
        <v>1.552503</v>
      </c>
      <c r="BU88" s="24">
        <v>1.349758</v>
      </c>
      <c r="BV88" s="27">
        <v>1.5341389999999999</v>
      </c>
      <c r="BW88" s="27">
        <v>1.8816440000000001</v>
      </c>
      <c r="BX88" s="27">
        <v>1.884009</v>
      </c>
      <c r="BY88" s="27">
        <v>1.558092</v>
      </c>
      <c r="BZ88" s="24">
        <v>1.3466419999999999</v>
      </c>
      <c r="CA88" s="27">
        <v>1.537571</v>
      </c>
      <c r="CB88" s="27">
        <v>1.8758870000000001</v>
      </c>
      <c r="CC88" s="27">
        <v>1.8840939999999999</v>
      </c>
      <c r="CD88" s="27">
        <v>1.5476840000000001</v>
      </c>
      <c r="CE88" s="24">
        <v>1.345369</v>
      </c>
      <c r="CF88" s="27">
        <v>1.540484</v>
      </c>
      <c r="CG88" s="27">
        <v>1.878055</v>
      </c>
      <c r="CH88" s="27">
        <v>1.8858159999999999</v>
      </c>
      <c r="CI88" s="27">
        <v>1.5567530000000001</v>
      </c>
      <c r="CJ88" s="24">
        <v>1.349558</v>
      </c>
      <c r="CK88" s="27">
        <v>1.5396840000000001</v>
      </c>
      <c r="CL88" s="27">
        <v>1.8824799999999999</v>
      </c>
      <c r="CM88" s="27">
        <v>1.884547</v>
      </c>
      <c r="CN88" s="27">
        <v>1.5655790000000001</v>
      </c>
      <c r="CO88" s="24">
        <v>1.3530329999999999</v>
      </c>
      <c r="CP88" s="27">
        <v>1.541472</v>
      </c>
      <c r="CQ88" s="27">
        <v>1.8830169999999999</v>
      </c>
      <c r="CR88" s="27">
        <v>1.8879980000000001</v>
      </c>
      <c r="CS88" s="27">
        <v>1.5713429999999999</v>
      </c>
      <c r="CT88" s="24">
        <v>1.3575090000000001</v>
      </c>
      <c r="CU88" s="27">
        <v>1.544702</v>
      </c>
      <c r="CV88" s="27">
        <v>1.8833029999999999</v>
      </c>
      <c r="CW88" s="27">
        <v>1.888792</v>
      </c>
      <c r="CX88" s="27">
        <v>1.5709150000000001</v>
      </c>
      <c r="CY88" s="24">
        <v>1.3610580000000001</v>
      </c>
      <c r="CZ88" s="27">
        <v>1.5411360000000001</v>
      </c>
      <c r="DA88" s="27">
        <v>1.8800509999999999</v>
      </c>
      <c r="DB88" s="27">
        <v>1.8866639999999999</v>
      </c>
      <c r="DC88" s="27">
        <v>1.570479</v>
      </c>
      <c r="DD88" s="24">
        <v>1.3651500000000001</v>
      </c>
      <c r="DE88" s="27">
        <v>1.53904</v>
      </c>
      <c r="DF88" s="27">
        <v>1.8789039999999999</v>
      </c>
      <c r="DG88" s="27">
        <v>1.886277</v>
      </c>
      <c r="DH88" s="27">
        <v>1.574848</v>
      </c>
      <c r="DI88" s="24">
        <v>1.3662080000000001</v>
      </c>
      <c r="DJ88" s="27">
        <v>1.562074</v>
      </c>
      <c r="DK88" s="27">
        <v>1.8801289999999999</v>
      </c>
      <c r="DL88" s="27">
        <v>1.8860920000000001</v>
      </c>
      <c r="DM88" s="27">
        <v>1.582665</v>
      </c>
      <c r="DN88" s="24">
        <v>1.3672960000000001</v>
      </c>
      <c r="DO88" s="27">
        <v>1.5741400000000001</v>
      </c>
      <c r="DP88" s="27">
        <v>1.8784620000000001</v>
      </c>
      <c r="DQ88" s="27">
        <v>1.8859440000000001</v>
      </c>
      <c r="DR88" s="27">
        <v>1.594376</v>
      </c>
      <c r="DS88" s="24">
        <v>1.365289</v>
      </c>
      <c r="DT88" s="27">
        <v>1.589655</v>
      </c>
      <c r="DU88" s="27">
        <v>1.878209</v>
      </c>
      <c r="DV88" s="27">
        <v>1.884768</v>
      </c>
      <c r="DW88" s="27">
        <v>1.6010660000000001</v>
      </c>
      <c r="DX88" s="24">
        <v>1.36609</v>
      </c>
      <c r="DY88" s="27">
        <v>1.5947</v>
      </c>
      <c r="DZ88" s="27">
        <v>1.87785</v>
      </c>
      <c r="EA88" s="27">
        <v>1.8843110000000001</v>
      </c>
      <c r="EB88" s="27">
        <v>1.607542</v>
      </c>
      <c r="EC88" s="24">
        <v>1.367918</v>
      </c>
      <c r="ED88" s="27">
        <v>1.6065929999999999</v>
      </c>
      <c r="EE88" s="27">
        <v>1.878368</v>
      </c>
      <c r="EF88" s="27">
        <v>1.8839870000000001</v>
      </c>
      <c r="EG88" s="27">
        <v>1.610949</v>
      </c>
      <c r="EH88" s="24">
        <v>1.372204</v>
      </c>
      <c r="EI88" s="27">
        <v>1.6095680000000001</v>
      </c>
      <c r="EJ88" s="27">
        <v>1.8773310000000001</v>
      </c>
      <c r="EK88" s="27">
        <v>1.882927</v>
      </c>
      <c r="EL88" s="27">
        <v>1.6133900000000001</v>
      </c>
      <c r="EM88" s="24">
        <v>1.372922</v>
      </c>
      <c r="EN88" s="27">
        <v>1.610975</v>
      </c>
      <c r="EO88" s="27">
        <v>1.8758589999999999</v>
      </c>
      <c r="EP88" s="27">
        <v>1.8808739999999999</v>
      </c>
      <c r="EQ88" s="27">
        <v>1.609885</v>
      </c>
      <c r="ER88" s="24">
        <v>1.3710020000000001</v>
      </c>
      <c r="ES88" s="26">
        <v>-6.0000000000000001E-3</v>
      </c>
      <c r="ET88" s="26">
        <v>-1E-3</v>
      </c>
      <c r="EU88" s="26">
        <v>-1E-3</v>
      </c>
      <c r="EV88" s="26">
        <v>-6.0000000000000001E-3</v>
      </c>
      <c r="EW88" s="25">
        <v>-1.2E-2</v>
      </c>
    </row>
    <row r="89" spans="1:153" x14ac:dyDescent="0.25">
      <c r="A89" s="24" t="s">
        <v>162</v>
      </c>
      <c r="B89" s="24">
        <v>33.105643999999998</v>
      </c>
      <c r="C89" s="24">
        <v>31.481833000000002</v>
      </c>
      <c r="D89" s="27">
        <v>28.863492999999998</v>
      </c>
      <c r="E89" s="27">
        <v>29.632898000000001</v>
      </c>
      <c r="F89" s="27">
        <v>29.226908000000002</v>
      </c>
      <c r="G89" s="27">
        <v>29.221758000000001</v>
      </c>
      <c r="H89" s="24">
        <v>29.227581000000001</v>
      </c>
      <c r="I89" s="27">
        <v>29.056989999999999</v>
      </c>
      <c r="J89" s="27">
        <v>29.414164</v>
      </c>
      <c r="K89" s="27">
        <v>28.938103000000002</v>
      </c>
      <c r="L89" s="27">
        <v>29.257722999999999</v>
      </c>
      <c r="M89" s="24">
        <v>28.841196</v>
      </c>
      <c r="N89" s="27">
        <v>28.184792999999999</v>
      </c>
      <c r="O89" s="27">
        <v>30.772525999999999</v>
      </c>
      <c r="P89" s="27">
        <v>30.215366</v>
      </c>
      <c r="Q89" s="27">
        <v>29.597484999999999</v>
      </c>
      <c r="R89" s="24">
        <v>28.477965999999999</v>
      </c>
      <c r="S89" s="27">
        <v>26.163111000000001</v>
      </c>
      <c r="T89" s="27">
        <v>30.389437000000001</v>
      </c>
      <c r="U89" s="27">
        <v>29.740295</v>
      </c>
      <c r="V89" s="27">
        <v>27.974399999999999</v>
      </c>
      <c r="W89" s="24">
        <v>26.835152000000001</v>
      </c>
      <c r="X89" s="27">
        <v>5.168342</v>
      </c>
      <c r="Y89" s="27">
        <v>6.5926580000000001</v>
      </c>
      <c r="Z89" s="27">
        <v>6.3107430000000004</v>
      </c>
      <c r="AA89" s="27">
        <v>5.7566600000000001</v>
      </c>
      <c r="AB89" s="24">
        <v>5.1966640000000002</v>
      </c>
      <c r="AC89" s="27">
        <v>5.3082750000000001</v>
      </c>
      <c r="AD89" s="27">
        <v>6.8810279999999997</v>
      </c>
      <c r="AE89" s="27">
        <v>6.5855319999999997</v>
      </c>
      <c r="AF89" s="27">
        <v>5.8324790000000002</v>
      </c>
      <c r="AG89" s="24">
        <v>5.180396</v>
      </c>
      <c r="AH89" s="27">
        <v>5.4042760000000003</v>
      </c>
      <c r="AI89" s="27">
        <v>7.1157979999999998</v>
      </c>
      <c r="AJ89" s="27">
        <v>6.8073079999999999</v>
      </c>
      <c r="AK89" s="27">
        <v>5.9466890000000001</v>
      </c>
      <c r="AL89" s="24">
        <v>5.2038630000000001</v>
      </c>
      <c r="AM89" s="27">
        <v>5.534904</v>
      </c>
      <c r="AN89" s="27">
        <v>7.3221449999999999</v>
      </c>
      <c r="AO89" s="27">
        <v>6.9917889999999998</v>
      </c>
      <c r="AP89" s="27">
        <v>6.0445729999999998</v>
      </c>
      <c r="AQ89" s="24">
        <v>5.2772519999999998</v>
      </c>
      <c r="AR89" s="27">
        <v>5.5872630000000001</v>
      </c>
      <c r="AS89" s="27">
        <v>7.5277269999999996</v>
      </c>
      <c r="AT89" s="27">
        <v>7.1732370000000003</v>
      </c>
      <c r="AU89" s="27">
        <v>6.0297099999999997</v>
      </c>
      <c r="AV89" s="24">
        <v>5.2318389999999999</v>
      </c>
      <c r="AW89" s="27">
        <v>5.577178</v>
      </c>
      <c r="AX89" s="27">
        <v>7.5588639999999998</v>
      </c>
      <c r="AY89" s="27">
        <v>7.2204639999999998</v>
      </c>
      <c r="AZ89" s="27">
        <v>6.0885259999999999</v>
      </c>
      <c r="BA89" s="24">
        <v>5.2768290000000002</v>
      </c>
      <c r="BB89" s="27">
        <v>5.5612640000000004</v>
      </c>
      <c r="BC89" s="27">
        <v>7.6835779999999998</v>
      </c>
      <c r="BD89" s="27">
        <v>7.3884740000000004</v>
      </c>
      <c r="BE89" s="27">
        <v>6.1522139999999998</v>
      </c>
      <c r="BF89" s="24">
        <v>5.320398</v>
      </c>
      <c r="BG89" s="27">
        <v>5.5751350000000004</v>
      </c>
      <c r="BH89" s="27">
        <v>7.6812969999999998</v>
      </c>
      <c r="BI89" s="27">
        <v>7.4812190000000003</v>
      </c>
      <c r="BJ89" s="27">
        <v>6.1809630000000002</v>
      </c>
      <c r="BK89" s="24">
        <v>5.4658220000000002</v>
      </c>
      <c r="BL89" s="27">
        <v>5.5529019999999996</v>
      </c>
      <c r="BM89" s="27">
        <v>7.6993140000000002</v>
      </c>
      <c r="BN89" s="27">
        <v>7.497236</v>
      </c>
      <c r="BO89" s="27">
        <v>6.3176899999999998</v>
      </c>
      <c r="BP89" s="24">
        <v>5.4946919999999997</v>
      </c>
      <c r="BQ89" s="27">
        <v>5.602627</v>
      </c>
      <c r="BR89" s="27">
        <v>7.7656650000000003</v>
      </c>
      <c r="BS89" s="27">
        <v>7.5152060000000001</v>
      </c>
      <c r="BT89" s="27">
        <v>6.3507389999999999</v>
      </c>
      <c r="BU89" s="24">
        <v>5.5079690000000001</v>
      </c>
      <c r="BV89" s="27">
        <v>5.5679220000000003</v>
      </c>
      <c r="BW89" s="27">
        <v>7.7795399999999999</v>
      </c>
      <c r="BX89" s="27">
        <v>7.5524610000000001</v>
      </c>
      <c r="BY89" s="27">
        <v>6.2927119999999999</v>
      </c>
      <c r="BZ89" s="24">
        <v>5.4674120000000004</v>
      </c>
      <c r="CA89" s="27">
        <v>5.5100990000000003</v>
      </c>
      <c r="CB89" s="27">
        <v>7.7784560000000003</v>
      </c>
      <c r="CC89" s="27">
        <v>7.5662669999999999</v>
      </c>
      <c r="CD89" s="27">
        <v>6.245635</v>
      </c>
      <c r="CE89" s="24">
        <v>5.4837189999999998</v>
      </c>
      <c r="CF89" s="27">
        <v>5.4869640000000004</v>
      </c>
      <c r="CG89" s="27">
        <v>7.7418760000000004</v>
      </c>
      <c r="CH89" s="27">
        <v>7.5699120000000004</v>
      </c>
      <c r="CI89" s="27">
        <v>6.3871830000000003</v>
      </c>
      <c r="CJ89" s="24">
        <v>5.5424470000000001</v>
      </c>
      <c r="CK89" s="27">
        <v>5.5285659999999996</v>
      </c>
      <c r="CL89" s="27">
        <v>7.8185079999999996</v>
      </c>
      <c r="CM89" s="27">
        <v>7.5835189999999999</v>
      </c>
      <c r="CN89" s="27">
        <v>6.4879829999999998</v>
      </c>
      <c r="CO89" s="24">
        <v>5.5991879999999998</v>
      </c>
      <c r="CP89" s="27">
        <v>5.5984239999999996</v>
      </c>
      <c r="CQ89" s="27">
        <v>7.8030229999999996</v>
      </c>
      <c r="CR89" s="27">
        <v>7.6639749999999998</v>
      </c>
      <c r="CS89" s="27">
        <v>6.4893830000000001</v>
      </c>
      <c r="CT89" s="24">
        <v>5.6802440000000001</v>
      </c>
      <c r="CU89" s="27">
        <v>5.6353520000000001</v>
      </c>
      <c r="CV89" s="27">
        <v>7.8411429999999998</v>
      </c>
      <c r="CW89" s="27">
        <v>7.696097</v>
      </c>
      <c r="CX89" s="27">
        <v>6.5189409999999999</v>
      </c>
      <c r="CY89" s="24">
        <v>5.736383</v>
      </c>
      <c r="CZ89" s="27">
        <v>5.6187719999999999</v>
      </c>
      <c r="DA89" s="27">
        <v>7.8863560000000001</v>
      </c>
      <c r="DB89" s="27">
        <v>7.714715</v>
      </c>
      <c r="DC89" s="27">
        <v>6.5794920000000001</v>
      </c>
      <c r="DD89" s="24">
        <v>5.7773199999999996</v>
      </c>
      <c r="DE89" s="27">
        <v>5.6217800000000002</v>
      </c>
      <c r="DF89" s="27">
        <v>7.9108239999999999</v>
      </c>
      <c r="DG89" s="27">
        <v>7.7905139999999999</v>
      </c>
      <c r="DH89" s="27">
        <v>6.6296889999999999</v>
      </c>
      <c r="DI89" s="24">
        <v>5.810117</v>
      </c>
      <c r="DJ89" s="27">
        <v>5.7179869999999999</v>
      </c>
      <c r="DK89" s="27">
        <v>7.8707409999999998</v>
      </c>
      <c r="DL89" s="27">
        <v>7.8227149999999996</v>
      </c>
      <c r="DM89" s="27">
        <v>6.7535239999999996</v>
      </c>
      <c r="DN89" s="24">
        <v>5.8557269999999999</v>
      </c>
      <c r="DO89" s="27">
        <v>5.8544809999999998</v>
      </c>
      <c r="DP89" s="27">
        <v>7.9340000000000002</v>
      </c>
      <c r="DQ89" s="27">
        <v>7.8361650000000003</v>
      </c>
      <c r="DR89" s="27">
        <v>6.8019080000000001</v>
      </c>
      <c r="DS89" s="24">
        <v>5.8847430000000003</v>
      </c>
      <c r="DT89" s="27">
        <v>6.0005550000000003</v>
      </c>
      <c r="DU89" s="27">
        <v>8.0432469999999991</v>
      </c>
      <c r="DV89" s="27">
        <v>7.9278950000000004</v>
      </c>
      <c r="DW89" s="27">
        <v>6.8028969999999997</v>
      </c>
      <c r="DX89" s="24">
        <v>5.9028340000000004</v>
      </c>
      <c r="DY89" s="27">
        <v>6.0791060000000003</v>
      </c>
      <c r="DZ89" s="27">
        <v>8.0617730000000005</v>
      </c>
      <c r="EA89" s="27">
        <v>8.0224620000000009</v>
      </c>
      <c r="EB89" s="27">
        <v>6.8877319999999997</v>
      </c>
      <c r="EC89" s="24">
        <v>5.9430529999999999</v>
      </c>
      <c r="ED89" s="27">
        <v>6.159599</v>
      </c>
      <c r="EE89" s="27">
        <v>8.0739850000000004</v>
      </c>
      <c r="EF89" s="27">
        <v>8.0357380000000003</v>
      </c>
      <c r="EG89" s="27">
        <v>6.9249720000000003</v>
      </c>
      <c r="EH89" s="24">
        <v>5.9799449999999998</v>
      </c>
      <c r="EI89" s="27">
        <v>6.2290520000000003</v>
      </c>
      <c r="EJ89" s="27">
        <v>8.0137180000000008</v>
      </c>
      <c r="EK89" s="27">
        <v>8.0199510000000007</v>
      </c>
      <c r="EL89" s="27">
        <v>6.959219</v>
      </c>
      <c r="EM89" s="24">
        <v>5.999714</v>
      </c>
      <c r="EN89" s="27">
        <v>6.2662709999999997</v>
      </c>
      <c r="EO89" s="27">
        <v>8.0439830000000008</v>
      </c>
      <c r="EP89" s="27">
        <v>8.0007999999999999</v>
      </c>
      <c r="EQ89" s="27">
        <v>6.9678459999999998</v>
      </c>
      <c r="ER89" s="24">
        <v>6.0350479999999997</v>
      </c>
      <c r="ES89" s="26">
        <v>-5.3999999999999999E-2</v>
      </c>
      <c r="ET89" s="26">
        <v>-4.5999999999999999E-2</v>
      </c>
      <c r="EU89" s="26">
        <v>-4.5999999999999999E-2</v>
      </c>
      <c r="EV89" s="26">
        <v>-5.0999999999999997E-2</v>
      </c>
      <c r="EW89" s="25">
        <v>-5.5E-2</v>
      </c>
    </row>
    <row r="90" spans="1:153" x14ac:dyDescent="0.25">
      <c r="A90" s="24"/>
      <c r="B90" s="24"/>
      <c r="C90" s="24"/>
      <c r="D90" s="191"/>
      <c r="E90" s="192"/>
      <c r="F90" s="192"/>
      <c r="G90" s="192"/>
      <c r="H90" s="193"/>
      <c r="I90" s="191"/>
      <c r="J90" s="192"/>
      <c r="K90" s="192"/>
      <c r="L90" s="192"/>
      <c r="M90" s="193"/>
      <c r="N90" s="191"/>
      <c r="O90" s="192"/>
      <c r="P90" s="192"/>
      <c r="Q90" s="192"/>
      <c r="R90" s="193"/>
      <c r="S90" s="191"/>
      <c r="T90" s="192"/>
      <c r="U90" s="192"/>
      <c r="V90" s="192"/>
      <c r="W90" s="193"/>
      <c r="X90" s="191"/>
      <c r="Y90" s="192"/>
      <c r="Z90" s="192"/>
      <c r="AA90" s="192"/>
      <c r="AB90" s="193"/>
      <c r="AC90" s="191"/>
      <c r="AD90" s="192"/>
      <c r="AE90" s="192"/>
      <c r="AF90" s="192"/>
      <c r="AG90" s="193"/>
      <c r="AH90" s="191"/>
      <c r="AI90" s="192"/>
      <c r="AJ90" s="192"/>
      <c r="AK90" s="192"/>
      <c r="AL90" s="193"/>
      <c r="AM90" s="191"/>
      <c r="AN90" s="192"/>
      <c r="AO90" s="192"/>
      <c r="AP90" s="192"/>
      <c r="AQ90" s="193"/>
      <c r="AR90" s="191"/>
      <c r="AS90" s="192"/>
      <c r="AT90" s="192"/>
      <c r="AU90" s="192"/>
      <c r="AV90" s="193"/>
      <c r="AW90" s="191"/>
      <c r="AX90" s="192"/>
      <c r="AY90" s="192"/>
      <c r="AZ90" s="192"/>
      <c r="BA90" s="193"/>
      <c r="BB90" s="191"/>
      <c r="BC90" s="192"/>
      <c r="BD90" s="192"/>
      <c r="BE90" s="192"/>
      <c r="BF90" s="193"/>
      <c r="BG90" s="191"/>
      <c r="BH90" s="192"/>
      <c r="BI90" s="192"/>
      <c r="BJ90" s="192"/>
      <c r="BK90" s="193"/>
      <c r="BL90" s="191"/>
      <c r="BM90" s="192"/>
      <c r="BN90" s="192"/>
      <c r="BO90" s="192"/>
      <c r="BP90" s="193"/>
      <c r="BQ90" s="191"/>
      <c r="BR90" s="192"/>
      <c r="BS90" s="192"/>
      <c r="BT90" s="192"/>
      <c r="BU90" s="193"/>
      <c r="BV90" s="191"/>
      <c r="BW90" s="192"/>
      <c r="BX90" s="192"/>
      <c r="BY90" s="192"/>
      <c r="BZ90" s="193"/>
      <c r="CA90" s="191"/>
      <c r="CB90" s="192"/>
      <c r="CC90" s="192"/>
      <c r="CD90" s="192"/>
      <c r="CE90" s="193"/>
      <c r="CF90" s="191"/>
      <c r="CG90" s="192"/>
      <c r="CH90" s="192"/>
      <c r="CI90" s="192"/>
      <c r="CJ90" s="193"/>
      <c r="CK90" s="191"/>
      <c r="CL90" s="192"/>
      <c r="CM90" s="192"/>
      <c r="CN90" s="192"/>
      <c r="CO90" s="193"/>
      <c r="CP90" s="191"/>
      <c r="CQ90" s="192"/>
      <c r="CR90" s="192"/>
      <c r="CS90" s="192"/>
      <c r="CT90" s="193"/>
      <c r="CU90" s="191"/>
      <c r="CV90" s="192"/>
      <c r="CW90" s="192"/>
      <c r="CX90" s="192"/>
      <c r="CY90" s="193"/>
      <c r="CZ90" s="191"/>
      <c r="DA90" s="192"/>
      <c r="DB90" s="192"/>
      <c r="DC90" s="192"/>
      <c r="DD90" s="193"/>
      <c r="DE90" s="191"/>
      <c r="DF90" s="192"/>
      <c r="DG90" s="192"/>
      <c r="DH90" s="192"/>
      <c r="DI90" s="193"/>
      <c r="DJ90" s="191"/>
      <c r="DK90" s="192"/>
      <c r="DL90" s="192"/>
      <c r="DM90" s="192"/>
      <c r="DN90" s="193"/>
      <c r="DO90" s="191"/>
      <c r="DP90" s="192"/>
      <c r="DQ90" s="192"/>
      <c r="DR90" s="192"/>
      <c r="DS90" s="193"/>
      <c r="DT90" s="191"/>
      <c r="DU90" s="192"/>
      <c r="DV90" s="192"/>
      <c r="DW90" s="192"/>
      <c r="DX90" s="193"/>
      <c r="DY90" s="191"/>
      <c r="DZ90" s="192"/>
      <c r="EA90" s="192"/>
      <c r="EB90" s="192"/>
      <c r="EC90" s="193"/>
      <c r="ED90" s="191"/>
      <c r="EE90" s="192"/>
      <c r="EF90" s="192"/>
      <c r="EG90" s="192"/>
      <c r="EH90" s="193"/>
      <c r="EI90" s="191"/>
      <c r="EJ90" s="192"/>
      <c r="EK90" s="192"/>
      <c r="EL90" s="192"/>
      <c r="EM90" s="193"/>
      <c r="EN90" s="191"/>
      <c r="EO90" s="192"/>
      <c r="EP90" s="192"/>
      <c r="EQ90" s="192"/>
      <c r="ER90" s="193"/>
      <c r="ES90" s="191"/>
      <c r="ET90" s="192"/>
      <c r="EU90" s="192"/>
      <c r="EV90" s="192"/>
      <c r="EW90" s="193"/>
    </row>
    <row r="91" spans="1:153" s="23" customFormat="1" ht="15" customHeight="1" x14ac:dyDescent="0.25">
      <c r="A91" s="190" t="s">
        <v>161</v>
      </c>
      <c r="B91" s="190"/>
      <c r="C91" s="190"/>
      <c r="D91" s="190"/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  <c r="AD91" s="190"/>
      <c r="AE91" s="190"/>
      <c r="AF91" s="190"/>
      <c r="AG91" s="190"/>
      <c r="AH91" s="190"/>
      <c r="AI91" s="190"/>
      <c r="AJ91" s="190"/>
      <c r="AK91" s="190"/>
      <c r="AL91" s="190"/>
      <c r="AM91" s="190"/>
      <c r="AN91" s="190"/>
      <c r="AO91" s="190"/>
      <c r="AP91" s="190"/>
      <c r="AQ91" s="190"/>
      <c r="AR91" s="190"/>
      <c r="AS91" s="190"/>
      <c r="AT91" s="190"/>
      <c r="AU91" s="190"/>
      <c r="AV91" s="190"/>
      <c r="AW91" s="190"/>
      <c r="AX91" s="190"/>
      <c r="AY91" s="190"/>
      <c r="AZ91" s="190"/>
      <c r="BA91" s="190"/>
      <c r="BB91" s="190"/>
      <c r="BC91" s="190"/>
      <c r="BD91" s="190"/>
      <c r="BE91" s="190"/>
      <c r="BF91" s="190"/>
      <c r="BG91" s="190"/>
      <c r="BH91" s="190"/>
      <c r="BI91" s="190"/>
      <c r="BJ91" s="190"/>
      <c r="BK91" s="190"/>
      <c r="BL91" s="190"/>
      <c r="BM91" s="190"/>
      <c r="BN91" s="190"/>
      <c r="BO91" s="190"/>
      <c r="BP91" s="190"/>
      <c r="BQ91" s="190"/>
      <c r="BR91" s="190"/>
      <c r="BS91" s="190"/>
      <c r="BT91" s="190"/>
      <c r="BU91" s="190"/>
      <c r="BV91" s="190"/>
      <c r="BW91" s="190"/>
      <c r="BX91" s="190"/>
      <c r="BY91" s="190"/>
      <c r="BZ91" s="190"/>
      <c r="CA91" s="190"/>
      <c r="CB91" s="190"/>
      <c r="CC91" s="190"/>
      <c r="CD91" s="190"/>
      <c r="CE91" s="190"/>
      <c r="CF91" s="190"/>
      <c r="CG91" s="190"/>
      <c r="CH91" s="190"/>
      <c r="CI91" s="190"/>
      <c r="CJ91" s="190"/>
      <c r="CK91" s="190"/>
      <c r="CL91" s="190"/>
      <c r="CM91" s="190"/>
      <c r="CN91" s="190"/>
      <c r="CO91" s="190"/>
      <c r="CP91" s="190"/>
      <c r="CQ91" s="190"/>
      <c r="CR91" s="190"/>
      <c r="CS91" s="190"/>
      <c r="CT91" s="190"/>
      <c r="CU91" s="190"/>
      <c r="CV91" s="190"/>
      <c r="CW91" s="190"/>
      <c r="CX91" s="190"/>
      <c r="CY91" s="190"/>
      <c r="CZ91" s="190"/>
      <c r="DA91" s="190"/>
      <c r="DB91" s="190"/>
      <c r="DC91" s="190"/>
      <c r="DD91" s="190"/>
      <c r="DE91" s="190"/>
      <c r="DF91" s="190"/>
      <c r="DG91" s="190"/>
      <c r="DH91" s="190"/>
      <c r="DI91" s="190"/>
      <c r="DJ91" s="190"/>
      <c r="DK91" s="190"/>
      <c r="DL91" s="190"/>
      <c r="DM91" s="190"/>
      <c r="DN91" s="190"/>
      <c r="DO91" s="190"/>
      <c r="DP91" s="190"/>
      <c r="DQ91" s="190"/>
      <c r="DR91" s="190"/>
      <c r="DS91" s="190"/>
      <c r="DT91" s="190"/>
      <c r="DU91" s="190"/>
      <c r="DV91" s="190"/>
      <c r="DW91" s="190"/>
      <c r="DX91" s="190"/>
      <c r="DY91" s="190"/>
      <c r="DZ91" s="190"/>
      <c r="EA91" s="190"/>
      <c r="EB91" s="190"/>
      <c r="EC91" s="190"/>
      <c r="ED91" s="190"/>
      <c r="EE91" s="190"/>
      <c r="EF91" s="190"/>
      <c r="EG91" s="190"/>
      <c r="EH91" s="190"/>
      <c r="EI91" s="190"/>
      <c r="EJ91" s="190"/>
      <c r="EK91" s="190"/>
      <c r="EL91" s="190"/>
      <c r="EM91" s="190"/>
      <c r="EN91" s="190"/>
      <c r="EO91" s="190"/>
      <c r="EP91" s="190"/>
      <c r="EQ91" s="190"/>
      <c r="ER91" s="190"/>
      <c r="ES91" s="190"/>
      <c r="ET91" s="190"/>
      <c r="EU91" s="190"/>
      <c r="EV91" s="190"/>
      <c r="EW91" s="190"/>
    </row>
    <row r="92" spans="1:153" ht="15" customHeight="1" x14ac:dyDescent="0.25">
      <c r="A92" s="189" t="s">
        <v>160</v>
      </c>
      <c r="B92" s="189"/>
      <c r="C92" s="189"/>
      <c r="D92" s="189"/>
      <c r="E92" s="189"/>
      <c r="F92" s="189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89"/>
      <c r="AS92" s="189"/>
      <c r="AT92" s="189"/>
      <c r="AU92" s="189"/>
      <c r="AV92" s="189"/>
      <c r="AW92" s="189"/>
      <c r="AX92" s="189"/>
      <c r="AY92" s="189"/>
      <c r="AZ92" s="189"/>
      <c r="BA92" s="189"/>
      <c r="BB92" s="189"/>
      <c r="BC92" s="189"/>
      <c r="BD92" s="189"/>
      <c r="BE92" s="189"/>
      <c r="BF92" s="189"/>
      <c r="BG92" s="189"/>
      <c r="BH92" s="189"/>
      <c r="BI92" s="189"/>
      <c r="BJ92" s="189"/>
      <c r="BK92" s="189"/>
      <c r="BL92" s="189"/>
      <c r="BM92" s="189"/>
      <c r="BN92" s="189"/>
      <c r="BO92" s="189"/>
      <c r="BP92" s="189"/>
      <c r="BQ92" s="189"/>
      <c r="BR92" s="189"/>
      <c r="BS92" s="189"/>
      <c r="BT92" s="189"/>
      <c r="BU92" s="189"/>
      <c r="BV92" s="189"/>
      <c r="BW92" s="189"/>
      <c r="BX92" s="189"/>
      <c r="BY92" s="189"/>
      <c r="BZ92" s="189"/>
      <c r="CA92" s="189"/>
      <c r="CB92" s="189"/>
      <c r="CC92" s="189"/>
      <c r="CD92" s="189"/>
      <c r="CE92" s="189"/>
      <c r="CF92" s="189"/>
      <c r="CG92" s="189"/>
      <c r="CH92" s="189"/>
      <c r="CI92" s="189"/>
      <c r="CJ92" s="189"/>
      <c r="CK92" s="189"/>
      <c r="CL92" s="189"/>
      <c r="CM92" s="189"/>
      <c r="CN92" s="189"/>
      <c r="CO92" s="189"/>
      <c r="CP92" s="189"/>
      <c r="CQ92" s="189"/>
      <c r="CR92" s="189"/>
      <c r="CS92" s="189"/>
      <c r="CT92" s="189"/>
      <c r="CU92" s="189"/>
      <c r="CV92" s="189"/>
      <c r="CW92" s="189"/>
      <c r="CX92" s="189"/>
      <c r="CY92" s="189"/>
      <c r="CZ92" s="189"/>
      <c r="DA92" s="189"/>
      <c r="DB92" s="189"/>
      <c r="DC92" s="189"/>
      <c r="DD92" s="189"/>
      <c r="DE92" s="189"/>
      <c r="DF92" s="189"/>
      <c r="DG92" s="189"/>
      <c r="DH92" s="189"/>
      <c r="DI92" s="189"/>
      <c r="DJ92" s="189"/>
      <c r="DK92" s="189"/>
      <c r="DL92" s="189"/>
      <c r="DM92" s="189"/>
      <c r="DN92" s="189"/>
      <c r="DO92" s="189"/>
      <c r="DP92" s="189"/>
      <c r="DQ92" s="189"/>
      <c r="DR92" s="189"/>
      <c r="DS92" s="189"/>
      <c r="DT92" s="189"/>
      <c r="DU92" s="189"/>
      <c r="DV92" s="189"/>
      <c r="DW92" s="189"/>
      <c r="DX92" s="189"/>
      <c r="DY92" s="189"/>
      <c r="DZ92" s="189"/>
      <c r="EA92" s="189"/>
      <c r="EB92" s="189"/>
      <c r="EC92" s="189"/>
      <c r="ED92" s="189"/>
      <c r="EE92" s="189"/>
      <c r="EF92" s="189"/>
      <c r="EG92" s="189"/>
      <c r="EH92" s="189"/>
      <c r="EI92" s="189"/>
      <c r="EJ92" s="189"/>
      <c r="EK92" s="189"/>
      <c r="EL92" s="189"/>
      <c r="EM92" s="189"/>
      <c r="EN92" s="189"/>
      <c r="EO92" s="189"/>
      <c r="EP92" s="189"/>
      <c r="EQ92" s="189"/>
      <c r="ER92" s="189"/>
      <c r="ES92" s="189"/>
      <c r="ET92" s="189"/>
      <c r="EU92" s="189"/>
      <c r="EV92" s="189"/>
      <c r="EW92" s="189"/>
    </row>
    <row r="93" spans="1:153" ht="15" customHeight="1" x14ac:dyDescent="0.25">
      <c r="A93" s="189" t="s">
        <v>159</v>
      </c>
      <c r="B93" s="189"/>
      <c r="C93" s="189"/>
      <c r="D93" s="189"/>
      <c r="E93" s="189"/>
      <c r="F93" s="189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  <c r="U93" s="189"/>
      <c r="V93" s="189"/>
      <c r="W93" s="189"/>
      <c r="X93" s="189"/>
      <c r="Y93" s="189"/>
      <c r="Z93" s="189"/>
      <c r="AA93" s="189"/>
      <c r="AB93" s="189"/>
      <c r="AC93" s="189"/>
      <c r="AD93" s="189"/>
      <c r="AE93" s="189"/>
      <c r="AF93" s="189"/>
      <c r="AG93" s="189"/>
      <c r="AH93" s="189"/>
      <c r="AI93" s="189"/>
      <c r="AJ93" s="189"/>
      <c r="AK93" s="189"/>
      <c r="AL93" s="189"/>
      <c r="AM93" s="189"/>
      <c r="AN93" s="189"/>
      <c r="AO93" s="189"/>
      <c r="AP93" s="189"/>
      <c r="AQ93" s="189"/>
      <c r="AR93" s="189"/>
      <c r="AS93" s="189"/>
      <c r="AT93" s="189"/>
      <c r="AU93" s="189"/>
      <c r="AV93" s="189"/>
      <c r="AW93" s="189"/>
      <c r="AX93" s="189"/>
      <c r="AY93" s="189"/>
      <c r="AZ93" s="189"/>
      <c r="BA93" s="189"/>
      <c r="BB93" s="189"/>
      <c r="BC93" s="189"/>
      <c r="BD93" s="189"/>
      <c r="BE93" s="189"/>
      <c r="BF93" s="189"/>
      <c r="BG93" s="189"/>
      <c r="BH93" s="189"/>
      <c r="BI93" s="189"/>
      <c r="BJ93" s="189"/>
      <c r="BK93" s="189"/>
      <c r="BL93" s="189"/>
      <c r="BM93" s="189"/>
      <c r="BN93" s="189"/>
      <c r="BO93" s="189"/>
      <c r="BP93" s="189"/>
      <c r="BQ93" s="189"/>
      <c r="BR93" s="189"/>
      <c r="BS93" s="189"/>
      <c r="BT93" s="189"/>
      <c r="BU93" s="189"/>
      <c r="BV93" s="189"/>
      <c r="BW93" s="189"/>
      <c r="BX93" s="189"/>
      <c r="BY93" s="189"/>
      <c r="BZ93" s="189"/>
      <c r="CA93" s="189"/>
      <c r="CB93" s="189"/>
      <c r="CC93" s="189"/>
      <c r="CD93" s="189"/>
      <c r="CE93" s="189"/>
      <c r="CF93" s="189"/>
      <c r="CG93" s="189"/>
      <c r="CH93" s="189"/>
      <c r="CI93" s="189"/>
      <c r="CJ93" s="189"/>
      <c r="CK93" s="189"/>
      <c r="CL93" s="189"/>
      <c r="CM93" s="189"/>
      <c r="CN93" s="189"/>
      <c r="CO93" s="189"/>
      <c r="CP93" s="189"/>
      <c r="CQ93" s="189"/>
      <c r="CR93" s="189"/>
      <c r="CS93" s="189"/>
      <c r="CT93" s="189"/>
      <c r="CU93" s="189"/>
      <c r="CV93" s="189"/>
      <c r="CW93" s="189"/>
      <c r="CX93" s="189"/>
      <c r="CY93" s="189"/>
      <c r="CZ93" s="189"/>
      <c r="DA93" s="189"/>
      <c r="DB93" s="189"/>
      <c r="DC93" s="189"/>
      <c r="DD93" s="189"/>
      <c r="DE93" s="189"/>
      <c r="DF93" s="189"/>
      <c r="DG93" s="189"/>
      <c r="DH93" s="189"/>
      <c r="DI93" s="189"/>
      <c r="DJ93" s="189"/>
      <c r="DK93" s="189"/>
      <c r="DL93" s="189"/>
      <c r="DM93" s="189"/>
      <c r="DN93" s="189"/>
      <c r="DO93" s="189"/>
      <c r="DP93" s="189"/>
      <c r="DQ93" s="189"/>
      <c r="DR93" s="189"/>
      <c r="DS93" s="189"/>
      <c r="DT93" s="189"/>
      <c r="DU93" s="189"/>
      <c r="DV93" s="189"/>
      <c r="DW93" s="189"/>
      <c r="DX93" s="189"/>
      <c r="DY93" s="189"/>
      <c r="DZ93" s="189"/>
      <c r="EA93" s="189"/>
      <c r="EB93" s="189"/>
      <c r="EC93" s="189"/>
      <c r="ED93" s="189"/>
      <c r="EE93" s="189"/>
      <c r="EF93" s="189"/>
      <c r="EG93" s="189"/>
      <c r="EH93" s="189"/>
      <c r="EI93" s="189"/>
      <c r="EJ93" s="189"/>
      <c r="EK93" s="189"/>
      <c r="EL93" s="189"/>
      <c r="EM93" s="189"/>
      <c r="EN93" s="189"/>
      <c r="EO93" s="189"/>
      <c r="EP93" s="189"/>
      <c r="EQ93" s="189"/>
      <c r="ER93" s="189"/>
      <c r="ES93" s="189"/>
      <c r="ET93" s="189"/>
      <c r="EU93" s="189"/>
      <c r="EV93" s="189"/>
      <c r="EW93" s="189"/>
    </row>
    <row r="94" spans="1:153" ht="15" customHeight="1" x14ac:dyDescent="0.25">
      <c r="A94" s="189" t="s">
        <v>158</v>
      </c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  <c r="U94" s="189"/>
      <c r="V94" s="189"/>
      <c r="W94" s="189"/>
      <c r="X94" s="189"/>
      <c r="Y94" s="189"/>
      <c r="Z94" s="189"/>
      <c r="AA94" s="189"/>
      <c r="AB94" s="189"/>
      <c r="AC94" s="189"/>
      <c r="AD94" s="189"/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89"/>
      <c r="AR94" s="189"/>
      <c r="AS94" s="189"/>
      <c r="AT94" s="189"/>
      <c r="AU94" s="189"/>
      <c r="AV94" s="189"/>
      <c r="AW94" s="189"/>
      <c r="AX94" s="189"/>
      <c r="AY94" s="189"/>
      <c r="AZ94" s="189"/>
      <c r="BA94" s="189"/>
      <c r="BB94" s="189"/>
      <c r="BC94" s="189"/>
      <c r="BD94" s="189"/>
      <c r="BE94" s="189"/>
      <c r="BF94" s="189"/>
      <c r="BG94" s="189"/>
      <c r="BH94" s="189"/>
      <c r="BI94" s="189"/>
      <c r="BJ94" s="189"/>
      <c r="BK94" s="189"/>
      <c r="BL94" s="189"/>
      <c r="BM94" s="189"/>
      <c r="BN94" s="189"/>
      <c r="BO94" s="189"/>
      <c r="BP94" s="189"/>
      <c r="BQ94" s="189"/>
      <c r="BR94" s="189"/>
      <c r="BS94" s="189"/>
      <c r="BT94" s="189"/>
      <c r="BU94" s="189"/>
      <c r="BV94" s="189"/>
      <c r="BW94" s="189"/>
      <c r="BX94" s="189"/>
      <c r="BY94" s="189"/>
      <c r="BZ94" s="189"/>
      <c r="CA94" s="189"/>
      <c r="CB94" s="189"/>
      <c r="CC94" s="189"/>
      <c r="CD94" s="189"/>
      <c r="CE94" s="189"/>
      <c r="CF94" s="189"/>
      <c r="CG94" s="189"/>
      <c r="CH94" s="189"/>
      <c r="CI94" s="189"/>
      <c r="CJ94" s="189"/>
      <c r="CK94" s="189"/>
      <c r="CL94" s="189"/>
      <c r="CM94" s="189"/>
      <c r="CN94" s="189"/>
      <c r="CO94" s="189"/>
      <c r="CP94" s="189"/>
      <c r="CQ94" s="189"/>
      <c r="CR94" s="189"/>
      <c r="CS94" s="189"/>
      <c r="CT94" s="189"/>
      <c r="CU94" s="189"/>
      <c r="CV94" s="189"/>
      <c r="CW94" s="189"/>
      <c r="CX94" s="189"/>
      <c r="CY94" s="189"/>
      <c r="CZ94" s="189"/>
      <c r="DA94" s="189"/>
      <c r="DB94" s="189"/>
      <c r="DC94" s="189"/>
      <c r="DD94" s="189"/>
      <c r="DE94" s="189"/>
      <c r="DF94" s="189"/>
      <c r="DG94" s="189"/>
      <c r="DH94" s="189"/>
      <c r="DI94" s="189"/>
      <c r="DJ94" s="189"/>
      <c r="DK94" s="189"/>
      <c r="DL94" s="189"/>
      <c r="DM94" s="189"/>
      <c r="DN94" s="189"/>
      <c r="DO94" s="189"/>
      <c r="DP94" s="189"/>
      <c r="DQ94" s="189"/>
      <c r="DR94" s="189"/>
      <c r="DS94" s="189"/>
      <c r="DT94" s="189"/>
      <c r="DU94" s="189"/>
      <c r="DV94" s="189"/>
      <c r="DW94" s="189"/>
      <c r="DX94" s="189"/>
      <c r="DY94" s="189"/>
      <c r="DZ94" s="189"/>
      <c r="EA94" s="189"/>
      <c r="EB94" s="189"/>
      <c r="EC94" s="189"/>
      <c r="ED94" s="189"/>
      <c r="EE94" s="189"/>
      <c r="EF94" s="189"/>
      <c r="EG94" s="189"/>
      <c r="EH94" s="189"/>
      <c r="EI94" s="189"/>
      <c r="EJ94" s="189"/>
      <c r="EK94" s="189"/>
      <c r="EL94" s="189"/>
      <c r="EM94" s="189"/>
      <c r="EN94" s="189"/>
      <c r="EO94" s="189"/>
      <c r="EP94" s="189"/>
      <c r="EQ94" s="189"/>
      <c r="ER94" s="189"/>
      <c r="ES94" s="189"/>
      <c r="ET94" s="189"/>
      <c r="EU94" s="189"/>
      <c r="EV94" s="189"/>
      <c r="EW94" s="189"/>
    </row>
    <row r="95" spans="1:153" ht="15" customHeight="1" x14ac:dyDescent="0.25">
      <c r="A95" s="189" t="s">
        <v>157</v>
      </c>
      <c r="B95" s="189"/>
      <c r="C95" s="189"/>
      <c r="D95" s="189"/>
      <c r="E95" s="189"/>
      <c r="F95" s="189"/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89"/>
      <c r="DC95" s="189"/>
      <c r="DD95" s="189"/>
      <c r="DE95" s="189"/>
      <c r="DF95" s="189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 s="189"/>
      <c r="DR95" s="189"/>
      <c r="DS95" s="189"/>
      <c r="DT95" s="189"/>
      <c r="DU95" s="189"/>
      <c r="DV95" s="189"/>
      <c r="DW95" s="189"/>
      <c r="DX95" s="189"/>
      <c r="DY95" s="189"/>
      <c r="DZ95" s="189"/>
      <c r="EA95" s="189"/>
      <c r="EB95" s="189"/>
      <c r="EC95" s="189"/>
      <c r="ED95" s="189"/>
      <c r="EE95" s="189"/>
      <c r="EF95" s="189"/>
      <c r="EG95" s="189"/>
      <c r="EH95" s="189"/>
      <c r="EI95" s="189"/>
      <c r="EJ95" s="189"/>
      <c r="EK95" s="189"/>
      <c r="EL95" s="189"/>
      <c r="EM95" s="189"/>
      <c r="EN95" s="189"/>
      <c r="EO95" s="189"/>
      <c r="EP95" s="189"/>
      <c r="EQ95" s="189"/>
      <c r="ER95" s="189"/>
      <c r="ES95" s="189"/>
      <c r="ET95" s="189"/>
      <c r="EU95" s="189"/>
      <c r="EV95" s="189"/>
      <c r="EW95" s="189"/>
    </row>
    <row r="96" spans="1:153" ht="15" customHeight="1" x14ac:dyDescent="0.25">
      <c r="A96" s="189" t="s">
        <v>156</v>
      </c>
      <c r="B96" s="189"/>
      <c r="C96" s="189"/>
      <c r="D96" s="189"/>
      <c r="E96" s="189"/>
      <c r="F96" s="189"/>
      <c r="G96" s="189"/>
      <c r="H96" s="189"/>
      <c r="I96" s="189"/>
      <c r="J96" s="189"/>
      <c r="K96" s="189"/>
      <c r="L96" s="189"/>
      <c r="M96" s="189"/>
      <c r="N96" s="189"/>
      <c r="O96" s="189"/>
      <c r="P96" s="189"/>
      <c r="Q96" s="189"/>
      <c r="R96" s="189"/>
      <c r="S96" s="189"/>
      <c r="T96" s="189"/>
      <c r="U96" s="189"/>
      <c r="V96" s="189"/>
      <c r="W96" s="189"/>
      <c r="X96" s="189"/>
      <c r="Y96" s="189"/>
      <c r="Z96" s="189"/>
      <c r="AA96" s="189"/>
      <c r="AB96" s="189"/>
      <c r="AC96" s="189"/>
      <c r="AD96" s="189"/>
      <c r="AE96" s="189"/>
      <c r="AF96" s="189"/>
      <c r="AG96" s="189"/>
      <c r="AH96" s="189"/>
      <c r="AI96" s="189"/>
      <c r="AJ96" s="189"/>
      <c r="AK96" s="189"/>
      <c r="AL96" s="189"/>
      <c r="AM96" s="189"/>
      <c r="AN96" s="189"/>
      <c r="AO96" s="189"/>
      <c r="AP96" s="189"/>
      <c r="AQ96" s="189"/>
      <c r="AR96" s="189"/>
      <c r="AS96" s="189"/>
      <c r="AT96" s="189"/>
      <c r="AU96" s="189"/>
      <c r="AV96" s="189"/>
      <c r="AW96" s="189"/>
      <c r="AX96" s="189"/>
      <c r="AY96" s="189"/>
      <c r="AZ96" s="189"/>
      <c r="BA96" s="189"/>
      <c r="BB96" s="189"/>
      <c r="BC96" s="189"/>
      <c r="BD96" s="189"/>
      <c r="BE96" s="189"/>
      <c r="BF96" s="189"/>
      <c r="BG96" s="189"/>
      <c r="BH96" s="189"/>
      <c r="BI96" s="189"/>
      <c r="BJ96" s="189"/>
      <c r="BK96" s="189"/>
      <c r="BL96" s="189"/>
      <c r="BM96" s="189"/>
      <c r="BN96" s="189"/>
      <c r="BO96" s="189"/>
      <c r="BP96" s="189"/>
      <c r="BQ96" s="189"/>
      <c r="BR96" s="189"/>
      <c r="BS96" s="189"/>
      <c r="BT96" s="189"/>
      <c r="BU96" s="189"/>
      <c r="BV96" s="189"/>
      <c r="BW96" s="189"/>
      <c r="BX96" s="189"/>
      <c r="BY96" s="189"/>
      <c r="BZ96" s="189"/>
      <c r="CA96" s="189"/>
      <c r="CB96" s="189"/>
      <c r="CC96" s="189"/>
      <c r="CD96" s="189"/>
      <c r="CE96" s="189"/>
      <c r="CF96" s="189"/>
      <c r="CG96" s="189"/>
      <c r="CH96" s="189"/>
      <c r="CI96" s="189"/>
      <c r="CJ96" s="189"/>
      <c r="CK96" s="189"/>
      <c r="CL96" s="189"/>
      <c r="CM96" s="189"/>
      <c r="CN96" s="189"/>
      <c r="CO96" s="189"/>
      <c r="CP96" s="189"/>
      <c r="CQ96" s="189"/>
      <c r="CR96" s="189"/>
      <c r="CS96" s="189"/>
      <c r="CT96" s="189"/>
      <c r="CU96" s="189"/>
      <c r="CV96" s="189"/>
      <c r="CW96" s="189"/>
      <c r="CX96" s="189"/>
      <c r="CY96" s="189"/>
      <c r="CZ96" s="189"/>
      <c r="DA96" s="189"/>
      <c r="DB96" s="189"/>
      <c r="DC96" s="189"/>
      <c r="DD96" s="189"/>
      <c r="DE96" s="189"/>
      <c r="DF96" s="189"/>
      <c r="DG96" s="189"/>
      <c r="DH96" s="189"/>
      <c r="DI96" s="189"/>
      <c r="DJ96" s="189"/>
      <c r="DK96" s="189"/>
      <c r="DL96" s="189"/>
      <c r="DM96" s="189"/>
      <c r="DN96" s="189"/>
      <c r="DO96" s="189"/>
      <c r="DP96" s="189"/>
      <c r="DQ96" s="189"/>
      <c r="DR96" s="189"/>
      <c r="DS96" s="189"/>
      <c r="DT96" s="189"/>
      <c r="DU96" s="189"/>
      <c r="DV96" s="189"/>
      <c r="DW96" s="189"/>
      <c r="DX96" s="189"/>
      <c r="DY96" s="189"/>
      <c r="DZ96" s="189"/>
      <c r="EA96" s="189"/>
      <c r="EB96" s="189"/>
      <c r="EC96" s="189"/>
      <c r="ED96" s="189"/>
      <c r="EE96" s="189"/>
      <c r="EF96" s="189"/>
      <c r="EG96" s="189"/>
      <c r="EH96" s="189"/>
      <c r="EI96" s="189"/>
      <c r="EJ96" s="189"/>
      <c r="EK96" s="189"/>
      <c r="EL96" s="189"/>
      <c r="EM96" s="189"/>
      <c r="EN96" s="189"/>
      <c r="EO96" s="189"/>
      <c r="EP96" s="189"/>
      <c r="EQ96" s="189"/>
      <c r="ER96" s="189"/>
      <c r="ES96" s="189"/>
      <c r="ET96" s="189"/>
      <c r="EU96" s="189"/>
      <c r="EV96" s="189"/>
      <c r="EW96" s="189"/>
    </row>
    <row r="97" spans="1:153" ht="15" customHeight="1" x14ac:dyDescent="0.25">
      <c r="A97" s="189" t="s">
        <v>155</v>
      </c>
      <c r="B97" s="189"/>
      <c r="C97" s="189"/>
      <c r="D97" s="189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89"/>
      <c r="CU97" s="189"/>
      <c r="CV97" s="189"/>
      <c r="CW97" s="189"/>
      <c r="CX97" s="189"/>
      <c r="CY97" s="189"/>
      <c r="CZ97" s="189"/>
      <c r="DA97" s="189"/>
      <c r="DB97" s="189"/>
      <c r="DC97" s="189"/>
      <c r="DD97" s="189"/>
      <c r="DE97" s="189"/>
      <c r="DF97" s="189"/>
      <c r="DG97" s="189"/>
      <c r="DH97" s="189"/>
      <c r="DI97" s="189"/>
      <c r="DJ97" s="189"/>
      <c r="DK97" s="189"/>
      <c r="DL97" s="189"/>
      <c r="DM97" s="189"/>
      <c r="DN97" s="189"/>
      <c r="DO97" s="189"/>
      <c r="DP97" s="189"/>
      <c r="DQ97" s="189"/>
      <c r="DR97" s="189"/>
      <c r="DS97" s="189"/>
      <c r="DT97" s="189"/>
      <c r="DU97" s="189"/>
      <c r="DV97" s="189"/>
      <c r="DW97" s="189"/>
      <c r="DX97" s="189"/>
      <c r="DY97" s="189"/>
      <c r="DZ97" s="189"/>
      <c r="EA97" s="189"/>
      <c r="EB97" s="189"/>
      <c r="EC97" s="189"/>
      <c r="ED97" s="189"/>
      <c r="EE97" s="189"/>
      <c r="EF97" s="189"/>
      <c r="EG97" s="189"/>
      <c r="EH97" s="189"/>
      <c r="EI97" s="189"/>
      <c r="EJ97" s="189"/>
      <c r="EK97" s="189"/>
      <c r="EL97" s="189"/>
      <c r="EM97" s="189"/>
      <c r="EN97" s="189"/>
      <c r="EO97" s="189"/>
      <c r="EP97" s="189"/>
      <c r="EQ97" s="189"/>
      <c r="ER97" s="189"/>
      <c r="ES97" s="189"/>
      <c r="ET97" s="189"/>
      <c r="EU97" s="189"/>
      <c r="EV97" s="189"/>
      <c r="EW97" s="189"/>
    </row>
    <row r="98" spans="1:153" ht="15" customHeight="1" x14ac:dyDescent="0.25">
      <c r="A98" s="189" t="s">
        <v>154</v>
      </c>
      <c r="B98" s="189"/>
      <c r="C98" s="189"/>
      <c r="D98" s="189"/>
      <c r="E98" s="189"/>
      <c r="F98" s="189"/>
      <c r="G98" s="189"/>
      <c r="H98" s="189"/>
      <c r="I98" s="189"/>
      <c r="J98" s="189"/>
      <c r="K98" s="189"/>
      <c r="L98" s="189"/>
      <c r="M98" s="189"/>
      <c r="N98" s="189"/>
      <c r="O98" s="189"/>
      <c r="P98" s="189"/>
      <c r="Q98" s="189"/>
      <c r="R98" s="189"/>
      <c r="S98" s="189"/>
      <c r="T98" s="189"/>
      <c r="U98" s="189"/>
      <c r="V98" s="189"/>
      <c r="W98" s="189"/>
      <c r="X98" s="189"/>
      <c r="Y98" s="189"/>
      <c r="Z98" s="189"/>
      <c r="AA98" s="189"/>
      <c r="AB98" s="189"/>
      <c r="AC98" s="189"/>
      <c r="AD98" s="189"/>
      <c r="AE98" s="189"/>
      <c r="AF98" s="189"/>
      <c r="AG98" s="189"/>
      <c r="AH98" s="189"/>
      <c r="AI98" s="189"/>
      <c r="AJ98" s="189"/>
      <c r="AK98" s="189"/>
      <c r="AL98" s="189"/>
      <c r="AM98" s="189"/>
      <c r="AN98" s="189"/>
      <c r="AO98" s="189"/>
      <c r="AP98" s="189"/>
      <c r="AQ98" s="189"/>
      <c r="AR98" s="189"/>
      <c r="AS98" s="189"/>
      <c r="AT98" s="189"/>
      <c r="AU98" s="189"/>
      <c r="AV98" s="189"/>
      <c r="AW98" s="189"/>
      <c r="AX98" s="189"/>
      <c r="AY98" s="189"/>
      <c r="AZ98" s="189"/>
      <c r="BA98" s="189"/>
      <c r="BB98" s="189"/>
      <c r="BC98" s="189"/>
      <c r="BD98" s="189"/>
      <c r="BE98" s="189"/>
      <c r="BF98" s="189"/>
      <c r="BG98" s="189"/>
      <c r="BH98" s="189"/>
      <c r="BI98" s="189"/>
      <c r="BJ98" s="189"/>
      <c r="BK98" s="189"/>
      <c r="BL98" s="189"/>
      <c r="BM98" s="189"/>
      <c r="BN98" s="189"/>
      <c r="BO98" s="189"/>
      <c r="BP98" s="189"/>
      <c r="BQ98" s="189"/>
      <c r="BR98" s="189"/>
      <c r="BS98" s="189"/>
      <c r="BT98" s="189"/>
      <c r="BU98" s="189"/>
      <c r="BV98" s="189"/>
      <c r="BW98" s="189"/>
      <c r="BX98" s="189"/>
      <c r="BY98" s="189"/>
      <c r="BZ98" s="189"/>
      <c r="CA98" s="189"/>
      <c r="CB98" s="189"/>
      <c r="CC98" s="189"/>
      <c r="CD98" s="189"/>
      <c r="CE98" s="189"/>
      <c r="CF98" s="189"/>
      <c r="CG98" s="189"/>
      <c r="CH98" s="189"/>
      <c r="CI98" s="189"/>
      <c r="CJ98" s="189"/>
      <c r="CK98" s="189"/>
      <c r="CL98" s="189"/>
      <c r="CM98" s="189"/>
      <c r="CN98" s="189"/>
      <c r="CO98" s="189"/>
      <c r="CP98" s="189"/>
      <c r="CQ98" s="189"/>
      <c r="CR98" s="189"/>
      <c r="CS98" s="189"/>
      <c r="CT98" s="189"/>
      <c r="CU98" s="189"/>
      <c r="CV98" s="189"/>
      <c r="CW98" s="189"/>
      <c r="CX98" s="189"/>
      <c r="CY98" s="189"/>
      <c r="CZ98" s="189"/>
      <c r="DA98" s="189"/>
      <c r="DB98" s="189"/>
      <c r="DC98" s="189"/>
      <c r="DD98" s="189"/>
      <c r="DE98" s="189"/>
      <c r="DF98" s="189"/>
      <c r="DG98" s="189"/>
      <c r="DH98" s="189"/>
      <c r="DI98" s="189"/>
      <c r="DJ98" s="189"/>
      <c r="DK98" s="189"/>
      <c r="DL98" s="189"/>
      <c r="DM98" s="189"/>
      <c r="DN98" s="189"/>
      <c r="DO98" s="189"/>
      <c r="DP98" s="189"/>
      <c r="DQ98" s="189"/>
      <c r="DR98" s="189"/>
      <c r="DS98" s="189"/>
      <c r="DT98" s="189"/>
      <c r="DU98" s="189"/>
      <c r="DV98" s="189"/>
      <c r="DW98" s="189"/>
      <c r="DX98" s="189"/>
      <c r="DY98" s="189"/>
      <c r="DZ98" s="189"/>
      <c r="EA98" s="189"/>
      <c r="EB98" s="189"/>
      <c r="EC98" s="189"/>
      <c r="ED98" s="189"/>
      <c r="EE98" s="189"/>
      <c r="EF98" s="189"/>
      <c r="EG98" s="189"/>
      <c r="EH98" s="189"/>
      <c r="EI98" s="189"/>
      <c r="EJ98" s="189"/>
      <c r="EK98" s="189"/>
      <c r="EL98" s="189"/>
      <c r="EM98" s="189"/>
      <c r="EN98" s="189"/>
      <c r="EO98" s="189"/>
      <c r="EP98" s="189"/>
      <c r="EQ98" s="189"/>
      <c r="ER98" s="189"/>
      <c r="ES98" s="189"/>
      <c r="ET98" s="189"/>
      <c r="EU98" s="189"/>
      <c r="EV98" s="189"/>
      <c r="EW98" s="189"/>
    </row>
    <row r="99" spans="1:153" ht="15" customHeight="1" x14ac:dyDescent="0.25">
      <c r="A99" s="189" t="s">
        <v>146</v>
      </c>
      <c r="B99" s="189"/>
      <c r="C99" s="189"/>
      <c r="D99" s="189"/>
      <c r="E99" s="189"/>
      <c r="F99" s="189"/>
      <c r="G99" s="189"/>
      <c r="H99" s="189"/>
      <c r="I99" s="189"/>
      <c r="J99" s="189"/>
      <c r="K99" s="189"/>
      <c r="L99" s="189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  <c r="AA99" s="189"/>
      <c r="AB99" s="189"/>
      <c r="AC99" s="189"/>
      <c r="AD99" s="189"/>
      <c r="AE99" s="189"/>
      <c r="AF99" s="189"/>
      <c r="AG99" s="189"/>
      <c r="AH99" s="189"/>
      <c r="AI99" s="189"/>
      <c r="AJ99" s="189"/>
      <c r="AK99" s="189"/>
      <c r="AL99" s="189"/>
      <c r="AM99" s="189"/>
      <c r="AN99" s="189"/>
      <c r="AO99" s="189"/>
      <c r="AP99" s="189"/>
      <c r="AQ99" s="189"/>
      <c r="AR99" s="189"/>
      <c r="AS99" s="189"/>
      <c r="AT99" s="189"/>
      <c r="AU99" s="189"/>
      <c r="AV99" s="189"/>
      <c r="AW99" s="189"/>
      <c r="AX99" s="189"/>
      <c r="AY99" s="189"/>
      <c r="AZ99" s="189"/>
      <c r="BA99" s="189"/>
      <c r="BB99" s="189"/>
      <c r="BC99" s="189"/>
      <c r="BD99" s="189"/>
      <c r="BE99" s="189"/>
      <c r="BF99" s="189"/>
      <c r="BG99" s="189"/>
      <c r="BH99" s="189"/>
      <c r="BI99" s="189"/>
      <c r="BJ99" s="189"/>
      <c r="BK99" s="189"/>
      <c r="BL99" s="189"/>
      <c r="BM99" s="189"/>
      <c r="BN99" s="189"/>
      <c r="BO99" s="189"/>
      <c r="BP99" s="189"/>
      <c r="BQ99" s="189"/>
      <c r="BR99" s="189"/>
      <c r="BS99" s="189"/>
      <c r="BT99" s="189"/>
      <c r="BU99" s="189"/>
      <c r="BV99" s="189"/>
      <c r="BW99" s="189"/>
      <c r="BX99" s="189"/>
      <c r="BY99" s="189"/>
      <c r="BZ99" s="189"/>
      <c r="CA99" s="189"/>
      <c r="CB99" s="189"/>
      <c r="CC99" s="189"/>
      <c r="CD99" s="189"/>
      <c r="CE99" s="189"/>
      <c r="CF99" s="189"/>
      <c r="CG99" s="189"/>
      <c r="CH99" s="189"/>
      <c r="CI99" s="189"/>
      <c r="CJ99" s="189"/>
      <c r="CK99" s="189"/>
      <c r="CL99" s="189"/>
      <c r="CM99" s="189"/>
      <c r="CN99" s="189"/>
      <c r="CO99" s="189"/>
      <c r="CP99" s="189"/>
      <c r="CQ99" s="189"/>
      <c r="CR99" s="189"/>
      <c r="CS99" s="189"/>
      <c r="CT99" s="189"/>
      <c r="CU99" s="189"/>
      <c r="CV99" s="189"/>
      <c r="CW99" s="189"/>
      <c r="CX99" s="189"/>
      <c r="CY99" s="189"/>
      <c r="CZ99" s="189"/>
      <c r="DA99" s="189"/>
      <c r="DB99" s="189"/>
      <c r="DC99" s="189"/>
      <c r="DD99" s="189"/>
      <c r="DE99" s="189"/>
      <c r="DF99" s="189"/>
      <c r="DG99" s="189"/>
      <c r="DH99" s="189"/>
      <c r="DI99" s="189"/>
      <c r="DJ99" s="189"/>
      <c r="DK99" s="189"/>
      <c r="DL99" s="189"/>
      <c r="DM99" s="189"/>
      <c r="DN99" s="189"/>
      <c r="DO99" s="189"/>
      <c r="DP99" s="189"/>
      <c r="DQ99" s="189"/>
      <c r="DR99" s="189"/>
      <c r="DS99" s="189"/>
      <c r="DT99" s="189"/>
      <c r="DU99" s="189"/>
      <c r="DV99" s="189"/>
      <c r="DW99" s="189"/>
      <c r="DX99" s="189"/>
      <c r="DY99" s="189"/>
      <c r="DZ99" s="189"/>
      <c r="EA99" s="189"/>
      <c r="EB99" s="189"/>
      <c r="EC99" s="189"/>
      <c r="ED99" s="189"/>
      <c r="EE99" s="189"/>
      <c r="EF99" s="189"/>
      <c r="EG99" s="189"/>
      <c r="EH99" s="189"/>
      <c r="EI99" s="189"/>
      <c r="EJ99" s="189"/>
      <c r="EK99" s="189"/>
      <c r="EL99" s="189"/>
      <c r="EM99" s="189"/>
      <c r="EN99" s="189"/>
      <c r="EO99" s="189"/>
      <c r="EP99" s="189"/>
      <c r="EQ99" s="189"/>
      <c r="ER99" s="189"/>
      <c r="ES99" s="189"/>
      <c r="ET99" s="189"/>
      <c r="EU99" s="189"/>
      <c r="EV99" s="189"/>
      <c r="EW99" s="189"/>
    </row>
    <row r="100" spans="1:153" ht="15" customHeight="1" x14ac:dyDescent="0.25">
      <c r="A100" s="189" t="s">
        <v>153</v>
      </c>
      <c r="B100" s="189"/>
      <c r="C100" s="189"/>
      <c r="D100" s="189"/>
      <c r="E100" s="189"/>
      <c r="F100" s="189"/>
      <c r="G100" s="189"/>
      <c r="H100" s="189"/>
      <c r="I100" s="189"/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G100" s="189"/>
      <c r="AH100" s="189"/>
      <c r="AI100" s="189"/>
      <c r="AJ100" s="189"/>
      <c r="AK100" s="189"/>
      <c r="AL100" s="189"/>
      <c r="AM100" s="189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189"/>
      <c r="AX100" s="189"/>
      <c r="AY100" s="189"/>
      <c r="AZ100" s="189"/>
      <c r="BA100" s="189"/>
      <c r="BB100" s="189"/>
      <c r="BC100" s="189"/>
      <c r="BD100" s="189"/>
      <c r="BE100" s="189"/>
      <c r="BF100" s="189"/>
      <c r="BG100" s="189"/>
      <c r="BH100" s="189"/>
      <c r="BI100" s="189"/>
      <c r="BJ100" s="189"/>
      <c r="BK100" s="189"/>
      <c r="BL100" s="189"/>
      <c r="BM100" s="189"/>
      <c r="BN100" s="189"/>
      <c r="BO100" s="189"/>
      <c r="BP100" s="189"/>
      <c r="BQ100" s="189"/>
      <c r="BR100" s="189"/>
      <c r="BS100" s="189"/>
      <c r="BT100" s="189"/>
      <c r="BU100" s="189"/>
      <c r="BV100" s="189"/>
      <c r="BW100" s="189"/>
      <c r="BX100" s="189"/>
      <c r="BY100" s="189"/>
      <c r="BZ100" s="189"/>
      <c r="CA100" s="189"/>
      <c r="CB100" s="189"/>
      <c r="CC100" s="189"/>
      <c r="CD100" s="189"/>
      <c r="CE100" s="189"/>
      <c r="CF100" s="189"/>
      <c r="CG100" s="189"/>
      <c r="CH100" s="189"/>
      <c r="CI100" s="189"/>
      <c r="CJ100" s="189"/>
      <c r="CK100" s="189"/>
      <c r="CL100" s="189"/>
      <c r="CM100" s="189"/>
      <c r="CN100" s="189"/>
      <c r="CO100" s="189"/>
      <c r="CP100" s="189"/>
      <c r="CQ100" s="189"/>
      <c r="CR100" s="189"/>
      <c r="CS100" s="189"/>
      <c r="CT100" s="189"/>
      <c r="CU100" s="189"/>
      <c r="CV100" s="189"/>
      <c r="CW100" s="189"/>
      <c r="CX100" s="189"/>
      <c r="CY100" s="189"/>
      <c r="CZ100" s="189"/>
      <c r="DA100" s="189"/>
      <c r="DB100" s="189"/>
      <c r="DC100" s="189"/>
      <c r="DD100" s="189"/>
      <c r="DE100" s="189"/>
      <c r="DF100" s="189"/>
      <c r="DG100" s="189"/>
      <c r="DH100" s="189"/>
      <c r="DI100" s="189"/>
      <c r="DJ100" s="189"/>
      <c r="DK100" s="189"/>
      <c r="DL100" s="189"/>
      <c r="DM100" s="189"/>
      <c r="DN100" s="189"/>
      <c r="DO100" s="189"/>
      <c r="DP100" s="189"/>
      <c r="DQ100" s="189"/>
      <c r="DR100" s="189"/>
      <c r="DS100" s="189"/>
      <c r="DT100" s="189"/>
      <c r="DU100" s="189"/>
      <c r="DV100" s="189"/>
      <c r="DW100" s="189"/>
      <c r="DX100" s="189"/>
      <c r="DY100" s="189"/>
      <c r="DZ100" s="189"/>
      <c r="EA100" s="189"/>
      <c r="EB100" s="189"/>
      <c r="EC100" s="189"/>
      <c r="ED100" s="189"/>
      <c r="EE100" s="189"/>
      <c r="EF100" s="189"/>
      <c r="EG100" s="189"/>
      <c r="EH100" s="189"/>
      <c r="EI100" s="189"/>
      <c r="EJ100" s="189"/>
      <c r="EK100" s="189"/>
      <c r="EL100" s="189"/>
      <c r="EM100" s="189"/>
      <c r="EN100" s="189"/>
      <c r="EO100" s="189"/>
      <c r="EP100" s="189"/>
      <c r="EQ100" s="189"/>
      <c r="ER100" s="189"/>
      <c r="ES100" s="189"/>
      <c r="ET100" s="189"/>
      <c r="EU100" s="189"/>
      <c r="EV100" s="189"/>
      <c r="EW100" s="189"/>
    </row>
    <row r="101" spans="1:153" ht="15" customHeight="1" x14ac:dyDescent="0.25">
      <c r="A101" s="189" t="s">
        <v>152</v>
      </c>
      <c r="B101" s="189"/>
      <c r="C101" s="189"/>
      <c r="D101" s="189"/>
      <c r="E101" s="189"/>
      <c r="F101" s="189"/>
      <c r="G101" s="189"/>
      <c r="H101" s="189"/>
      <c r="I101" s="189"/>
      <c r="J101" s="189"/>
      <c r="K101" s="189"/>
      <c r="L101" s="189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  <c r="AB101" s="189"/>
      <c r="AC101" s="189"/>
      <c r="AD101" s="189"/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189"/>
      <c r="AX101" s="189"/>
      <c r="AY101" s="189"/>
      <c r="AZ101" s="189"/>
      <c r="BA101" s="189"/>
      <c r="BB101" s="189"/>
      <c r="BC101" s="189"/>
      <c r="BD101" s="189"/>
      <c r="BE101" s="189"/>
      <c r="BF101" s="189"/>
      <c r="BG101" s="189"/>
      <c r="BH101" s="189"/>
      <c r="BI101" s="189"/>
      <c r="BJ101" s="189"/>
      <c r="BK101" s="189"/>
      <c r="BL101" s="189"/>
      <c r="BM101" s="189"/>
      <c r="BN101" s="189"/>
      <c r="BO101" s="189"/>
      <c r="BP101" s="189"/>
      <c r="BQ101" s="189"/>
      <c r="BR101" s="189"/>
      <c r="BS101" s="189"/>
      <c r="BT101" s="189"/>
      <c r="BU101" s="189"/>
      <c r="BV101" s="189"/>
      <c r="BW101" s="189"/>
      <c r="BX101" s="189"/>
      <c r="BY101" s="189"/>
      <c r="BZ101" s="189"/>
      <c r="CA101" s="189"/>
      <c r="CB101" s="189"/>
      <c r="CC101" s="189"/>
      <c r="CD101" s="189"/>
      <c r="CE101" s="189"/>
      <c r="CF101" s="189"/>
      <c r="CG101" s="189"/>
      <c r="CH101" s="189"/>
      <c r="CI101" s="189"/>
      <c r="CJ101" s="189"/>
      <c r="CK101" s="189"/>
      <c r="CL101" s="189"/>
      <c r="CM101" s="189"/>
      <c r="CN101" s="189"/>
      <c r="CO101" s="189"/>
      <c r="CP101" s="189"/>
      <c r="CQ101" s="189"/>
      <c r="CR101" s="189"/>
      <c r="CS101" s="189"/>
      <c r="CT101" s="189"/>
      <c r="CU101" s="189"/>
      <c r="CV101" s="189"/>
      <c r="CW101" s="189"/>
      <c r="CX101" s="189"/>
      <c r="CY101" s="189"/>
      <c r="CZ101" s="189"/>
      <c r="DA101" s="189"/>
      <c r="DB101" s="189"/>
      <c r="DC101" s="189"/>
      <c r="DD101" s="189"/>
      <c r="DE101" s="189"/>
      <c r="DF101" s="189"/>
      <c r="DG101" s="189"/>
      <c r="DH101" s="189"/>
      <c r="DI101" s="189"/>
      <c r="DJ101" s="189"/>
      <c r="DK101" s="189"/>
      <c r="DL101" s="189"/>
      <c r="DM101" s="189"/>
      <c r="DN101" s="189"/>
      <c r="DO101" s="189"/>
      <c r="DP101" s="189"/>
      <c r="DQ101" s="189"/>
      <c r="DR101" s="189"/>
      <c r="DS101" s="189"/>
      <c r="DT101" s="189"/>
      <c r="DU101" s="189"/>
      <c r="DV101" s="189"/>
      <c r="DW101" s="189"/>
      <c r="DX101" s="189"/>
      <c r="DY101" s="189"/>
      <c r="DZ101" s="189"/>
      <c r="EA101" s="189"/>
      <c r="EB101" s="189"/>
      <c r="EC101" s="189"/>
      <c r="ED101" s="189"/>
      <c r="EE101" s="189"/>
      <c r="EF101" s="189"/>
      <c r="EG101" s="189"/>
      <c r="EH101" s="189"/>
      <c r="EI101" s="189"/>
      <c r="EJ101" s="189"/>
      <c r="EK101" s="189"/>
      <c r="EL101" s="189"/>
      <c r="EM101" s="189"/>
      <c r="EN101" s="189"/>
      <c r="EO101" s="189"/>
      <c r="EP101" s="189"/>
      <c r="EQ101" s="189"/>
      <c r="ER101" s="189"/>
      <c r="ES101" s="189"/>
      <c r="ET101" s="189"/>
      <c r="EU101" s="189"/>
      <c r="EV101" s="189"/>
      <c r="EW101" s="189"/>
    </row>
    <row r="102" spans="1:153" ht="15" customHeight="1" x14ac:dyDescent="0.25">
      <c r="A102" s="189" t="s">
        <v>151</v>
      </c>
      <c r="B102" s="189"/>
      <c r="C102" s="189"/>
      <c r="D102" s="189"/>
      <c r="E102" s="189"/>
      <c r="F102" s="189"/>
      <c r="G102" s="189"/>
      <c r="H102" s="189"/>
      <c r="I102" s="189"/>
      <c r="J102" s="189"/>
      <c r="K102" s="189"/>
      <c r="L102" s="189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189"/>
      <c r="AD102" s="189"/>
      <c r="AE102" s="189"/>
      <c r="AF102" s="189"/>
      <c r="AG102" s="189"/>
      <c r="AH102" s="189"/>
      <c r="AI102" s="189"/>
      <c r="AJ102" s="189"/>
      <c r="AK102" s="189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89"/>
      <c r="BB102" s="189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89"/>
      <c r="BS102" s="189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89"/>
      <c r="CJ102" s="189"/>
      <c r="CK102" s="189"/>
      <c r="CL102" s="189"/>
      <c r="CM102" s="189"/>
      <c r="CN102" s="189"/>
      <c r="CO102" s="189"/>
      <c r="CP102" s="189"/>
      <c r="CQ102" s="189"/>
      <c r="CR102" s="189"/>
      <c r="CS102" s="189"/>
      <c r="CT102" s="189"/>
      <c r="CU102" s="189"/>
      <c r="CV102" s="189"/>
      <c r="CW102" s="189"/>
      <c r="CX102" s="189"/>
      <c r="CY102" s="189"/>
      <c r="CZ102" s="189"/>
      <c r="DA102" s="189"/>
      <c r="DB102" s="189"/>
      <c r="DC102" s="189"/>
      <c r="DD102" s="189"/>
      <c r="DE102" s="189"/>
      <c r="DF102" s="189"/>
      <c r="DG102" s="189"/>
      <c r="DH102" s="189"/>
      <c r="DI102" s="189"/>
      <c r="DJ102" s="189"/>
      <c r="DK102" s="189"/>
      <c r="DL102" s="189"/>
      <c r="DM102" s="189"/>
      <c r="DN102" s="189"/>
      <c r="DO102" s="189"/>
      <c r="DP102" s="189"/>
      <c r="DQ102" s="189"/>
      <c r="DR102" s="189"/>
      <c r="DS102" s="189"/>
      <c r="DT102" s="189"/>
      <c r="DU102" s="189"/>
      <c r="DV102" s="189"/>
      <c r="DW102" s="189"/>
      <c r="DX102" s="189"/>
      <c r="DY102" s="189"/>
      <c r="DZ102" s="189"/>
      <c r="EA102" s="189"/>
      <c r="EB102" s="189"/>
      <c r="EC102" s="189"/>
      <c r="ED102" s="189"/>
      <c r="EE102" s="189"/>
      <c r="EF102" s="189"/>
      <c r="EG102" s="189"/>
      <c r="EH102" s="189"/>
      <c r="EI102" s="189"/>
      <c r="EJ102" s="189"/>
      <c r="EK102" s="189"/>
      <c r="EL102" s="189"/>
      <c r="EM102" s="189"/>
      <c r="EN102" s="189"/>
      <c r="EO102" s="189"/>
      <c r="EP102" s="189"/>
      <c r="EQ102" s="189"/>
      <c r="ER102" s="189"/>
      <c r="ES102" s="189"/>
      <c r="ET102" s="189"/>
      <c r="EU102" s="189"/>
      <c r="EV102" s="189"/>
      <c r="EW102" s="189"/>
    </row>
    <row r="103" spans="1:153" ht="15" customHeight="1" x14ac:dyDescent="0.25">
      <c r="A103" s="189" t="s">
        <v>150</v>
      </c>
      <c r="B103" s="189"/>
      <c r="C103" s="189"/>
      <c r="D103" s="189"/>
      <c r="E103" s="189"/>
      <c r="F103" s="189"/>
      <c r="G103" s="189"/>
      <c r="H103" s="189"/>
      <c r="I103" s="189"/>
      <c r="J103" s="189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189"/>
      <c r="AX103" s="189"/>
      <c r="AY103" s="189"/>
      <c r="AZ103" s="189"/>
      <c r="BA103" s="189"/>
      <c r="BB103" s="189"/>
      <c r="BC103" s="189"/>
      <c r="BD103" s="189"/>
      <c r="BE103" s="189"/>
      <c r="BF103" s="189"/>
      <c r="BG103" s="189"/>
      <c r="BH103" s="189"/>
      <c r="BI103" s="189"/>
      <c r="BJ103" s="189"/>
      <c r="BK103" s="189"/>
      <c r="BL103" s="189"/>
      <c r="BM103" s="189"/>
      <c r="BN103" s="189"/>
      <c r="BO103" s="189"/>
      <c r="BP103" s="189"/>
      <c r="BQ103" s="189"/>
      <c r="BR103" s="189"/>
      <c r="BS103" s="189"/>
      <c r="BT103" s="189"/>
      <c r="BU103" s="189"/>
      <c r="BV103" s="189"/>
      <c r="BW103" s="189"/>
      <c r="BX103" s="189"/>
      <c r="BY103" s="189"/>
      <c r="BZ103" s="189"/>
      <c r="CA103" s="189"/>
      <c r="CB103" s="189"/>
      <c r="CC103" s="189"/>
      <c r="CD103" s="189"/>
      <c r="CE103" s="189"/>
      <c r="CF103" s="189"/>
      <c r="CG103" s="189"/>
      <c r="CH103" s="189"/>
      <c r="CI103" s="189"/>
      <c r="CJ103" s="189"/>
      <c r="CK103" s="189"/>
      <c r="CL103" s="189"/>
      <c r="CM103" s="189"/>
      <c r="CN103" s="189"/>
      <c r="CO103" s="189"/>
      <c r="CP103" s="189"/>
      <c r="CQ103" s="189"/>
      <c r="CR103" s="189"/>
      <c r="CS103" s="189"/>
      <c r="CT103" s="189"/>
      <c r="CU103" s="189"/>
      <c r="CV103" s="189"/>
      <c r="CW103" s="189"/>
      <c r="CX103" s="189"/>
      <c r="CY103" s="189"/>
      <c r="CZ103" s="189"/>
      <c r="DA103" s="189"/>
      <c r="DB103" s="189"/>
      <c r="DC103" s="189"/>
      <c r="DD103" s="189"/>
      <c r="DE103" s="189"/>
      <c r="DF103" s="189"/>
      <c r="DG103" s="189"/>
      <c r="DH103" s="189"/>
      <c r="DI103" s="189"/>
      <c r="DJ103" s="189"/>
      <c r="DK103" s="189"/>
      <c r="DL103" s="189"/>
      <c r="DM103" s="189"/>
      <c r="DN103" s="189"/>
      <c r="DO103" s="189"/>
      <c r="DP103" s="189"/>
      <c r="DQ103" s="189"/>
      <c r="DR103" s="189"/>
      <c r="DS103" s="189"/>
      <c r="DT103" s="189"/>
      <c r="DU103" s="189"/>
      <c r="DV103" s="189"/>
      <c r="DW103" s="189"/>
      <c r="DX103" s="189"/>
      <c r="DY103" s="189"/>
      <c r="DZ103" s="189"/>
      <c r="EA103" s="189"/>
      <c r="EB103" s="189"/>
      <c r="EC103" s="189"/>
      <c r="ED103" s="189"/>
      <c r="EE103" s="189"/>
      <c r="EF103" s="189"/>
      <c r="EG103" s="189"/>
      <c r="EH103" s="189"/>
      <c r="EI103" s="189"/>
      <c r="EJ103" s="189"/>
      <c r="EK103" s="189"/>
      <c r="EL103" s="189"/>
      <c r="EM103" s="189"/>
      <c r="EN103" s="189"/>
      <c r="EO103" s="189"/>
      <c r="EP103" s="189"/>
      <c r="EQ103" s="189"/>
      <c r="ER103" s="189"/>
      <c r="ES103" s="189"/>
      <c r="ET103" s="189"/>
      <c r="EU103" s="189"/>
      <c r="EV103" s="189"/>
      <c r="EW103" s="189"/>
    </row>
    <row r="104" spans="1:153" ht="15" customHeight="1" x14ac:dyDescent="0.25">
      <c r="A104" s="189" t="s">
        <v>149</v>
      </c>
      <c r="B104" s="189"/>
      <c r="C104" s="189"/>
      <c r="D104" s="189"/>
      <c r="E104" s="189"/>
      <c r="F104" s="189"/>
      <c r="G104" s="189"/>
      <c r="H104" s="189"/>
      <c r="I104" s="189"/>
      <c r="J104" s="189"/>
      <c r="K104" s="189"/>
      <c r="L104" s="189"/>
      <c r="M104" s="189"/>
      <c r="N104" s="189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/>
      <c r="AC104" s="189"/>
      <c r="AD104" s="189"/>
      <c r="AE104" s="189"/>
      <c r="AF104" s="189"/>
      <c r="AG104" s="189"/>
      <c r="AH104" s="189"/>
      <c r="AI104" s="189"/>
      <c r="AJ104" s="189"/>
      <c r="AK104" s="189"/>
      <c r="AL104" s="189"/>
      <c r="AM104" s="189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189"/>
      <c r="AX104" s="189"/>
      <c r="AY104" s="189"/>
      <c r="AZ104" s="189"/>
      <c r="BA104" s="189"/>
      <c r="BB104" s="189"/>
      <c r="BC104" s="189"/>
      <c r="BD104" s="189"/>
      <c r="BE104" s="189"/>
      <c r="BF104" s="189"/>
      <c r="BG104" s="189"/>
      <c r="BH104" s="189"/>
      <c r="BI104" s="189"/>
      <c r="BJ104" s="189"/>
      <c r="BK104" s="189"/>
      <c r="BL104" s="189"/>
      <c r="BM104" s="189"/>
      <c r="BN104" s="189"/>
      <c r="BO104" s="189"/>
      <c r="BP104" s="189"/>
      <c r="BQ104" s="189"/>
      <c r="BR104" s="189"/>
      <c r="BS104" s="189"/>
      <c r="BT104" s="189"/>
      <c r="BU104" s="189"/>
      <c r="BV104" s="189"/>
      <c r="BW104" s="189"/>
      <c r="BX104" s="189"/>
      <c r="BY104" s="189"/>
      <c r="BZ104" s="189"/>
      <c r="CA104" s="189"/>
      <c r="CB104" s="189"/>
      <c r="CC104" s="189"/>
      <c r="CD104" s="189"/>
      <c r="CE104" s="189"/>
      <c r="CF104" s="189"/>
      <c r="CG104" s="189"/>
      <c r="CH104" s="189"/>
      <c r="CI104" s="189"/>
      <c r="CJ104" s="189"/>
      <c r="CK104" s="189"/>
      <c r="CL104" s="189"/>
      <c r="CM104" s="189"/>
      <c r="CN104" s="189"/>
      <c r="CO104" s="189"/>
      <c r="CP104" s="189"/>
      <c r="CQ104" s="189"/>
      <c r="CR104" s="189"/>
      <c r="CS104" s="189"/>
      <c r="CT104" s="189"/>
      <c r="CU104" s="189"/>
      <c r="CV104" s="189"/>
      <c r="CW104" s="189"/>
      <c r="CX104" s="189"/>
      <c r="CY104" s="189"/>
      <c r="CZ104" s="189"/>
      <c r="DA104" s="189"/>
      <c r="DB104" s="189"/>
      <c r="DC104" s="189"/>
      <c r="DD104" s="189"/>
      <c r="DE104" s="189"/>
      <c r="DF104" s="189"/>
      <c r="DG104" s="189"/>
      <c r="DH104" s="189"/>
      <c r="DI104" s="189"/>
      <c r="DJ104" s="189"/>
      <c r="DK104" s="189"/>
      <c r="DL104" s="189"/>
      <c r="DM104" s="189"/>
      <c r="DN104" s="189"/>
      <c r="DO104" s="189"/>
      <c r="DP104" s="189"/>
      <c r="DQ104" s="189"/>
      <c r="DR104" s="189"/>
      <c r="DS104" s="189"/>
      <c r="DT104" s="189"/>
      <c r="DU104" s="189"/>
      <c r="DV104" s="189"/>
      <c r="DW104" s="189"/>
      <c r="DX104" s="189"/>
      <c r="DY104" s="189"/>
      <c r="DZ104" s="189"/>
      <c r="EA104" s="189"/>
      <c r="EB104" s="189"/>
      <c r="EC104" s="189"/>
      <c r="ED104" s="189"/>
      <c r="EE104" s="189"/>
      <c r="EF104" s="189"/>
      <c r="EG104" s="189"/>
      <c r="EH104" s="189"/>
      <c r="EI104" s="189"/>
      <c r="EJ104" s="189"/>
      <c r="EK104" s="189"/>
      <c r="EL104" s="189"/>
      <c r="EM104" s="189"/>
      <c r="EN104" s="189"/>
      <c r="EO104" s="189"/>
      <c r="EP104" s="189"/>
      <c r="EQ104" s="189"/>
      <c r="ER104" s="189"/>
      <c r="ES104" s="189"/>
      <c r="ET104" s="189"/>
      <c r="EU104" s="189"/>
      <c r="EV104" s="189"/>
      <c r="EW104" s="189"/>
    </row>
    <row r="105" spans="1:153" ht="15" customHeight="1" x14ac:dyDescent="0.25">
      <c r="A105" s="189" t="s">
        <v>148</v>
      </c>
      <c r="B105" s="189"/>
      <c r="C105" s="189"/>
      <c r="D105" s="189"/>
      <c r="E105" s="189"/>
      <c r="F105" s="189"/>
      <c r="G105" s="189"/>
      <c r="H105" s="189"/>
      <c r="I105" s="189"/>
      <c r="J105" s="189"/>
      <c r="K105" s="189"/>
      <c r="L105" s="189"/>
      <c r="M105" s="189"/>
      <c r="N105" s="189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  <c r="AA105" s="189"/>
      <c r="AB105" s="189"/>
      <c r="AC105" s="189"/>
      <c r="AD105" s="189"/>
      <c r="AE105" s="189"/>
      <c r="AF105" s="189"/>
      <c r="AG105" s="189"/>
      <c r="AH105" s="189"/>
      <c r="AI105" s="189"/>
      <c r="AJ105" s="189"/>
      <c r="AK105" s="189"/>
      <c r="AL105" s="189"/>
      <c r="AM105" s="189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189"/>
      <c r="AX105" s="189"/>
      <c r="AY105" s="189"/>
      <c r="AZ105" s="189"/>
      <c r="BA105" s="189"/>
      <c r="BB105" s="189"/>
      <c r="BC105" s="189"/>
      <c r="BD105" s="189"/>
      <c r="BE105" s="189"/>
      <c r="BF105" s="189"/>
      <c r="BG105" s="189"/>
      <c r="BH105" s="189"/>
      <c r="BI105" s="189"/>
      <c r="BJ105" s="189"/>
      <c r="BK105" s="189"/>
      <c r="BL105" s="189"/>
      <c r="BM105" s="189"/>
      <c r="BN105" s="189"/>
      <c r="BO105" s="189"/>
      <c r="BP105" s="189"/>
      <c r="BQ105" s="189"/>
      <c r="BR105" s="189"/>
      <c r="BS105" s="189"/>
      <c r="BT105" s="189"/>
      <c r="BU105" s="189"/>
      <c r="BV105" s="189"/>
      <c r="BW105" s="189"/>
      <c r="BX105" s="189"/>
      <c r="BY105" s="189"/>
      <c r="BZ105" s="189"/>
      <c r="CA105" s="189"/>
      <c r="CB105" s="189"/>
      <c r="CC105" s="189"/>
      <c r="CD105" s="189"/>
      <c r="CE105" s="189"/>
      <c r="CF105" s="189"/>
      <c r="CG105" s="189"/>
      <c r="CH105" s="189"/>
      <c r="CI105" s="189"/>
      <c r="CJ105" s="189"/>
      <c r="CK105" s="189"/>
      <c r="CL105" s="189"/>
      <c r="CM105" s="189"/>
      <c r="CN105" s="189"/>
      <c r="CO105" s="189"/>
      <c r="CP105" s="189"/>
      <c r="CQ105" s="189"/>
      <c r="CR105" s="189"/>
      <c r="CS105" s="189"/>
      <c r="CT105" s="189"/>
      <c r="CU105" s="189"/>
      <c r="CV105" s="189"/>
      <c r="CW105" s="189"/>
      <c r="CX105" s="189"/>
      <c r="CY105" s="189"/>
      <c r="CZ105" s="189"/>
      <c r="DA105" s="189"/>
      <c r="DB105" s="189"/>
      <c r="DC105" s="189"/>
      <c r="DD105" s="189"/>
      <c r="DE105" s="189"/>
      <c r="DF105" s="189"/>
      <c r="DG105" s="189"/>
      <c r="DH105" s="189"/>
      <c r="DI105" s="189"/>
      <c r="DJ105" s="189"/>
      <c r="DK105" s="189"/>
      <c r="DL105" s="189"/>
      <c r="DM105" s="189"/>
      <c r="DN105" s="189"/>
      <c r="DO105" s="189"/>
      <c r="DP105" s="189"/>
      <c r="DQ105" s="189"/>
      <c r="DR105" s="189"/>
      <c r="DS105" s="189"/>
      <c r="DT105" s="189"/>
      <c r="DU105" s="189"/>
      <c r="DV105" s="189"/>
      <c r="DW105" s="189"/>
      <c r="DX105" s="189"/>
      <c r="DY105" s="189"/>
      <c r="DZ105" s="189"/>
      <c r="EA105" s="189"/>
      <c r="EB105" s="189"/>
      <c r="EC105" s="189"/>
      <c r="ED105" s="189"/>
      <c r="EE105" s="189"/>
      <c r="EF105" s="189"/>
      <c r="EG105" s="189"/>
      <c r="EH105" s="189"/>
      <c r="EI105" s="189"/>
      <c r="EJ105" s="189"/>
      <c r="EK105" s="189"/>
      <c r="EL105" s="189"/>
      <c r="EM105" s="189"/>
      <c r="EN105" s="189"/>
      <c r="EO105" s="189"/>
      <c r="EP105" s="189"/>
      <c r="EQ105" s="189"/>
      <c r="ER105" s="189"/>
      <c r="ES105" s="189"/>
      <c r="ET105" s="189"/>
      <c r="EU105" s="189"/>
      <c r="EV105" s="189"/>
      <c r="EW105" s="189"/>
    </row>
    <row r="106" spans="1:153" ht="15" customHeight="1" x14ac:dyDescent="0.25">
      <c r="A106" s="189" t="s">
        <v>147</v>
      </c>
      <c r="B106" s="189"/>
      <c r="C106" s="189"/>
      <c r="D106" s="189"/>
      <c r="E106" s="189"/>
      <c r="F106" s="189"/>
      <c r="G106" s="189"/>
      <c r="H106" s="189"/>
      <c r="I106" s="189"/>
      <c r="J106" s="189"/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  <c r="AB106" s="189"/>
      <c r="AC106" s="189"/>
      <c r="AD106" s="189"/>
      <c r="AE106" s="189"/>
      <c r="AF106" s="189"/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189"/>
      <c r="AX106" s="189"/>
      <c r="AY106" s="189"/>
      <c r="AZ106" s="189"/>
      <c r="BA106" s="189"/>
      <c r="BB106" s="189"/>
      <c r="BC106" s="189"/>
      <c r="BD106" s="189"/>
      <c r="BE106" s="189"/>
      <c r="BF106" s="189"/>
      <c r="BG106" s="189"/>
      <c r="BH106" s="189"/>
      <c r="BI106" s="189"/>
      <c r="BJ106" s="189"/>
      <c r="BK106" s="189"/>
      <c r="BL106" s="189"/>
      <c r="BM106" s="189"/>
      <c r="BN106" s="189"/>
      <c r="BO106" s="189"/>
      <c r="BP106" s="189"/>
      <c r="BQ106" s="189"/>
      <c r="BR106" s="189"/>
      <c r="BS106" s="189"/>
      <c r="BT106" s="189"/>
      <c r="BU106" s="189"/>
      <c r="BV106" s="189"/>
      <c r="BW106" s="189"/>
      <c r="BX106" s="189"/>
      <c r="BY106" s="189"/>
      <c r="BZ106" s="189"/>
      <c r="CA106" s="189"/>
      <c r="CB106" s="189"/>
      <c r="CC106" s="189"/>
      <c r="CD106" s="189"/>
      <c r="CE106" s="189"/>
      <c r="CF106" s="189"/>
      <c r="CG106" s="189"/>
      <c r="CH106" s="189"/>
      <c r="CI106" s="189"/>
      <c r="CJ106" s="189"/>
      <c r="CK106" s="189"/>
      <c r="CL106" s="189"/>
      <c r="CM106" s="189"/>
      <c r="CN106" s="189"/>
      <c r="CO106" s="189"/>
      <c r="CP106" s="189"/>
      <c r="CQ106" s="189"/>
      <c r="CR106" s="189"/>
      <c r="CS106" s="189"/>
      <c r="CT106" s="189"/>
      <c r="CU106" s="189"/>
      <c r="CV106" s="189"/>
      <c r="CW106" s="189"/>
      <c r="CX106" s="189"/>
      <c r="CY106" s="189"/>
      <c r="CZ106" s="189"/>
      <c r="DA106" s="189"/>
      <c r="DB106" s="189"/>
      <c r="DC106" s="189"/>
      <c r="DD106" s="189"/>
      <c r="DE106" s="189"/>
      <c r="DF106" s="189"/>
      <c r="DG106" s="189"/>
      <c r="DH106" s="189"/>
      <c r="DI106" s="189"/>
      <c r="DJ106" s="189"/>
      <c r="DK106" s="189"/>
      <c r="DL106" s="189"/>
      <c r="DM106" s="189"/>
      <c r="DN106" s="189"/>
      <c r="DO106" s="189"/>
      <c r="DP106" s="189"/>
      <c r="DQ106" s="189"/>
      <c r="DR106" s="189"/>
      <c r="DS106" s="189"/>
      <c r="DT106" s="189"/>
      <c r="DU106" s="189"/>
      <c r="DV106" s="189"/>
      <c r="DW106" s="189"/>
      <c r="DX106" s="189"/>
      <c r="DY106" s="189"/>
      <c r="DZ106" s="189"/>
      <c r="EA106" s="189"/>
      <c r="EB106" s="189"/>
      <c r="EC106" s="189"/>
      <c r="ED106" s="189"/>
      <c r="EE106" s="189"/>
      <c r="EF106" s="189"/>
      <c r="EG106" s="189"/>
      <c r="EH106" s="189"/>
      <c r="EI106" s="189"/>
      <c r="EJ106" s="189"/>
      <c r="EK106" s="189"/>
      <c r="EL106" s="189"/>
      <c r="EM106" s="189"/>
      <c r="EN106" s="189"/>
      <c r="EO106" s="189"/>
      <c r="EP106" s="189"/>
      <c r="EQ106" s="189"/>
      <c r="ER106" s="189"/>
      <c r="ES106" s="189"/>
      <c r="ET106" s="189"/>
      <c r="EU106" s="189"/>
      <c r="EV106" s="189"/>
      <c r="EW106" s="189"/>
    </row>
    <row r="107" spans="1:153" ht="15" customHeight="1" x14ac:dyDescent="0.25">
      <c r="A107" s="189" t="s">
        <v>146</v>
      </c>
      <c r="B107" s="189"/>
      <c r="C107" s="189"/>
      <c r="D107" s="189"/>
      <c r="E107" s="189"/>
      <c r="F107" s="189"/>
      <c r="G107" s="189"/>
      <c r="H107" s="189"/>
      <c r="I107" s="189"/>
      <c r="J107" s="189"/>
      <c r="K107" s="189"/>
      <c r="L107" s="189"/>
      <c r="M107" s="189"/>
      <c r="N107" s="189"/>
      <c r="O107" s="189"/>
      <c r="P107" s="189"/>
      <c r="Q107" s="189"/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9"/>
      <c r="AD107" s="189"/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189"/>
      <c r="AX107" s="189"/>
      <c r="AY107" s="189"/>
      <c r="AZ107" s="189"/>
      <c r="BA107" s="189"/>
      <c r="BB107" s="189"/>
      <c r="BC107" s="189"/>
      <c r="BD107" s="189"/>
      <c r="BE107" s="189"/>
      <c r="BF107" s="189"/>
      <c r="BG107" s="189"/>
      <c r="BH107" s="189"/>
      <c r="BI107" s="189"/>
      <c r="BJ107" s="189"/>
      <c r="BK107" s="189"/>
      <c r="BL107" s="189"/>
      <c r="BM107" s="189"/>
      <c r="BN107" s="189"/>
      <c r="BO107" s="189"/>
      <c r="BP107" s="189"/>
      <c r="BQ107" s="189"/>
      <c r="BR107" s="189"/>
      <c r="BS107" s="189"/>
      <c r="BT107" s="189"/>
      <c r="BU107" s="189"/>
      <c r="BV107" s="189"/>
      <c r="BW107" s="189"/>
      <c r="BX107" s="189"/>
      <c r="BY107" s="189"/>
      <c r="BZ107" s="189"/>
      <c r="CA107" s="189"/>
      <c r="CB107" s="189"/>
      <c r="CC107" s="189"/>
      <c r="CD107" s="189"/>
      <c r="CE107" s="189"/>
      <c r="CF107" s="189"/>
      <c r="CG107" s="189"/>
      <c r="CH107" s="189"/>
      <c r="CI107" s="189"/>
      <c r="CJ107" s="189"/>
      <c r="CK107" s="189"/>
      <c r="CL107" s="189"/>
      <c r="CM107" s="189"/>
      <c r="CN107" s="189"/>
      <c r="CO107" s="189"/>
      <c r="CP107" s="189"/>
      <c r="CQ107" s="189"/>
      <c r="CR107" s="189"/>
      <c r="CS107" s="189"/>
      <c r="CT107" s="189"/>
      <c r="CU107" s="189"/>
      <c r="CV107" s="189"/>
      <c r="CW107" s="189"/>
      <c r="CX107" s="189"/>
      <c r="CY107" s="189"/>
      <c r="CZ107" s="189"/>
      <c r="DA107" s="189"/>
      <c r="DB107" s="189"/>
      <c r="DC107" s="189"/>
      <c r="DD107" s="189"/>
      <c r="DE107" s="189"/>
      <c r="DF107" s="189"/>
      <c r="DG107" s="189"/>
      <c r="DH107" s="189"/>
      <c r="DI107" s="189"/>
      <c r="DJ107" s="189"/>
      <c r="DK107" s="189"/>
      <c r="DL107" s="189"/>
      <c r="DM107" s="189"/>
      <c r="DN107" s="189"/>
      <c r="DO107" s="189"/>
      <c r="DP107" s="189"/>
      <c r="DQ107" s="189"/>
      <c r="DR107" s="189"/>
      <c r="DS107" s="189"/>
      <c r="DT107" s="189"/>
      <c r="DU107" s="189"/>
      <c r="DV107" s="189"/>
      <c r="DW107" s="189"/>
      <c r="DX107" s="189"/>
      <c r="DY107" s="189"/>
      <c r="DZ107" s="189"/>
      <c r="EA107" s="189"/>
      <c r="EB107" s="189"/>
      <c r="EC107" s="189"/>
      <c r="ED107" s="189"/>
      <c r="EE107" s="189"/>
      <c r="EF107" s="189"/>
      <c r="EG107" s="189"/>
      <c r="EH107" s="189"/>
      <c r="EI107" s="189"/>
      <c r="EJ107" s="189"/>
      <c r="EK107" s="189"/>
      <c r="EL107" s="189"/>
      <c r="EM107" s="189"/>
      <c r="EN107" s="189"/>
      <c r="EO107" s="189"/>
      <c r="EP107" s="189"/>
      <c r="EQ107" s="189"/>
      <c r="ER107" s="189"/>
      <c r="ES107" s="189"/>
      <c r="ET107" s="189"/>
      <c r="EU107" s="189"/>
      <c r="EV107" s="189"/>
      <c r="EW107" s="189"/>
    </row>
    <row r="108" spans="1:153" ht="15" customHeight="1" x14ac:dyDescent="0.25">
      <c r="A108" s="189" t="s">
        <v>145</v>
      </c>
      <c r="B108" s="189"/>
      <c r="C108" s="189"/>
      <c r="D108" s="189"/>
      <c r="E108" s="189"/>
      <c r="F108" s="189"/>
      <c r="G108" s="189"/>
      <c r="H108" s="189"/>
      <c r="I108" s="189"/>
      <c r="J108" s="189"/>
      <c r="K108" s="189"/>
      <c r="L108" s="189"/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9"/>
      <c r="Z108" s="189"/>
      <c r="AA108" s="189"/>
      <c r="AB108" s="189"/>
      <c r="AC108" s="189"/>
      <c r="AD108" s="189"/>
      <c r="AE108" s="189"/>
      <c r="AF108" s="189"/>
      <c r="AG108" s="189"/>
      <c r="AH108" s="189"/>
      <c r="AI108" s="189"/>
      <c r="AJ108" s="189"/>
      <c r="AK108" s="189"/>
      <c r="AL108" s="189"/>
      <c r="AM108" s="189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189"/>
      <c r="AX108" s="189"/>
      <c r="AY108" s="189"/>
      <c r="AZ108" s="189"/>
      <c r="BA108" s="189"/>
      <c r="BB108" s="189"/>
      <c r="BC108" s="189"/>
      <c r="BD108" s="189"/>
      <c r="BE108" s="189"/>
      <c r="BF108" s="189"/>
      <c r="BG108" s="189"/>
      <c r="BH108" s="189"/>
      <c r="BI108" s="189"/>
      <c r="BJ108" s="189"/>
      <c r="BK108" s="189"/>
      <c r="BL108" s="189"/>
      <c r="BM108" s="189"/>
      <c r="BN108" s="189"/>
      <c r="BO108" s="189"/>
      <c r="BP108" s="189"/>
      <c r="BQ108" s="189"/>
      <c r="BR108" s="189"/>
      <c r="BS108" s="189"/>
      <c r="BT108" s="189"/>
      <c r="BU108" s="189"/>
      <c r="BV108" s="189"/>
      <c r="BW108" s="189"/>
      <c r="BX108" s="189"/>
      <c r="BY108" s="189"/>
      <c r="BZ108" s="189"/>
      <c r="CA108" s="189"/>
      <c r="CB108" s="189"/>
      <c r="CC108" s="189"/>
      <c r="CD108" s="189"/>
      <c r="CE108" s="189"/>
      <c r="CF108" s="189"/>
      <c r="CG108" s="189"/>
      <c r="CH108" s="189"/>
      <c r="CI108" s="189"/>
      <c r="CJ108" s="189"/>
      <c r="CK108" s="189"/>
      <c r="CL108" s="189"/>
      <c r="CM108" s="189"/>
      <c r="CN108" s="189"/>
      <c r="CO108" s="189"/>
      <c r="CP108" s="189"/>
      <c r="CQ108" s="189"/>
      <c r="CR108" s="189"/>
      <c r="CS108" s="189"/>
      <c r="CT108" s="189"/>
      <c r="CU108" s="189"/>
      <c r="CV108" s="189"/>
      <c r="CW108" s="189"/>
      <c r="CX108" s="189"/>
      <c r="CY108" s="189"/>
      <c r="CZ108" s="189"/>
      <c r="DA108" s="189"/>
      <c r="DB108" s="189"/>
      <c r="DC108" s="189"/>
      <c r="DD108" s="189"/>
      <c r="DE108" s="189"/>
      <c r="DF108" s="189"/>
      <c r="DG108" s="189"/>
      <c r="DH108" s="189"/>
      <c r="DI108" s="189"/>
      <c r="DJ108" s="189"/>
      <c r="DK108" s="189"/>
      <c r="DL108" s="189"/>
      <c r="DM108" s="189"/>
      <c r="DN108" s="189"/>
      <c r="DO108" s="189"/>
      <c r="DP108" s="189"/>
      <c r="DQ108" s="189"/>
      <c r="DR108" s="189"/>
      <c r="DS108" s="189"/>
      <c r="DT108" s="189"/>
      <c r="DU108" s="189"/>
      <c r="DV108" s="189"/>
      <c r="DW108" s="189"/>
      <c r="DX108" s="189"/>
      <c r="DY108" s="189"/>
      <c r="DZ108" s="189"/>
      <c r="EA108" s="189"/>
      <c r="EB108" s="189"/>
      <c r="EC108" s="189"/>
      <c r="ED108" s="189"/>
      <c r="EE108" s="189"/>
      <c r="EF108" s="189"/>
      <c r="EG108" s="189"/>
      <c r="EH108" s="189"/>
      <c r="EI108" s="189"/>
      <c r="EJ108" s="189"/>
      <c r="EK108" s="189"/>
      <c r="EL108" s="189"/>
      <c r="EM108" s="189"/>
      <c r="EN108" s="189"/>
      <c r="EO108" s="189"/>
      <c r="EP108" s="189"/>
      <c r="EQ108" s="189"/>
      <c r="ER108" s="189"/>
      <c r="ES108" s="189"/>
      <c r="ET108" s="189"/>
      <c r="EU108" s="189"/>
      <c r="EV108" s="189"/>
      <c r="EW108" s="189"/>
    </row>
    <row r="109" spans="1:153" ht="15" customHeight="1" x14ac:dyDescent="0.25">
      <c r="A109" s="189" t="s">
        <v>144</v>
      </c>
      <c r="B109" s="189"/>
      <c r="C109" s="189"/>
      <c r="D109" s="189"/>
      <c r="E109" s="189"/>
      <c r="F109" s="189"/>
      <c r="G109" s="189"/>
      <c r="H109" s="189"/>
      <c r="I109" s="189"/>
      <c r="J109" s="189"/>
      <c r="K109" s="189"/>
      <c r="L109" s="189"/>
      <c r="M109" s="189"/>
      <c r="N109" s="189"/>
      <c r="O109" s="189"/>
      <c r="P109" s="189"/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  <c r="AB109" s="189"/>
      <c r="AC109" s="189"/>
      <c r="AD109" s="189"/>
      <c r="AE109" s="189"/>
      <c r="AF109" s="189"/>
      <c r="AG109" s="189"/>
      <c r="AH109" s="189"/>
      <c r="AI109" s="189"/>
      <c r="AJ109" s="189"/>
      <c r="AK109" s="189"/>
      <c r="AL109" s="189"/>
      <c r="AM109" s="189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189"/>
      <c r="AX109" s="189"/>
      <c r="AY109" s="189"/>
      <c r="AZ109" s="189"/>
      <c r="BA109" s="189"/>
      <c r="BB109" s="189"/>
      <c r="BC109" s="189"/>
      <c r="BD109" s="189"/>
      <c r="BE109" s="189"/>
      <c r="BF109" s="189"/>
      <c r="BG109" s="189"/>
      <c r="BH109" s="189"/>
      <c r="BI109" s="189"/>
      <c r="BJ109" s="189"/>
      <c r="BK109" s="189"/>
      <c r="BL109" s="189"/>
      <c r="BM109" s="189"/>
      <c r="BN109" s="189"/>
      <c r="BO109" s="189"/>
      <c r="BP109" s="189"/>
      <c r="BQ109" s="189"/>
      <c r="BR109" s="189"/>
      <c r="BS109" s="189"/>
      <c r="BT109" s="189"/>
      <c r="BU109" s="189"/>
      <c r="BV109" s="189"/>
      <c r="BW109" s="189"/>
      <c r="BX109" s="189"/>
      <c r="BY109" s="189"/>
      <c r="BZ109" s="189"/>
      <c r="CA109" s="189"/>
      <c r="CB109" s="189"/>
      <c r="CC109" s="189"/>
      <c r="CD109" s="189"/>
      <c r="CE109" s="189"/>
      <c r="CF109" s="189"/>
      <c r="CG109" s="189"/>
      <c r="CH109" s="189"/>
      <c r="CI109" s="189"/>
      <c r="CJ109" s="189"/>
      <c r="CK109" s="189"/>
      <c r="CL109" s="189"/>
      <c r="CM109" s="189"/>
      <c r="CN109" s="189"/>
      <c r="CO109" s="189"/>
      <c r="CP109" s="189"/>
      <c r="CQ109" s="189"/>
      <c r="CR109" s="189"/>
      <c r="CS109" s="189"/>
      <c r="CT109" s="189"/>
      <c r="CU109" s="189"/>
      <c r="CV109" s="189"/>
      <c r="CW109" s="189"/>
      <c r="CX109" s="189"/>
      <c r="CY109" s="189"/>
      <c r="CZ109" s="189"/>
      <c r="DA109" s="189"/>
      <c r="DB109" s="189"/>
      <c r="DC109" s="189"/>
      <c r="DD109" s="189"/>
      <c r="DE109" s="189"/>
      <c r="DF109" s="189"/>
      <c r="DG109" s="189"/>
      <c r="DH109" s="189"/>
      <c r="DI109" s="189"/>
      <c r="DJ109" s="189"/>
      <c r="DK109" s="189"/>
      <c r="DL109" s="189"/>
      <c r="DM109" s="189"/>
      <c r="DN109" s="189"/>
      <c r="DO109" s="189"/>
      <c r="DP109" s="189"/>
      <c r="DQ109" s="189"/>
      <c r="DR109" s="189"/>
      <c r="DS109" s="189"/>
      <c r="DT109" s="189"/>
      <c r="DU109" s="189"/>
      <c r="DV109" s="189"/>
      <c r="DW109" s="189"/>
      <c r="DX109" s="189"/>
      <c r="DY109" s="189"/>
      <c r="DZ109" s="189"/>
      <c r="EA109" s="189"/>
      <c r="EB109" s="189"/>
      <c r="EC109" s="189"/>
      <c r="ED109" s="189"/>
      <c r="EE109" s="189"/>
      <c r="EF109" s="189"/>
      <c r="EG109" s="189"/>
      <c r="EH109" s="189"/>
      <c r="EI109" s="189"/>
      <c r="EJ109" s="189"/>
      <c r="EK109" s="189"/>
      <c r="EL109" s="189"/>
      <c r="EM109" s="189"/>
      <c r="EN109" s="189"/>
      <c r="EO109" s="189"/>
      <c r="EP109" s="189"/>
      <c r="EQ109" s="189"/>
      <c r="ER109" s="189"/>
      <c r="ES109" s="189"/>
      <c r="ET109" s="189"/>
      <c r="EU109" s="189"/>
      <c r="EV109" s="189"/>
      <c r="EW109" s="189"/>
    </row>
    <row r="110" spans="1:153" ht="15" customHeight="1" x14ac:dyDescent="0.25">
      <c r="A110" s="189" t="s">
        <v>143</v>
      </c>
      <c r="B110" s="189"/>
      <c r="C110" s="189"/>
      <c r="D110" s="189"/>
      <c r="E110" s="189"/>
      <c r="F110" s="189"/>
      <c r="G110" s="189"/>
      <c r="H110" s="189"/>
      <c r="I110" s="189"/>
      <c r="J110" s="189"/>
      <c r="K110" s="189"/>
      <c r="L110" s="189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  <c r="AB110" s="189"/>
      <c r="AC110" s="189"/>
      <c r="AD110" s="189"/>
      <c r="AE110" s="189"/>
      <c r="AF110" s="189"/>
      <c r="AG110" s="189"/>
      <c r="AH110" s="189"/>
      <c r="AI110" s="189"/>
      <c r="AJ110" s="189"/>
      <c r="AK110" s="189"/>
      <c r="AL110" s="189"/>
      <c r="AM110" s="189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189"/>
      <c r="AX110" s="189"/>
      <c r="AY110" s="189"/>
      <c r="AZ110" s="189"/>
      <c r="BA110" s="189"/>
      <c r="BB110" s="189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89"/>
      <c r="BS110" s="189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89"/>
      <c r="CJ110" s="189"/>
      <c r="CK110" s="189"/>
      <c r="CL110" s="189"/>
      <c r="CM110" s="189"/>
      <c r="CN110" s="189"/>
      <c r="CO110" s="189"/>
      <c r="CP110" s="189"/>
      <c r="CQ110" s="189"/>
      <c r="CR110" s="189"/>
      <c r="CS110" s="189"/>
      <c r="CT110" s="189"/>
      <c r="CU110" s="189"/>
      <c r="CV110" s="189"/>
      <c r="CW110" s="189"/>
      <c r="CX110" s="189"/>
      <c r="CY110" s="189"/>
      <c r="CZ110" s="189"/>
      <c r="DA110" s="189"/>
      <c r="DB110" s="189"/>
      <c r="DC110" s="189"/>
      <c r="DD110" s="189"/>
      <c r="DE110" s="189"/>
      <c r="DF110" s="189"/>
      <c r="DG110" s="189"/>
      <c r="DH110" s="189"/>
      <c r="DI110" s="189"/>
      <c r="DJ110" s="189"/>
      <c r="DK110" s="189"/>
      <c r="DL110" s="189"/>
      <c r="DM110" s="189"/>
      <c r="DN110" s="189"/>
      <c r="DO110" s="189"/>
      <c r="DP110" s="189"/>
      <c r="DQ110" s="189"/>
      <c r="DR110" s="189"/>
      <c r="DS110" s="189"/>
      <c r="DT110" s="189"/>
      <c r="DU110" s="189"/>
      <c r="DV110" s="189"/>
      <c r="DW110" s="189"/>
      <c r="DX110" s="189"/>
      <c r="DY110" s="189"/>
      <c r="DZ110" s="189"/>
      <c r="EA110" s="189"/>
      <c r="EB110" s="189"/>
      <c r="EC110" s="189"/>
      <c r="ED110" s="189"/>
      <c r="EE110" s="189"/>
      <c r="EF110" s="189"/>
      <c r="EG110" s="189"/>
      <c r="EH110" s="189"/>
      <c r="EI110" s="189"/>
      <c r="EJ110" s="189"/>
      <c r="EK110" s="189"/>
      <c r="EL110" s="189"/>
      <c r="EM110" s="189"/>
      <c r="EN110" s="189"/>
      <c r="EO110" s="189"/>
      <c r="EP110" s="189"/>
      <c r="EQ110" s="189"/>
      <c r="ER110" s="189"/>
      <c r="ES110" s="189"/>
      <c r="ET110" s="189"/>
      <c r="EU110" s="189"/>
      <c r="EV110" s="189"/>
      <c r="EW110" s="189"/>
    </row>
    <row r="111" spans="1:153" ht="15" customHeight="1" x14ac:dyDescent="0.25">
      <c r="A111" s="189" t="s">
        <v>62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  <c r="AB111" s="189"/>
      <c r="AC111" s="189"/>
      <c r="AD111" s="189"/>
      <c r="AE111" s="189"/>
      <c r="AF111" s="189"/>
      <c r="AG111" s="189"/>
      <c r="AH111" s="189"/>
      <c r="AI111" s="189"/>
      <c r="AJ111" s="189"/>
      <c r="AK111" s="189"/>
      <c r="AL111" s="189"/>
      <c r="AM111" s="189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189"/>
      <c r="AX111" s="189"/>
      <c r="AY111" s="189"/>
      <c r="AZ111" s="189"/>
      <c r="BA111" s="189"/>
      <c r="BB111" s="189"/>
      <c r="BC111" s="189"/>
      <c r="BD111" s="189"/>
      <c r="BE111" s="189"/>
      <c r="BF111" s="189"/>
      <c r="BG111" s="189"/>
      <c r="BH111" s="189"/>
      <c r="BI111" s="189"/>
      <c r="BJ111" s="189"/>
      <c r="BK111" s="189"/>
      <c r="BL111" s="189"/>
      <c r="BM111" s="189"/>
      <c r="BN111" s="189"/>
      <c r="BO111" s="189"/>
      <c r="BP111" s="189"/>
      <c r="BQ111" s="189"/>
      <c r="BR111" s="189"/>
      <c r="BS111" s="189"/>
      <c r="BT111" s="189"/>
      <c r="BU111" s="189"/>
      <c r="BV111" s="189"/>
      <c r="BW111" s="189"/>
      <c r="BX111" s="189"/>
      <c r="BY111" s="189"/>
      <c r="BZ111" s="189"/>
      <c r="CA111" s="189"/>
      <c r="CB111" s="189"/>
      <c r="CC111" s="189"/>
      <c r="CD111" s="189"/>
      <c r="CE111" s="189"/>
      <c r="CF111" s="189"/>
      <c r="CG111" s="189"/>
      <c r="CH111" s="189"/>
      <c r="CI111" s="189"/>
      <c r="CJ111" s="189"/>
      <c r="CK111" s="189"/>
      <c r="CL111" s="189"/>
      <c r="CM111" s="189"/>
      <c r="CN111" s="189"/>
      <c r="CO111" s="189"/>
      <c r="CP111" s="189"/>
      <c r="CQ111" s="189"/>
      <c r="CR111" s="189"/>
      <c r="CS111" s="189"/>
      <c r="CT111" s="189"/>
      <c r="CU111" s="189"/>
      <c r="CV111" s="189"/>
      <c r="CW111" s="189"/>
      <c r="CX111" s="189"/>
      <c r="CY111" s="189"/>
      <c r="CZ111" s="189"/>
      <c r="DA111" s="189"/>
      <c r="DB111" s="189"/>
      <c r="DC111" s="189"/>
      <c r="DD111" s="189"/>
      <c r="DE111" s="189"/>
      <c r="DF111" s="189"/>
      <c r="DG111" s="189"/>
      <c r="DH111" s="189"/>
      <c r="DI111" s="189"/>
      <c r="DJ111" s="189"/>
      <c r="DK111" s="189"/>
      <c r="DL111" s="189"/>
      <c r="DM111" s="189"/>
      <c r="DN111" s="189"/>
      <c r="DO111" s="189"/>
      <c r="DP111" s="189"/>
      <c r="DQ111" s="189"/>
      <c r="DR111" s="189"/>
      <c r="DS111" s="189"/>
      <c r="DT111" s="189"/>
      <c r="DU111" s="189"/>
      <c r="DV111" s="189"/>
      <c r="DW111" s="189"/>
      <c r="DX111" s="189"/>
      <c r="DY111" s="189"/>
      <c r="DZ111" s="189"/>
      <c r="EA111" s="189"/>
      <c r="EB111" s="189"/>
      <c r="EC111" s="189"/>
      <c r="ED111" s="189"/>
      <c r="EE111" s="189"/>
      <c r="EF111" s="189"/>
      <c r="EG111" s="189"/>
      <c r="EH111" s="189"/>
      <c r="EI111" s="189"/>
      <c r="EJ111" s="189"/>
      <c r="EK111" s="189"/>
      <c r="EL111" s="189"/>
      <c r="EM111" s="189"/>
      <c r="EN111" s="189"/>
      <c r="EO111" s="189"/>
      <c r="EP111" s="189"/>
      <c r="EQ111" s="189"/>
      <c r="ER111" s="189"/>
      <c r="ES111" s="189"/>
      <c r="ET111" s="189"/>
      <c r="EU111" s="189"/>
      <c r="EV111" s="189"/>
      <c r="EW111" s="189"/>
    </row>
    <row r="112" spans="1:153" ht="15" customHeight="1" x14ac:dyDescent="0.25">
      <c r="A112" s="189" t="s">
        <v>63</v>
      </c>
      <c r="B112" s="189"/>
      <c r="C112" s="189"/>
      <c r="D112" s="189"/>
      <c r="E112" s="189"/>
      <c r="F112" s="189"/>
      <c r="G112" s="189"/>
      <c r="H112" s="189"/>
      <c r="I112" s="189"/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89"/>
      <c r="AM112" s="189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189"/>
      <c r="AX112" s="189"/>
      <c r="AY112" s="189"/>
      <c r="AZ112" s="189"/>
      <c r="BA112" s="189"/>
      <c r="BB112" s="189"/>
      <c r="BC112" s="189"/>
      <c r="BD112" s="189"/>
      <c r="BE112" s="189"/>
      <c r="BF112" s="189"/>
      <c r="BG112" s="189"/>
      <c r="BH112" s="189"/>
      <c r="BI112" s="189"/>
      <c r="BJ112" s="189"/>
      <c r="BK112" s="189"/>
      <c r="BL112" s="189"/>
      <c r="BM112" s="189"/>
      <c r="BN112" s="189"/>
      <c r="BO112" s="189"/>
      <c r="BP112" s="189"/>
      <c r="BQ112" s="189"/>
      <c r="BR112" s="189"/>
      <c r="BS112" s="189"/>
      <c r="BT112" s="189"/>
      <c r="BU112" s="189"/>
      <c r="BV112" s="189"/>
      <c r="BW112" s="189"/>
      <c r="BX112" s="189"/>
      <c r="BY112" s="189"/>
      <c r="BZ112" s="189"/>
      <c r="CA112" s="189"/>
      <c r="CB112" s="189"/>
      <c r="CC112" s="189"/>
      <c r="CD112" s="189"/>
      <c r="CE112" s="189"/>
      <c r="CF112" s="189"/>
      <c r="CG112" s="189"/>
      <c r="CH112" s="189"/>
      <c r="CI112" s="189"/>
      <c r="CJ112" s="189"/>
      <c r="CK112" s="189"/>
      <c r="CL112" s="189"/>
      <c r="CM112" s="189"/>
      <c r="CN112" s="189"/>
      <c r="CO112" s="189"/>
      <c r="CP112" s="189"/>
      <c r="CQ112" s="189"/>
      <c r="CR112" s="189"/>
      <c r="CS112" s="189"/>
      <c r="CT112" s="189"/>
      <c r="CU112" s="189"/>
      <c r="CV112" s="189"/>
      <c r="CW112" s="189"/>
      <c r="CX112" s="189"/>
      <c r="CY112" s="189"/>
      <c r="CZ112" s="189"/>
      <c r="DA112" s="189"/>
      <c r="DB112" s="189"/>
      <c r="DC112" s="189"/>
      <c r="DD112" s="189"/>
      <c r="DE112" s="189"/>
      <c r="DF112" s="189"/>
      <c r="DG112" s="189"/>
      <c r="DH112" s="189"/>
      <c r="DI112" s="189"/>
      <c r="DJ112" s="189"/>
      <c r="DK112" s="189"/>
      <c r="DL112" s="189"/>
      <c r="DM112" s="189"/>
      <c r="DN112" s="189"/>
      <c r="DO112" s="189"/>
      <c r="DP112" s="189"/>
      <c r="DQ112" s="189"/>
      <c r="DR112" s="189"/>
      <c r="DS112" s="189"/>
      <c r="DT112" s="189"/>
      <c r="DU112" s="189"/>
      <c r="DV112" s="189"/>
      <c r="DW112" s="189"/>
      <c r="DX112" s="189"/>
      <c r="DY112" s="189"/>
      <c r="DZ112" s="189"/>
      <c r="EA112" s="189"/>
      <c r="EB112" s="189"/>
      <c r="EC112" s="189"/>
      <c r="ED112" s="189"/>
      <c r="EE112" s="189"/>
      <c r="EF112" s="189"/>
      <c r="EG112" s="189"/>
      <c r="EH112" s="189"/>
      <c r="EI112" s="189"/>
      <c r="EJ112" s="189"/>
      <c r="EK112" s="189"/>
      <c r="EL112" s="189"/>
      <c r="EM112" s="189"/>
      <c r="EN112" s="189"/>
      <c r="EO112" s="189"/>
      <c r="EP112" s="189"/>
      <c r="EQ112" s="189"/>
      <c r="ER112" s="189"/>
      <c r="ES112" s="189"/>
      <c r="ET112" s="189"/>
      <c r="EU112" s="189"/>
      <c r="EV112" s="189"/>
      <c r="EW112" s="189"/>
    </row>
    <row r="113" spans="1:153" ht="15" customHeight="1" x14ac:dyDescent="0.25">
      <c r="A113" s="189" t="s">
        <v>64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  <c r="L113" s="189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  <c r="AB113" s="189"/>
      <c r="AC113" s="189"/>
      <c r="AD113" s="189"/>
      <c r="AE113" s="189"/>
      <c r="AF113" s="189"/>
      <c r="AG113" s="189"/>
      <c r="AH113" s="189"/>
      <c r="AI113" s="189"/>
      <c r="AJ113" s="189"/>
      <c r="AK113" s="189"/>
      <c r="AL113" s="189"/>
      <c r="AM113" s="189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189"/>
      <c r="AX113" s="189"/>
      <c r="AY113" s="189"/>
      <c r="AZ113" s="189"/>
      <c r="BA113" s="189"/>
      <c r="BB113" s="189"/>
      <c r="BC113" s="189"/>
      <c r="BD113" s="189"/>
      <c r="BE113" s="189"/>
      <c r="BF113" s="189"/>
      <c r="BG113" s="189"/>
      <c r="BH113" s="189"/>
      <c r="BI113" s="189"/>
      <c r="BJ113" s="189"/>
      <c r="BK113" s="189"/>
      <c r="BL113" s="189"/>
      <c r="BM113" s="189"/>
      <c r="BN113" s="189"/>
      <c r="BO113" s="189"/>
      <c r="BP113" s="189"/>
      <c r="BQ113" s="189"/>
      <c r="BR113" s="189"/>
      <c r="BS113" s="189"/>
      <c r="BT113" s="189"/>
      <c r="BU113" s="189"/>
      <c r="BV113" s="189"/>
      <c r="BW113" s="189"/>
      <c r="BX113" s="189"/>
      <c r="BY113" s="189"/>
      <c r="BZ113" s="189"/>
      <c r="CA113" s="189"/>
      <c r="CB113" s="189"/>
      <c r="CC113" s="189"/>
      <c r="CD113" s="189"/>
      <c r="CE113" s="189"/>
      <c r="CF113" s="189"/>
      <c r="CG113" s="189"/>
      <c r="CH113" s="189"/>
      <c r="CI113" s="189"/>
      <c r="CJ113" s="189"/>
      <c r="CK113" s="189"/>
      <c r="CL113" s="189"/>
      <c r="CM113" s="189"/>
      <c r="CN113" s="189"/>
      <c r="CO113" s="189"/>
      <c r="CP113" s="189"/>
      <c r="CQ113" s="189"/>
      <c r="CR113" s="189"/>
      <c r="CS113" s="189"/>
      <c r="CT113" s="189"/>
      <c r="CU113" s="189"/>
      <c r="CV113" s="189"/>
      <c r="CW113" s="189"/>
      <c r="CX113" s="189"/>
      <c r="CY113" s="189"/>
      <c r="CZ113" s="189"/>
      <c r="DA113" s="189"/>
      <c r="DB113" s="189"/>
      <c r="DC113" s="189"/>
      <c r="DD113" s="189"/>
      <c r="DE113" s="189"/>
      <c r="DF113" s="189"/>
      <c r="DG113" s="189"/>
      <c r="DH113" s="189"/>
      <c r="DI113" s="189"/>
      <c r="DJ113" s="189"/>
      <c r="DK113" s="189"/>
      <c r="DL113" s="189"/>
      <c r="DM113" s="189"/>
      <c r="DN113" s="189"/>
      <c r="DO113" s="189"/>
      <c r="DP113" s="189"/>
      <c r="DQ113" s="189"/>
      <c r="DR113" s="189"/>
      <c r="DS113" s="189"/>
      <c r="DT113" s="189"/>
      <c r="DU113" s="189"/>
      <c r="DV113" s="189"/>
      <c r="DW113" s="189"/>
      <c r="DX113" s="189"/>
      <c r="DY113" s="189"/>
      <c r="DZ113" s="189"/>
      <c r="EA113" s="189"/>
      <c r="EB113" s="189"/>
      <c r="EC113" s="189"/>
      <c r="ED113" s="189"/>
      <c r="EE113" s="189"/>
      <c r="EF113" s="189"/>
      <c r="EG113" s="189"/>
      <c r="EH113" s="189"/>
      <c r="EI113" s="189"/>
      <c r="EJ113" s="189"/>
      <c r="EK113" s="189"/>
      <c r="EL113" s="189"/>
      <c r="EM113" s="189"/>
      <c r="EN113" s="189"/>
      <c r="EO113" s="189"/>
      <c r="EP113" s="189"/>
      <c r="EQ113" s="189"/>
      <c r="ER113" s="189"/>
      <c r="ES113" s="189"/>
      <c r="ET113" s="189"/>
      <c r="EU113" s="189"/>
      <c r="EV113" s="189"/>
      <c r="EW113" s="189"/>
    </row>
    <row r="114" spans="1:153" ht="15" customHeight="1" x14ac:dyDescent="0.25">
      <c r="A114" s="189" t="s">
        <v>142</v>
      </c>
      <c r="B114" s="189"/>
      <c r="C114" s="189"/>
      <c r="D114" s="189"/>
      <c r="E114" s="189"/>
      <c r="F114" s="189"/>
      <c r="G114" s="189"/>
      <c r="H114" s="189"/>
      <c r="I114" s="189"/>
      <c r="J114" s="189"/>
      <c r="K114" s="189"/>
      <c r="L114" s="189"/>
      <c r="M114" s="189"/>
      <c r="N114" s="189"/>
      <c r="O114" s="189"/>
      <c r="P114" s="189"/>
      <c r="Q114" s="189"/>
      <c r="R114" s="189"/>
      <c r="S114" s="189"/>
      <c r="T114" s="189"/>
      <c r="U114" s="189"/>
      <c r="V114" s="189"/>
      <c r="W114" s="189"/>
      <c r="X114" s="189"/>
      <c r="Y114" s="189"/>
      <c r="Z114" s="189"/>
      <c r="AA114" s="189"/>
      <c r="AB114" s="189"/>
      <c r="AC114" s="189"/>
      <c r="AD114" s="189"/>
      <c r="AE114" s="189"/>
      <c r="AF114" s="189"/>
      <c r="AG114" s="189"/>
      <c r="AH114" s="189"/>
      <c r="AI114" s="189"/>
      <c r="AJ114" s="189"/>
      <c r="AK114" s="189"/>
      <c r="AL114" s="189"/>
      <c r="AM114" s="189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189"/>
      <c r="AX114" s="189"/>
      <c r="AY114" s="189"/>
      <c r="AZ114" s="189"/>
      <c r="BA114" s="189"/>
      <c r="BB114" s="189"/>
      <c r="BC114" s="189"/>
      <c r="BD114" s="189"/>
      <c r="BE114" s="189"/>
      <c r="BF114" s="189"/>
      <c r="BG114" s="189"/>
      <c r="BH114" s="189"/>
      <c r="BI114" s="189"/>
      <c r="BJ114" s="189"/>
      <c r="BK114" s="189"/>
      <c r="BL114" s="189"/>
      <c r="BM114" s="189"/>
      <c r="BN114" s="189"/>
      <c r="BO114" s="189"/>
      <c r="BP114" s="189"/>
      <c r="BQ114" s="189"/>
      <c r="BR114" s="189"/>
      <c r="BS114" s="189"/>
      <c r="BT114" s="189"/>
      <c r="BU114" s="189"/>
      <c r="BV114" s="189"/>
      <c r="BW114" s="189"/>
      <c r="BX114" s="189"/>
      <c r="BY114" s="189"/>
      <c r="BZ114" s="189"/>
      <c r="CA114" s="189"/>
      <c r="CB114" s="189"/>
      <c r="CC114" s="189"/>
      <c r="CD114" s="189"/>
      <c r="CE114" s="189"/>
      <c r="CF114" s="189"/>
      <c r="CG114" s="189"/>
      <c r="CH114" s="189"/>
      <c r="CI114" s="189"/>
      <c r="CJ114" s="189"/>
      <c r="CK114" s="189"/>
      <c r="CL114" s="189"/>
      <c r="CM114" s="189"/>
      <c r="CN114" s="189"/>
      <c r="CO114" s="189"/>
      <c r="CP114" s="189"/>
      <c r="CQ114" s="189"/>
      <c r="CR114" s="189"/>
      <c r="CS114" s="189"/>
      <c r="CT114" s="189"/>
      <c r="CU114" s="189"/>
      <c r="CV114" s="189"/>
      <c r="CW114" s="189"/>
      <c r="CX114" s="189"/>
      <c r="CY114" s="189"/>
      <c r="CZ114" s="189"/>
      <c r="DA114" s="189"/>
      <c r="DB114" s="189"/>
      <c r="DC114" s="189"/>
      <c r="DD114" s="189"/>
      <c r="DE114" s="189"/>
      <c r="DF114" s="189"/>
      <c r="DG114" s="189"/>
      <c r="DH114" s="189"/>
      <c r="DI114" s="189"/>
      <c r="DJ114" s="189"/>
      <c r="DK114" s="189"/>
      <c r="DL114" s="189"/>
      <c r="DM114" s="189"/>
      <c r="DN114" s="189"/>
      <c r="DO114" s="189"/>
      <c r="DP114" s="189"/>
      <c r="DQ114" s="189"/>
      <c r="DR114" s="189"/>
      <c r="DS114" s="189"/>
      <c r="DT114" s="189"/>
      <c r="DU114" s="189"/>
      <c r="DV114" s="189"/>
      <c r="DW114" s="189"/>
      <c r="DX114" s="189"/>
      <c r="DY114" s="189"/>
      <c r="DZ114" s="189"/>
      <c r="EA114" s="189"/>
      <c r="EB114" s="189"/>
      <c r="EC114" s="189"/>
      <c r="ED114" s="189"/>
      <c r="EE114" s="189"/>
      <c r="EF114" s="189"/>
      <c r="EG114" s="189"/>
      <c r="EH114" s="189"/>
      <c r="EI114" s="189"/>
      <c r="EJ114" s="189"/>
      <c r="EK114" s="189"/>
      <c r="EL114" s="189"/>
      <c r="EM114" s="189"/>
      <c r="EN114" s="189"/>
      <c r="EO114" s="189"/>
      <c r="EP114" s="189"/>
      <c r="EQ114" s="189"/>
      <c r="ER114" s="189"/>
      <c r="ES114" s="189"/>
      <c r="ET114" s="189"/>
      <c r="EU114" s="189"/>
      <c r="EV114" s="189"/>
      <c r="EW114" s="189"/>
    </row>
    <row r="115" spans="1:153" ht="15" customHeight="1" x14ac:dyDescent="0.25">
      <c r="A115" s="189" t="s">
        <v>141</v>
      </c>
      <c r="B115" s="189"/>
      <c r="C115" s="189"/>
      <c r="D115" s="189"/>
      <c r="E115" s="189"/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89"/>
      <c r="AM115" s="189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189"/>
      <c r="AX115" s="189"/>
      <c r="AY115" s="189"/>
      <c r="AZ115" s="189"/>
      <c r="BA115" s="189"/>
      <c r="BB115" s="189"/>
      <c r="BC115" s="189"/>
      <c r="BD115" s="189"/>
      <c r="BE115" s="189"/>
      <c r="BF115" s="189"/>
      <c r="BG115" s="189"/>
      <c r="BH115" s="189"/>
      <c r="BI115" s="189"/>
      <c r="BJ115" s="189"/>
      <c r="BK115" s="189"/>
      <c r="BL115" s="189"/>
      <c r="BM115" s="189"/>
      <c r="BN115" s="189"/>
      <c r="BO115" s="189"/>
      <c r="BP115" s="189"/>
      <c r="BQ115" s="189"/>
      <c r="BR115" s="189"/>
      <c r="BS115" s="189"/>
      <c r="BT115" s="189"/>
      <c r="BU115" s="189"/>
      <c r="BV115" s="189"/>
      <c r="BW115" s="189"/>
      <c r="BX115" s="189"/>
      <c r="BY115" s="189"/>
      <c r="BZ115" s="189"/>
      <c r="CA115" s="189"/>
      <c r="CB115" s="189"/>
      <c r="CC115" s="189"/>
      <c r="CD115" s="189"/>
      <c r="CE115" s="189"/>
      <c r="CF115" s="189"/>
      <c r="CG115" s="189"/>
      <c r="CH115" s="189"/>
      <c r="CI115" s="189"/>
      <c r="CJ115" s="189"/>
      <c r="CK115" s="189"/>
      <c r="CL115" s="189"/>
      <c r="CM115" s="189"/>
      <c r="CN115" s="189"/>
      <c r="CO115" s="189"/>
      <c r="CP115" s="189"/>
      <c r="CQ115" s="189"/>
      <c r="CR115" s="189"/>
      <c r="CS115" s="189"/>
      <c r="CT115" s="189"/>
      <c r="CU115" s="189"/>
      <c r="CV115" s="189"/>
      <c r="CW115" s="189"/>
      <c r="CX115" s="189"/>
      <c r="CY115" s="189"/>
      <c r="CZ115" s="189"/>
      <c r="DA115" s="189"/>
      <c r="DB115" s="189"/>
      <c r="DC115" s="189"/>
      <c r="DD115" s="189"/>
      <c r="DE115" s="189"/>
      <c r="DF115" s="189"/>
      <c r="DG115" s="189"/>
      <c r="DH115" s="189"/>
      <c r="DI115" s="189"/>
      <c r="DJ115" s="189"/>
      <c r="DK115" s="189"/>
      <c r="DL115" s="189"/>
      <c r="DM115" s="189"/>
      <c r="DN115" s="189"/>
      <c r="DO115" s="189"/>
      <c r="DP115" s="189"/>
      <c r="DQ115" s="189"/>
      <c r="DR115" s="189"/>
      <c r="DS115" s="189"/>
      <c r="DT115" s="189"/>
      <c r="DU115" s="189"/>
      <c r="DV115" s="189"/>
      <c r="DW115" s="189"/>
      <c r="DX115" s="189"/>
      <c r="DY115" s="189"/>
      <c r="DZ115" s="189"/>
      <c r="EA115" s="189"/>
      <c r="EB115" s="189"/>
      <c r="EC115" s="189"/>
      <c r="ED115" s="189"/>
      <c r="EE115" s="189"/>
      <c r="EF115" s="189"/>
      <c r="EG115" s="189"/>
      <c r="EH115" s="189"/>
      <c r="EI115" s="189"/>
      <c r="EJ115" s="189"/>
      <c r="EK115" s="189"/>
      <c r="EL115" s="189"/>
      <c r="EM115" s="189"/>
      <c r="EN115" s="189"/>
      <c r="EO115" s="189"/>
      <c r="EP115" s="189"/>
      <c r="EQ115" s="189"/>
      <c r="ER115" s="189"/>
      <c r="ES115" s="189"/>
      <c r="ET115" s="189"/>
      <c r="EU115" s="189"/>
      <c r="EV115" s="189"/>
      <c r="EW115" s="189"/>
    </row>
    <row r="116" spans="1:153" ht="15" customHeight="1" x14ac:dyDescent="0.25">
      <c r="A116" s="189" t="s">
        <v>140</v>
      </c>
      <c r="B116" s="189"/>
      <c r="C116" s="189"/>
      <c r="D116" s="189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89"/>
      <c r="DG116" s="189"/>
      <c r="DH116" s="189"/>
      <c r="DI116" s="189"/>
      <c r="DJ116" s="189"/>
      <c r="DK116" s="189"/>
      <c r="DL116" s="189"/>
      <c r="DM116" s="189"/>
      <c r="DN116" s="189"/>
      <c r="DO116" s="189"/>
      <c r="DP116" s="189"/>
      <c r="DQ116" s="189"/>
      <c r="DR116" s="189"/>
      <c r="DS116" s="189"/>
      <c r="DT116" s="189"/>
      <c r="DU116" s="189"/>
      <c r="DV116" s="189"/>
      <c r="DW116" s="189"/>
      <c r="DX116" s="189"/>
      <c r="DY116" s="189"/>
      <c r="DZ116" s="189"/>
      <c r="EA116" s="189"/>
      <c r="EB116" s="189"/>
      <c r="EC116" s="189"/>
      <c r="ED116" s="189"/>
      <c r="EE116" s="189"/>
      <c r="EF116" s="189"/>
      <c r="EG116" s="189"/>
      <c r="EH116" s="189"/>
      <c r="EI116" s="189"/>
      <c r="EJ116" s="189"/>
      <c r="EK116" s="189"/>
      <c r="EL116" s="189"/>
      <c r="EM116" s="189"/>
      <c r="EN116" s="189"/>
      <c r="EO116" s="189"/>
      <c r="EP116" s="189"/>
      <c r="EQ116" s="189"/>
      <c r="ER116" s="189"/>
      <c r="ES116" s="189"/>
      <c r="ET116" s="189"/>
      <c r="EU116" s="189"/>
      <c r="EV116" s="189"/>
      <c r="EW116" s="189"/>
    </row>
    <row r="117" spans="1:153" ht="15" customHeight="1" x14ac:dyDescent="0.25">
      <c r="A117" s="189" t="s">
        <v>139</v>
      </c>
      <c r="B117" s="189"/>
      <c r="C117" s="189"/>
      <c r="D117" s="189"/>
      <c r="E117" s="189"/>
      <c r="F117" s="189"/>
      <c r="G117" s="189"/>
      <c r="H117" s="189"/>
      <c r="I117" s="189"/>
      <c r="J117" s="189"/>
      <c r="K117" s="189"/>
      <c r="L117" s="189"/>
      <c r="M117" s="189"/>
      <c r="N117" s="189"/>
      <c r="O117" s="189"/>
      <c r="P117" s="189"/>
      <c r="Q117" s="189"/>
      <c r="R117" s="189"/>
      <c r="S117" s="189"/>
      <c r="T117" s="189"/>
      <c r="U117" s="189"/>
      <c r="V117" s="189"/>
      <c r="W117" s="189"/>
      <c r="X117" s="189"/>
      <c r="Y117" s="189"/>
      <c r="Z117" s="189"/>
      <c r="AA117" s="189"/>
      <c r="AB117" s="189"/>
      <c r="AC117" s="189"/>
      <c r="AD117" s="189"/>
      <c r="AE117" s="189"/>
      <c r="AF117" s="189"/>
      <c r="AG117" s="189"/>
      <c r="AH117" s="189"/>
      <c r="AI117" s="189"/>
      <c r="AJ117" s="189"/>
      <c r="AK117" s="189"/>
      <c r="AL117" s="189"/>
      <c r="AM117" s="189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189"/>
      <c r="AX117" s="189"/>
      <c r="AY117" s="189"/>
      <c r="AZ117" s="189"/>
      <c r="BA117" s="189"/>
      <c r="BB117" s="189"/>
      <c r="BC117" s="189"/>
      <c r="BD117" s="189"/>
      <c r="BE117" s="189"/>
      <c r="BF117" s="189"/>
      <c r="BG117" s="189"/>
      <c r="BH117" s="189"/>
      <c r="BI117" s="189"/>
      <c r="BJ117" s="189"/>
      <c r="BK117" s="189"/>
      <c r="BL117" s="189"/>
      <c r="BM117" s="189"/>
      <c r="BN117" s="189"/>
      <c r="BO117" s="189"/>
      <c r="BP117" s="189"/>
      <c r="BQ117" s="189"/>
      <c r="BR117" s="189"/>
      <c r="BS117" s="189"/>
      <c r="BT117" s="189"/>
      <c r="BU117" s="189"/>
      <c r="BV117" s="189"/>
      <c r="BW117" s="189"/>
      <c r="BX117" s="189"/>
      <c r="BY117" s="189"/>
      <c r="BZ117" s="189"/>
      <c r="CA117" s="189"/>
      <c r="CB117" s="189"/>
      <c r="CC117" s="189"/>
      <c r="CD117" s="189"/>
      <c r="CE117" s="189"/>
      <c r="CF117" s="189"/>
      <c r="CG117" s="189"/>
      <c r="CH117" s="189"/>
      <c r="CI117" s="189"/>
      <c r="CJ117" s="189"/>
      <c r="CK117" s="189"/>
      <c r="CL117" s="189"/>
      <c r="CM117" s="189"/>
      <c r="CN117" s="189"/>
      <c r="CO117" s="189"/>
      <c r="CP117" s="189"/>
      <c r="CQ117" s="189"/>
      <c r="CR117" s="189"/>
      <c r="CS117" s="189"/>
      <c r="CT117" s="189"/>
      <c r="CU117" s="189"/>
      <c r="CV117" s="189"/>
      <c r="CW117" s="189"/>
      <c r="CX117" s="189"/>
      <c r="CY117" s="189"/>
      <c r="CZ117" s="189"/>
      <c r="DA117" s="189"/>
      <c r="DB117" s="189"/>
      <c r="DC117" s="189"/>
      <c r="DD117" s="189"/>
      <c r="DE117" s="189"/>
      <c r="DF117" s="189"/>
      <c r="DG117" s="189"/>
      <c r="DH117" s="189"/>
      <c r="DI117" s="189"/>
      <c r="DJ117" s="189"/>
      <c r="DK117" s="189"/>
      <c r="DL117" s="189"/>
      <c r="DM117" s="189"/>
      <c r="DN117" s="189"/>
      <c r="DO117" s="189"/>
      <c r="DP117" s="189"/>
      <c r="DQ117" s="189"/>
      <c r="DR117" s="189"/>
      <c r="DS117" s="189"/>
      <c r="DT117" s="189"/>
      <c r="DU117" s="189"/>
      <c r="DV117" s="189"/>
      <c r="DW117" s="189"/>
      <c r="DX117" s="189"/>
      <c r="DY117" s="189"/>
      <c r="DZ117" s="189"/>
      <c r="EA117" s="189"/>
      <c r="EB117" s="189"/>
      <c r="EC117" s="189"/>
      <c r="ED117" s="189"/>
      <c r="EE117" s="189"/>
      <c r="EF117" s="189"/>
      <c r="EG117" s="189"/>
      <c r="EH117" s="189"/>
      <c r="EI117" s="189"/>
      <c r="EJ117" s="189"/>
      <c r="EK117" s="189"/>
      <c r="EL117" s="189"/>
      <c r="EM117" s="189"/>
      <c r="EN117" s="189"/>
      <c r="EO117" s="189"/>
      <c r="EP117" s="189"/>
      <c r="EQ117" s="189"/>
      <c r="ER117" s="189"/>
      <c r="ES117" s="189"/>
      <c r="ET117" s="189"/>
      <c r="EU117" s="189"/>
      <c r="EV117" s="189"/>
      <c r="EW117" s="189"/>
    </row>
    <row r="118" spans="1:153" ht="15" customHeight="1" x14ac:dyDescent="0.25">
      <c r="A118" s="189" t="s">
        <v>138</v>
      </c>
      <c r="B118" s="189"/>
      <c r="C118" s="189"/>
      <c r="D118" s="189"/>
      <c r="E118" s="189"/>
      <c r="F118" s="189"/>
      <c r="G118" s="189"/>
      <c r="H118" s="189"/>
      <c r="I118" s="189"/>
      <c r="J118" s="189"/>
      <c r="K118" s="189"/>
      <c r="L118" s="189"/>
      <c r="M118" s="189"/>
      <c r="N118" s="189"/>
      <c r="O118" s="189"/>
      <c r="P118" s="189"/>
      <c r="Q118" s="189"/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  <c r="AB118" s="189"/>
      <c r="AC118" s="189"/>
      <c r="AD118" s="189"/>
      <c r="AE118" s="189"/>
      <c r="AF118" s="189"/>
      <c r="AG118" s="189"/>
      <c r="AH118" s="189"/>
      <c r="AI118" s="189"/>
      <c r="AJ118" s="189"/>
      <c r="AK118" s="189"/>
      <c r="AL118" s="189"/>
      <c r="AM118" s="189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189"/>
      <c r="AX118" s="189"/>
      <c r="AY118" s="189"/>
      <c r="AZ118" s="189"/>
      <c r="BA118" s="189"/>
      <c r="BB118" s="189"/>
      <c r="BC118" s="189"/>
      <c r="BD118" s="189"/>
      <c r="BE118" s="189"/>
      <c r="BF118" s="189"/>
      <c r="BG118" s="189"/>
      <c r="BH118" s="189"/>
      <c r="BI118" s="189"/>
      <c r="BJ118" s="189"/>
      <c r="BK118" s="189"/>
      <c r="BL118" s="189"/>
      <c r="BM118" s="189"/>
      <c r="BN118" s="189"/>
      <c r="BO118" s="189"/>
      <c r="BP118" s="189"/>
      <c r="BQ118" s="189"/>
      <c r="BR118" s="189"/>
      <c r="BS118" s="189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89"/>
      <c r="CJ118" s="189"/>
      <c r="CK118" s="189"/>
      <c r="CL118" s="189"/>
      <c r="CM118" s="189"/>
      <c r="CN118" s="189"/>
      <c r="CO118" s="189"/>
      <c r="CP118" s="189"/>
      <c r="CQ118" s="189"/>
      <c r="CR118" s="189"/>
      <c r="CS118" s="189"/>
      <c r="CT118" s="189"/>
      <c r="CU118" s="189"/>
      <c r="CV118" s="189"/>
      <c r="CW118" s="189"/>
      <c r="CX118" s="189"/>
      <c r="CY118" s="189"/>
      <c r="CZ118" s="189"/>
      <c r="DA118" s="189"/>
      <c r="DB118" s="189"/>
      <c r="DC118" s="189"/>
      <c r="DD118" s="189"/>
      <c r="DE118" s="189"/>
      <c r="DF118" s="189"/>
      <c r="DG118" s="189"/>
      <c r="DH118" s="189"/>
      <c r="DI118" s="189"/>
      <c r="DJ118" s="189"/>
      <c r="DK118" s="189"/>
      <c r="DL118" s="189"/>
      <c r="DM118" s="189"/>
      <c r="DN118" s="189"/>
      <c r="DO118" s="189"/>
      <c r="DP118" s="189"/>
      <c r="DQ118" s="189"/>
      <c r="DR118" s="189"/>
      <c r="DS118" s="189"/>
      <c r="DT118" s="189"/>
      <c r="DU118" s="189"/>
      <c r="DV118" s="189"/>
      <c r="DW118" s="189"/>
      <c r="DX118" s="189"/>
      <c r="DY118" s="189"/>
      <c r="DZ118" s="189"/>
      <c r="EA118" s="189"/>
      <c r="EB118" s="189"/>
      <c r="EC118" s="189"/>
      <c r="ED118" s="189"/>
      <c r="EE118" s="189"/>
      <c r="EF118" s="189"/>
      <c r="EG118" s="189"/>
      <c r="EH118" s="189"/>
      <c r="EI118" s="189"/>
      <c r="EJ118" s="189"/>
      <c r="EK118" s="189"/>
      <c r="EL118" s="189"/>
      <c r="EM118" s="189"/>
      <c r="EN118" s="189"/>
      <c r="EO118" s="189"/>
      <c r="EP118" s="189"/>
      <c r="EQ118" s="189"/>
      <c r="ER118" s="189"/>
      <c r="ES118" s="189"/>
      <c r="ET118" s="189"/>
      <c r="EU118" s="189"/>
      <c r="EV118" s="189"/>
      <c r="EW118" s="189"/>
    </row>
    <row r="119" spans="1:153" ht="15" customHeight="1" x14ac:dyDescent="0.25">
      <c r="A119" s="189" t="s">
        <v>137</v>
      </c>
      <c r="B119" s="189"/>
      <c r="C119" s="189"/>
      <c r="D119" s="189"/>
      <c r="E119" s="189"/>
      <c r="F119" s="189"/>
      <c r="G119" s="189"/>
      <c r="H119" s="189"/>
      <c r="I119" s="189"/>
      <c r="J119" s="189"/>
      <c r="K119" s="189"/>
      <c r="L119" s="189"/>
      <c r="M119" s="189"/>
      <c r="N119" s="189"/>
      <c r="O119" s="189"/>
      <c r="P119" s="189"/>
      <c r="Q119" s="189"/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189"/>
      <c r="AX119" s="189"/>
      <c r="AY119" s="189"/>
      <c r="AZ119" s="189"/>
      <c r="BA119" s="189"/>
      <c r="BB119" s="189"/>
      <c r="BC119" s="189"/>
      <c r="BD119" s="189"/>
      <c r="BE119" s="189"/>
      <c r="BF119" s="189"/>
      <c r="BG119" s="189"/>
      <c r="BH119" s="189"/>
      <c r="BI119" s="189"/>
      <c r="BJ119" s="189"/>
      <c r="BK119" s="189"/>
      <c r="BL119" s="189"/>
      <c r="BM119" s="189"/>
      <c r="BN119" s="189"/>
      <c r="BO119" s="189"/>
      <c r="BP119" s="189"/>
      <c r="BQ119" s="189"/>
      <c r="BR119" s="189"/>
      <c r="BS119" s="189"/>
      <c r="BT119" s="189"/>
      <c r="BU119" s="189"/>
      <c r="BV119" s="189"/>
      <c r="BW119" s="189"/>
      <c r="BX119" s="189"/>
      <c r="BY119" s="189"/>
      <c r="BZ119" s="189"/>
      <c r="CA119" s="189"/>
      <c r="CB119" s="189"/>
      <c r="CC119" s="189"/>
      <c r="CD119" s="189"/>
      <c r="CE119" s="189"/>
      <c r="CF119" s="189"/>
      <c r="CG119" s="189"/>
      <c r="CH119" s="189"/>
      <c r="CI119" s="189"/>
      <c r="CJ119" s="189"/>
      <c r="CK119" s="189"/>
      <c r="CL119" s="189"/>
      <c r="CM119" s="189"/>
      <c r="CN119" s="189"/>
      <c r="CO119" s="189"/>
      <c r="CP119" s="189"/>
      <c r="CQ119" s="189"/>
      <c r="CR119" s="189"/>
      <c r="CS119" s="189"/>
      <c r="CT119" s="189"/>
      <c r="CU119" s="189"/>
      <c r="CV119" s="189"/>
      <c r="CW119" s="189"/>
      <c r="CX119" s="189"/>
      <c r="CY119" s="189"/>
      <c r="CZ119" s="189"/>
      <c r="DA119" s="189"/>
      <c r="DB119" s="189"/>
      <c r="DC119" s="189"/>
      <c r="DD119" s="189"/>
      <c r="DE119" s="189"/>
      <c r="DF119" s="189"/>
      <c r="DG119" s="189"/>
      <c r="DH119" s="189"/>
      <c r="DI119" s="189"/>
      <c r="DJ119" s="189"/>
      <c r="DK119" s="189"/>
      <c r="DL119" s="189"/>
      <c r="DM119" s="189"/>
      <c r="DN119" s="189"/>
      <c r="DO119" s="189"/>
      <c r="DP119" s="189"/>
      <c r="DQ119" s="189"/>
      <c r="DR119" s="189"/>
      <c r="DS119" s="189"/>
      <c r="DT119" s="189"/>
      <c r="DU119" s="189"/>
      <c r="DV119" s="189"/>
      <c r="DW119" s="189"/>
      <c r="DX119" s="189"/>
      <c r="DY119" s="189"/>
      <c r="DZ119" s="189"/>
      <c r="EA119" s="189"/>
      <c r="EB119" s="189"/>
      <c r="EC119" s="189"/>
      <c r="ED119" s="189"/>
      <c r="EE119" s="189"/>
      <c r="EF119" s="189"/>
      <c r="EG119" s="189"/>
      <c r="EH119" s="189"/>
      <c r="EI119" s="189"/>
      <c r="EJ119" s="189"/>
      <c r="EK119" s="189"/>
      <c r="EL119" s="189"/>
      <c r="EM119" s="189"/>
      <c r="EN119" s="189"/>
      <c r="EO119" s="189"/>
      <c r="EP119" s="189"/>
      <c r="EQ119" s="189"/>
      <c r="ER119" s="189"/>
      <c r="ES119" s="189"/>
      <c r="ET119" s="189"/>
      <c r="EU119" s="189"/>
      <c r="EV119" s="189"/>
      <c r="EW119" s="189"/>
    </row>
  </sheetData>
  <mergeCells count="81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G4:BK4"/>
    <mergeCell ref="BL4:BP4"/>
    <mergeCell ref="BQ4:BU4"/>
    <mergeCell ref="BV4:BZ4"/>
    <mergeCell ref="CA4:CE4"/>
    <mergeCell ref="CF4:CJ4"/>
    <mergeCell ref="CK4:CO4"/>
    <mergeCell ref="CP4:CT4"/>
    <mergeCell ref="CU4:CY4"/>
    <mergeCell ref="CZ4:DD4"/>
    <mergeCell ref="DE4:DI4"/>
    <mergeCell ref="DJ4:DN4"/>
    <mergeCell ref="DO4:DS4"/>
    <mergeCell ref="DT4:DX4"/>
    <mergeCell ref="DY4:EC4"/>
    <mergeCell ref="ED4:EH4"/>
    <mergeCell ref="EI4:EM4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AW6:BA6"/>
    <mergeCell ref="BB6:BF6"/>
    <mergeCell ref="BG6:BK6"/>
    <mergeCell ref="BL6:BP6"/>
    <mergeCell ref="BQ6:BU6"/>
    <mergeCell ref="BV6:BZ6"/>
    <mergeCell ref="CA6:CE6"/>
    <mergeCell ref="CF6:CJ6"/>
    <mergeCell ref="CK6:CO6"/>
    <mergeCell ref="CP6:CT6"/>
    <mergeCell ref="CU6:CY6"/>
    <mergeCell ref="CZ6:DD6"/>
    <mergeCell ref="DE6:DI6"/>
    <mergeCell ref="DJ6:DN6"/>
    <mergeCell ref="DO6:DS6"/>
    <mergeCell ref="DT6:DX6"/>
    <mergeCell ref="DY6:EC6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AH7:AL7"/>
    <mergeCell ref="AM7:AQ7"/>
    <mergeCell ref="AR7:AV7"/>
    <mergeCell ref="AW7:BA7"/>
    <mergeCell ref="BB7:BF7"/>
    <mergeCell ref="BG7:BK7"/>
    <mergeCell ref="BL7:BP7"/>
    <mergeCell ref="BQ7:BU7"/>
    <mergeCell ref="BV7:BZ7"/>
    <mergeCell ref="CA7:CE7"/>
    <mergeCell ref="CF7:CJ7"/>
    <mergeCell ref="CK7:CO7"/>
    <mergeCell ref="CP7:CT7"/>
    <mergeCell ref="CU7:CY7"/>
    <mergeCell ref="CZ7:DD7"/>
    <mergeCell ref="DE7:DI7"/>
    <mergeCell ref="DJ7:DN7"/>
    <mergeCell ref="DO7:DS7"/>
    <mergeCell ref="DT7:DX7"/>
    <mergeCell ref="DY7:EC7"/>
    <mergeCell ref="ED7:EH7"/>
    <mergeCell ref="EI7:EM7"/>
    <mergeCell ref="EN7:ER7"/>
    <mergeCell ref="ES7:EW7"/>
    <mergeCell ref="D8:H8"/>
    <mergeCell ref="I8:M8"/>
    <mergeCell ref="N8:R8"/>
    <mergeCell ref="S8:W8"/>
    <mergeCell ref="X8:AB8"/>
    <mergeCell ref="AC8:AG8"/>
    <mergeCell ref="AH8:AL8"/>
    <mergeCell ref="AM8:AQ8"/>
    <mergeCell ref="AR8:AV8"/>
    <mergeCell ref="AW8:BA8"/>
    <mergeCell ref="BB8:BF8"/>
    <mergeCell ref="BG8:BK8"/>
    <mergeCell ref="BL8:BP8"/>
    <mergeCell ref="BQ8:BU8"/>
    <mergeCell ref="BV8:BZ8"/>
    <mergeCell ref="CA8:CE8"/>
    <mergeCell ref="CF8:CJ8"/>
    <mergeCell ref="CK8:CO8"/>
    <mergeCell ref="CP8:CT8"/>
    <mergeCell ref="CU8:CY8"/>
    <mergeCell ref="CZ8:DD8"/>
    <mergeCell ref="DE8:DI8"/>
    <mergeCell ref="DJ8:DN8"/>
    <mergeCell ref="DO8:DS8"/>
    <mergeCell ref="DT8:DX8"/>
    <mergeCell ref="DY8:EC8"/>
    <mergeCell ref="ED8:EH8"/>
    <mergeCell ref="EI8:EM8"/>
    <mergeCell ref="EN8:ER8"/>
    <mergeCell ref="ES8:EW8"/>
    <mergeCell ref="D9:H9"/>
    <mergeCell ref="I9:M9"/>
    <mergeCell ref="N9:R9"/>
    <mergeCell ref="S9:W9"/>
    <mergeCell ref="X9:AB9"/>
    <mergeCell ref="AC9:AG9"/>
    <mergeCell ref="AH9:AL9"/>
    <mergeCell ref="AM9:AQ9"/>
    <mergeCell ref="AR9:AV9"/>
    <mergeCell ref="AW9:BA9"/>
    <mergeCell ref="BB9:BF9"/>
    <mergeCell ref="BG9:BK9"/>
    <mergeCell ref="BL9:BP9"/>
    <mergeCell ref="BQ9:BU9"/>
    <mergeCell ref="BV9:BZ9"/>
    <mergeCell ref="CA9:CE9"/>
    <mergeCell ref="CF9:CJ9"/>
    <mergeCell ref="CK9:CO9"/>
    <mergeCell ref="CP9:CT9"/>
    <mergeCell ref="CU9:CY9"/>
    <mergeCell ref="CZ9:DD9"/>
    <mergeCell ref="DE9:DI9"/>
    <mergeCell ref="DJ9:DN9"/>
    <mergeCell ref="DO9:DS9"/>
    <mergeCell ref="DT9:DX9"/>
    <mergeCell ref="DY9:EC9"/>
    <mergeCell ref="ED9:EH9"/>
    <mergeCell ref="EI9:EM9"/>
    <mergeCell ref="EN9:ER9"/>
    <mergeCell ref="ES9:EW9"/>
    <mergeCell ref="D10:H10"/>
    <mergeCell ref="I10:M10"/>
    <mergeCell ref="N10:R10"/>
    <mergeCell ref="S10:W10"/>
    <mergeCell ref="X10:AB10"/>
    <mergeCell ref="AC10:AG10"/>
    <mergeCell ref="AH10:AL10"/>
    <mergeCell ref="AM10:AQ10"/>
    <mergeCell ref="AR10:AV10"/>
    <mergeCell ref="AW10:BA10"/>
    <mergeCell ref="BB10:BF10"/>
    <mergeCell ref="BG10:BK10"/>
    <mergeCell ref="BL10:BP10"/>
    <mergeCell ref="BQ10:BU10"/>
    <mergeCell ref="BV10:BZ10"/>
    <mergeCell ref="CA10:CE10"/>
    <mergeCell ref="CF10:CJ10"/>
    <mergeCell ref="CK10:CO10"/>
    <mergeCell ref="CP10:CT10"/>
    <mergeCell ref="CU10:CY10"/>
    <mergeCell ref="CZ10:DD10"/>
    <mergeCell ref="DE10:DI10"/>
    <mergeCell ref="DJ10:DN10"/>
    <mergeCell ref="DO10:DS10"/>
    <mergeCell ref="DT10:DX10"/>
    <mergeCell ref="DY10:EC10"/>
    <mergeCell ref="ED10:EH10"/>
    <mergeCell ref="EI10:EM10"/>
    <mergeCell ref="EN10:ER10"/>
    <mergeCell ref="ES10:EW10"/>
    <mergeCell ref="D19:H19"/>
    <mergeCell ref="I19:M19"/>
    <mergeCell ref="N19:R19"/>
    <mergeCell ref="S19:W19"/>
    <mergeCell ref="X19:AB19"/>
    <mergeCell ref="AC19:AG19"/>
    <mergeCell ref="AH19:AL19"/>
    <mergeCell ref="AM19:AQ19"/>
    <mergeCell ref="AR19:AV19"/>
    <mergeCell ref="AW19:BA19"/>
    <mergeCell ref="BB19:BF19"/>
    <mergeCell ref="BG19:BK19"/>
    <mergeCell ref="BL19:BP19"/>
    <mergeCell ref="BQ19:BU19"/>
    <mergeCell ref="BV19:BZ19"/>
    <mergeCell ref="CA19:CE19"/>
    <mergeCell ref="CF19:CJ19"/>
    <mergeCell ref="CK19:CO19"/>
    <mergeCell ref="CP19:CT19"/>
    <mergeCell ref="CU19:CY19"/>
    <mergeCell ref="CZ19:DD19"/>
    <mergeCell ref="DE19:DI19"/>
    <mergeCell ref="DJ19:DN19"/>
    <mergeCell ref="DO19:DS19"/>
    <mergeCell ref="DT19:DX19"/>
    <mergeCell ref="DY19:EC19"/>
    <mergeCell ref="ED19:EH19"/>
    <mergeCell ref="EI19:EM19"/>
    <mergeCell ref="EN19:ER19"/>
    <mergeCell ref="ES19:EW19"/>
    <mergeCell ref="D27:H27"/>
    <mergeCell ref="I27:M27"/>
    <mergeCell ref="N27:R27"/>
    <mergeCell ref="S27:W27"/>
    <mergeCell ref="X27:AB27"/>
    <mergeCell ref="AC27:AG27"/>
    <mergeCell ref="AH27:AL27"/>
    <mergeCell ref="AM27:AQ27"/>
    <mergeCell ref="AR27:AV27"/>
    <mergeCell ref="AW27:BA27"/>
    <mergeCell ref="BB27:BF27"/>
    <mergeCell ref="BG27:BK27"/>
    <mergeCell ref="BL27:BP27"/>
    <mergeCell ref="BQ27:BU27"/>
    <mergeCell ref="BV27:BZ27"/>
    <mergeCell ref="CA27:CE27"/>
    <mergeCell ref="CF27:CJ27"/>
    <mergeCell ref="CK27:CO27"/>
    <mergeCell ref="CP27:CT27"/>
    <mergeCell ref="CU27:CY27"/>
    <mergeCell ref="CZ27:DD27"/>
    <mergeCell ref="DE27:DI27"/>
    <mergeCell ref="DJ27:DN27"/>
    <mergeCell ref="DO27:DS27"/>
    <mergeCell ref="DT27:DX27"/>
    <mergeCell ref="DY27:EC27"/>
    <mergeCell ref="ED27:EH27"/>
    <mergeCell ref="EI27:EM27"/>
    <mergeCell ref="EN27:ER27"/>
    <mergeCell ref="ES27:EW27"/>
    <mergeCell ref="D29:H29"/>
    <mergeCell ref="I29:M29"/>
    <mergeCell ref="N29:R29"/>
    <mergeCell ref="S29:W29"/>
    <mergeCell ref="X29:AB29"/>
    <mergeCell ref="AC29:AG29"/>
    <mergeCell ref="AH29:AL29"/>
    <mergeCell ref="AM29:AQ29"/>
    <mergeCell ref="AR29:AV29"/>
    <mergeCell ref="AW29:BA29"/>
    <mergeCell ref="BB29:BF29"/>
    <mergeCell ref="BG29:BK29"/>
    <mergeCell ref="BL29:BP29"/>
    <mergeCell ref="BQ29:BU29"/>
    <mergeCell ref="BV29:BZ29"/>
    <mergeCell ref="CA29:CE29"/>
    <mergeCell ref="CF29:CJ29"/>
    <mergeCell ref="CK29:CO29"/>
    <mergeCell ref="CP29:CT29"/>
    <mergeCell ref="CU29:CY29"/>
    <mergeCell ref="CZ29:DD29"/>
    <mergeCell ref="DE29:DI29"/>
    <mergeCell ref="DJ29:DN29"/>
    <mergeCell ref="DO29:DS29"/>
    <mergeCell ref="DT29:DX29"/>
    <mergeCell ref="DY29:EC29"/>
    <mergeCell ref="ED29:EH29"/>
    <mergeCell ref="EI29:EM29"/>
    <mergeCell ref="EN29:ER29"/>
    <mergeCell ref="ES29:EW29"/>
    <mergeCell ref="D30:H30"/>
    <mergeCell ref="I30:M30"/>
    <mergeCell ref="N30:R30"/>
    <mergeCell ref="S30:W30"/>
    <mergeCell ref="X30:AB30"/>
    <mergeCell ref="AC30:AG30"/>
    <mergeCell ref="AH30:AL30"/>
    <mergeCell ref="AM30:AQ30"/>
    <mergeCell ref="AR30:AV30"/>
    <mergeCell ref="AW30:BA30"/>
    <mergeCell ref="BB30:BF30"/>
    <mergeCell ref="BG30:BK30"/>
    <mergeCell ref="BL30:BP30"/>
    <mergeCell ref="BQ30:BU30"/>
    <mergeCell ref="BV30:BZ30"/>
    <mergeCell ref="CA30:CE30"/>
    <mergeCell ref="CF30:CJ30"/>
    <mergeCell ref="CK30:CO30"/>
    <mergeCell ref="CP30:CT30"/>
    <mergeCell ref="CU30:CY30"/>
    <mergeCell ref="CZ30:DD30"/>
    <mergeCell ref="DE30:DI30"/>
    <mergeCell ref="DJ30:DN30"/>
    <mergeCell ref="DO30:DS30"/>
    <mergeCell ref="DT30:DX30"/>
    <mergeCell ref="DY30:EC30"/>
    <mergeCell ref="ED30:EH30"/>
    <mergeCell ref="EI30:EM30"/>
    <mergeCell ref="EN30:ER30"/>
    <mergeCell ref="ES30:EW30"/>
    <mergeCell ref="D40:H40"/>
    <mergeCell ref="I40:M40"/>
    <mergeCell ref="N40:R40"/>
    <mergeCell ref="S40:W40"/>
    <mergeCell ref="X40:AB40"/>
    <mergeCell ref="AC40:AG40"/>
    <mergeCell ref="AH40:AL40"/>
    <mergeCell ref="AM40:AQ40"/>
    <mergeCell ref="AR40:AV40"/>
    <mergeCell ref="AW40:BA40"/>
    <mergeCell ref="BB40:BF40"/>
    <mergeCell ref="BG40:BK40"/>
    <mergeCell ref="BL40:BP40"/>
    <mergeCell ref="BQ40:BU40"/>
    <mergeCell ref="BV40:BZ40"/>
    <mergeCell ref="CA40:CE40"/>
    <mergeCell ref="CF40:CJ40"/>
    <mergeCell ref="CK40:CO40"/>
    <mergeCell ref="CP40:CT40"/>
    <mergeCell ref="CU40:CY40"/>
    <mergeCell ref="CZ40:DD40"/>
    <mergeCell ref="DE40:DI40"/>
    <mergeCell ref="DJ40:DN40"/>
    <mergeCell ref="DO40:DS40"/>
    <mergeCell ref="DT40:DX40"/>
    <mergeCell ref="DY40:EC40"/>
    <mergeCell ref="ED40:EH40"/>
    <mergeCell ref="EI40:EM40"/>
    <mergeCell ref="EN40:ER40"/>
    <mergeCell ref="ES40:EW40"/>
    <mergeCell ref="D41:H41"/>
    <mergeCell ref="I41:M41"/>
    <mergeCell ref="N41:R41"/>
    <mergeCell ref="S41:W41"/>
    <mergeCell ref="X41:AB41"/>
    <mergeCell ref="AC41:AG41"/>
    <mergeCell ref="AH41:AL41"/>
    <mergeCell ref="AM41:AQ41"/>
    <mergeCell ref="AR41:AV41"/>
    <mergeCell ref="AW41:BA41"/>
    <mergeCell ref="BB41:BF41"/>
    <mergeCell ref="BG41:BK41"/>
    <mergeCell ref="BL41:BP41"/>
    <mergeCell ref="BQ41:BU41"/>
    <mergeCell ref="BV41:BZ41"/>
    <mergeCell ref="CA41:CE41"/>
    <mergeCell ref="CF41:CJ41"/>
    <mergeCell ref="CK41:CO41"/>
    <mergeCell ref="CP41:CT41"/>
    <mergeCell ref="CU41:CY41"/>
    <mergeCell ref="CZ41:DD41"/>
    <mergeCell ref="DE41:DI41"/>
    <mergeCell ref="DJ41:DN41"/>
    <mergeCell ref="DO41:DS41"/>
    <mergeCell ref="DT41:DX41"/>
    <mergeCell ref="DY41:EC41"/>
    <mergeCell ref="ED41:EH41"/>
    <mergeCell ref="EI41:EM41"/>
    <mergeCell ref="EN41:ER41"/>
    <mergeCell ref="ES41:EW41"/>
    <mergeCell ref="D50:H50"/>
    <mergeCell ref="I50:M50"/>
    <mergeCell ref="N50:R50"/>
    <mergeCell ref="S50:W50"/>
    <mergeCell ref="X50:AB50"/>
    <mergeCell ref="AC50:AG50"/>
    <mergeCell ref="AH50:AL50"/>
    <mergeCell ref="AM50:AQ50"/>
    <mergeCell ref="AR50:AV50"/>
    <mergeCell ref="AW50:BA50"/>
    <mergeCell ref="BB50:BF50"/>
    <mergeCell ref="BG50:BK50"/>
    <mergeCell ref="BL50:BP50"/>
    <mergeCell ref="BQ50:BU50"/>
    <mergeCell ref="BV50:BZ50"/>
    <mergeCell ref="CA50:CE50"/>
    <mergeCell ref="CF50:CJ50"/>
    <mergeCell ref="CK50:CO50"/>
    <mergeCell ref="CP50:CT50"/>
    <mergeCell ref="CU50:CY50"/>
    <mergeCell ref="CZ50:DD50"/>
    <mergeCell ref="DE50:DI50"/>
    <mergeCell ref="DJ50:DN50"/>
    <mergeCell ref="DO50:DS50"/>
    <mergeCell ref="DT50:DX50"/>
    <mergeCell ref="DY50:EC50"/>
    <mergeCell ref="ED50:EH50"/>
    <mergeCell ref="EI50:EM50"/>
    <mergeCell ref="EN50:ER50"/>
    <mergeCell ref="ES50:EW50"/>
    <mergeCell ref="D52:H52"/>
    <mergeCell ref="I52:M52"/>
    <mergeCell ref="N52:R52"/>
    <mergeCell ref="S52:W52"/>
    <mergeCell ref="X52:AB52"/>
    <mergeCell ref="AC52:AG52"/>
    <mergeCell ref="AH52:AL52"/>
    <mergeCell ref="AM52:AQ52"/>
    <mergeCell ref="AR52:AV52"/>
    <mergeCell ref="AW52:BA52"/>
    <mergeCell ref="BB52:BF52"/>
    <mergeCell ref="BG52:BK52"/>
    <mergeCell ref="BL52:BP52"/>
    <mergeCell ref="BQ52:BU52"/>
    <mergeCell ref="BV52:BZ52"/>
    <mergeCell ref="CA52:CE52"/>
    <mergeCell ref="CF52:CJ52"/>
    <mergeCell ref="CK52:CO52"/>
    <mergeCell ref="CP52:CT52"/>
    <mergeCell ref="CU52:CY52"/>
    <mergeCell ref="CZ52:DD52"/>
    <mergeCell ref="DE52:DI52"/>
    <mergeCell ref="DJ52:DN52"/>
    <mergeCell ref="DO52:DS52"/>
    <mergeCell ref="DT52:DX52"/>
    <mergeCell ref="DY52:EC52"/>
    <mergeCell ref="ED52:EH52"/>
    <mergeCell ref="EI52:EM52"/>
    <mergeCell ref="EN52:ER52"/>
    <mergeCell ref="ES52:EW52"/>
    <mergeCell ref="D53:H53"/>
    <mergeCell ref="I53:M53"/>
    <mergeCell ref="N53:R53"/>
    <mergeCell ref="S53:W53"/>
    <mergeCell ref="X53:AB53"/>
    <mergeCell ref="AC53:AG53"/>
    <mergeCell ref="AH53:AL53"/>
    <mergeCell ref="AM53:AQ53"/>
    <mergeCell ref="AR53:AV53"/>
    <mergeCell ref="AW53:BA53"/>
    <mergeCell ref="BB53:BF53"/>
    <mergeCell ref="BG53:BK53"/>
    <mergeCell ref="BL53:BP53"/>
    <mergeCell ref="BQ53:BU53"/>
    <mergeCell ref="BV53:BZ53"/>
    <mergeCell ref="CA53:CE53"/>
    <mergeCell ref="CF53:CJ53"/>
    <mergeCell ref="CK53:CO53"/>
    <mergeCell ref="CP53:CT53"/>
    <mergeCell ref="CU53:CY53"/>
    <mergeCell ref="CZ53:DD53"/>
    <mergeCell ref="DE53:DI53"/>
    <mergeCell ref="DJ53:DN53"/>
    <mergeCell ref="DO53:DS53"/>
    <mergeCell ref="DT53:DX53"/>
    <mergeCell ref="DY53:EC53"/>
    <mergeCell ref="ED53:EH53"/>
    <mergeCell ref="EI53:EM53"/>
    <mergeCell ref="EN53:ER53"/>
    <mergeCell ref="ES53:EW53"/>
    <mergeCell ref="D61:H61"/>
    <mergeCell ref="I61:M61"/>
    <mergeCell ref="N61:R61"/>
    <mergeCell ref="S61:W61"/>
    <mergeCell ref="X61:AB61"/>
    <mergeCell ref="AC61:AG61"/>
    <mergeCell ref="AH61:AL61"/>
    <mergeCell ref="AM61:AQ61"/>
    <mergeCell ref="AR61:AV61"/>
    <mergeCell ref="AW61:BA61"/>
    <mergeCell ref="BB61:BF61"/>
    <mergeCell ref="BG61:BK61"/>
    <mergeCell ref="BL61:BP61"/>
    <mergeCell ref="BQ61:BU61"/>
    <mergeCell ref="BV61:BZ61"/>
    <mergeCell ref="CA61:CE61"/>
    <mergeCell ref="CF61:CJ61"/>
    <mergeCell ref="CK61:CO61"/>
    <mergeCell ref="CP61:CT61"/>
    <mergeCell ref="CU61:CY61"/>
    <mergeCell ref="CZ61:DD61"/>
    <mergeCell ref="DE61:DI61"/>
    <mergeCell ref="DJ61:DN61"/>
    <mergeCell ref="DO61:DS61"/>
    <mergeCell ref="DT61:DX61"/>
    <mergeCell ref="DY61:EC61"/>
    <mergeCell ref="ED61:EH61"/>
    <mergeCell ref="EI61:EM61"/>
    <mergeCell ref="EN61:ER61"/>
    <mergeCell ref="ES61:EW61"/>
    <mergeCell ref="D62:H62"/>
    <mergeCell ref="I62:M62"/>
    <mergeCell ref="N62:R62"/>
    <mergeCell ref="S62:W62"/>
    <mergeCell ref="X62:AB62"/>
    <mergeCell ref="AC62:AG62"/>
    <mergeCell ref="AH62:AL62"/>
    <mergeCell ref="AM62:AQ62"/>
    <mergeCell ref="AR62:AV62"/>
    <mergeCell ref="AW62:BA62"/>
    <mergeCell ref="BB62:BF62"/>
    <mergeCell ref="BG62:BK62"/>
    <mergeCell ref="BL62:BP62"/>
    <mergeCell ref="BQ62:BU62"/>
    <mergeCell ref="BV62:BZ62"/>
    <mergeCell ref="CA62:CE62"/>
    <mergeCell ref="CF62:CJ62"/>
    <mergeCell ref="CK62:CO62"/>
    <mergeCell ref="CP62:CT62"/>
    <mergeCell ref="CU62:CY62"/>
    <mergeCell ref="CZ62:DD62"/>
    <mergeCell ref="DE62:DI62"/>
    <mergeCell ref="DJ62:DN62"/>
    <mergeCell ref="DO62:DS62"/>
    <mergeCell ref="DT62:DX62"/>
    <mergeCell ref="DY62:EC62"/>
    <mergeCell ref="ED62:EH62"/>
    <mergeCell ref="EI62:EM62"/>
    <mergeCell ref="EN62:ER62"/>
    <mergeCell ref="ES62:EW62"/>
    <mergeCell ref="D63:H63"/>
    <mergeCell ref="I63:M63"/>
    <mergeCell ref="N63:R63"/>
    <mergeCell ref="S63:W63"/>
    <mergeCell ref="X63:AB63"/>
    <mergeCell ref="AC63:AG63"/>
    <mergeCell ref="AH63:AL63"/>
    <mergeCell ref="AM63:AQ63"/>
    <mergeCell ref="AR63:AV63"/>
    <mergeCell ref="AW63:BA63"/>
    <mergeCell ref="BB63:BF63"/>
    <mergeCell ref="BG63:BK63"/>
    <mergeCell ref="BL63:BP63"/>
    <mergeCell ref="BQ63:BU63"/>
    <mergeCell ref="BV63:BZ63"/>
    <mergeCell ref="CA63:CE63"/>
    <mergeCell ref="CF63:CJ63"/>
    <mergeCell ref="CK63:CO63"/>
    <mergeCell ref="CP63:CT63"/>
    <mergeCell ref="CU63:CY63"/>
    <mergeCell ref="CZ63:DD63"/>
    <mergeCell ref="DE63:DI63"/>
    <mergeCell ref="DJ63:DN63"/>
    <mergeCell ref="DO63:DS63"/>
    <mergeCell ref="DT63:DX63"/>
    <mergeCell ref="DY63:EC63"/>
    <mergeCell ref="ED63:EH63"/>
    <mergeCell ref="EI63:EM63"/>
    <mergeCell ref="EN63:ER63"/>
    <mergeCell ref="ES63:EW63"/>
    <mergeCell ref="D69:H69"/>
    <mergeCell ref="I69:M69"/>
    <mergeCell ref="N69:R69"/>
    <mergeCell ref="S69:W69"/>
    <mergeCell ref="X69:AB69"/>
    <mergeCell ref="AC69:AG69"/>
    <mergeCell ref="AH69:AL69"/>
    <mergeCell ref="AM69:AQ69"/>
    <mergeCell ref="AR69:AV69"/>
    <mergeCell ref="AW69:BA69"/>
    <mergeCell ref="BB69:BF69"/>
    <mergeCell ref="BG69:BK69"/>
    <mergeCell ref="BL69:BP69"/>
    <mergeCell ref="BQ69:BU69"/>
    <mergeCell ref="BV69:BZ69"/>
    <mergeCell ref="CA69:CE69"/>
    <mergeCell ref="CF69:CJ69"/>
    <mergeCell ref="CK69:CO69"/>
    <mergeCell ref="CP69:CT69"/>
    <mergeCell ref="CU69:CY69"/>
    <mergeCell ref="CZ69:DD69"/>
    <mergeCell ref="DE69:DI69"/>
    <mergeCell ref="DJ69:DN69"/>
    <mergeCell ref="DO69:DS69"/>
    <mergeCell ref="DT69:DX69"/>
    <mergeCell ref="DY69:EC69"/>
    <mergeCell ref="ED69:EH69"/>
    <mergeCell ref="EI69:EM69"/>
    <mergeCell ref="EN69:ER69"/>
    <mergeCell ref="ES69:EW69"/>
    <mergeCell ref="D75:H75"/>
    <mergeCell ref="I75:M75"/>
    <mergeCell ref="N75:R75"/>
    <mergeCell ref="S75:W75"/>
    <mergeCell ref="X75:AB75"/>
    <mergeCell ref="AC75:AG75"/>
    <mergeCell ref="AH75:AL75"/>
    <mergeCell ref="AM75:AQ75"/>
    <mergeCell ref="AR75:AV75"/>
    <mergeCell ref="AW75:BA75"/>
    <mergeCell ref="BB75:BF75"/>
    <mergeCell ref="BG75:BK75"/>
    <mergeCell ref="BL75:BP75"/>
    <mergeCell ref="BQ75:BU75"/>
    <mergeCell ref="BV75:BZ75"/>
    <mergeCell ref="CA75:CE75"/>
    <mergeCell ref="CF75:CJ75"/>
    <mergeCell ref="CK75:CO75"/>
    <mergeCell ref="CP75:CT75"/>
    <mergeCell ref="CU75:CY75"/>
    <mergeCell ref="CZ75:DD75"/>
    <mergeCell ref="DE75:DI75"/>
    <mergeCell ref="DJ75:DN75"/>
    <mergeCell ref="DO75:DS75"/>
    <mergeCell ref="DT75:DX75"/>
    <mergeCell ref="DY75:EC75"/>
    <mergeCell ref="ED75:EH75"/>
    <mergeCell ref="EI75:EM75"/>
    <mergeCell ref="EN75:ER75"/>
    <mergeCell ref="ES75:EW75"/>
    <mergeCell ref="D76:H76"/>
    <mergeCell ref="I76:M76"/>
    <mergeCell ref="N76:R76"/>
    <mergeCell ref="S76:W76"/>
    <mergeCell ref="X76:AB76"/>
    <mergeCell ref="AC76:AG76"/>
    <mergeCell ref="AH76:AL76"/>
    <mergeCell ref="AM76:AQ76"/>
    <mergeCell ref="AR76:AV76"/>
    <mergeCell ref="AW76:BA76"/>
    <mergeCell ref="BB76:BF76"/>
    <mergeCell ref="BG76:BK76"/>
    <mergeCell ref="BL76:BP76"/>
    <mergeCell ref="BQ76:BU76"/>
    <mergeCell ref="BV76:BZ76"/>
    <mergeCell ref="CA76:CE76"/>
    <mergeCell ref="CF76:CJ76"/>
    <mergeCell ref="CK76:CO76"/>
    <mergeCell ref="CP76:CT76"/>
    <mergeCell ref="CU76:CY76"/>
    <mergeCell ref="CZ76:DD76"/>
    <mergeCell ref="DE76:DI76"/>
    <mergeCell ref="DJ76:DN76"/>
    <mergeCell ref="DO76:DS76"/>
    <mergeCell ref="DT76:DX76"/>
    <mergeCell ref="DY76:EC76"/>
    <mergeCell ref="ED76:EH76"/>
    <mergeCell ref="EI76:EM76"/>
    <mergeCell ref="EN76:ER76"/>
    <mergeCell ref="ES76:EW76"/>
    <mergeCell ref="D77:H77"/>
    <mergeCell ref="I77:M77"/>
    <mergeCell ref="N77:R77"/>
    <mergeCell ref="S77:W77"/>
    <mergeCell ref="X77:AB77"/>
    <mergeCell ref="AC77:AG77"/>
    <mergeCell ref="AH77:AL77"/>
    <mergeCell ref="AM77:AQ77"/>
    <mergeCell ref="AR77:AV77"/>
    <mergeCell ref="AW77:BA77"/>
    <mergeCell ref="BB77:BF77"/>
    <mergeCell ref="BG77:BK77"/>
    <mergeCell ref="BL77:BP77"/>
    <mergeCell ref="BQ77:BU77"/>
    <mergeCell ref="BV77:BZ77"/>
    <mergeCell ref="CA77:CE77"/>
    <mergeCell ref="CF77:CJ77"/>
    <mergeCell ref="CK77:CO77"/>
    <mergeCell ref="CP77:CT77"/>
    <mergeCell ref="CU77:CY77"/>
    <mergeCell ref="CZ77:DD77"/>
    <mergeCell ref="DE77:DI77"/>
    <mergeCell ref="DJ77:DN77"/>
    <mergeCell ref="DO77:DS77"/>
    <mergeCell ref="DT77:DX77"/>
    <mergeCell ref="DY77:EC77"/>
    <mergeCell ref="ED77:EH77"/>
    <mergeCell ref="EI77:EM77"/>
    <mergeCell ref="EN77:ER77"/>
    <mergeCell ref="ES77:EW77"/>
    <mergeCell ref="D81:H81"/>
    <mergeCell ref="I81:M81"/>
    <mergeCell ref="N81:R81"/>
    <mergeCell ref="S81:W81"/>
    <mergeCell ref="X81:AB81"/>
    <mergeCell ref="AC81:AG81"/>
    <mergeCell ref="AH81:AL81"/>
    <mergeCell ref="AM81:AQ81"/>
    <mergeCell ref="AR81:AV81"/>
    <mergeCell ref="AW81:BA81"/>
    <mergeCell ref="BB81:BF81"/>
    <mergeCell ref="BG81:BK81"/>
    <mergeCell ref="BL81:BP81"/>
    <mergeCell ref="BQ81:BU81"/>
    <mergeCell ref="BV81:BZ81"/>
    <mergeCell ref="CA81:CE81"/>
    <mergeCell ref="CF81:CJ81"/>
    <mergeCell ref="CK81:CO81"/>
    <mergeCell ref="CP81:CT81"/>
    <mergeCell ref="CU81:CY81"/>
    <mergeCell ref="CZ81:DD81"/>
    <mergeCell ref="DE81:DI81"/>
    <mergeCell ref="DJ81:DN81"/>
    <mergeCell ref="DO81:DS81"/>
    <mergeCell ref="DT81:DX81"/>
    <mergeCell ref="DY81:EC81"/>
    <mergeCell ref="ED81:EH81"/>
    <mergeCell ref="EI81:EM81"/>
    <mergeCell ref="EN81:ER81"/>
    <mergeCell ref="ES81:EW81"/>
    <mergeCell ref="D85:H85"/>
    <mergeCell ref="I85:M85"/>
    <mergeCell ref="N85:R85"/>
    <mergeCell ref="S85:W85"/>
    <mergeCell ref="X85:AB85"/>
    <mergeCell ref="AC85:AG85"/>
    <mergeCell ref="AH85:AL85"/>
    <mergeCell ref="AM85:AQ85"/>
    <mergeCell ref="AR85:AV85"/>
    <mergeCell ref="AW85:BA85"/>
    <mergeCell ref="BB85:BF85"/>
    <mergeCell ref="BG85:BK85"/>
    <mergeCell ref="BL85:BP85"/>
    <mergeCell ref="BQ85:BU85"/>
    <mergeCell ref="BV85:BZ85"/>
    <mergeCell ref="CA85:CE85"/>
    <mergeCell ref="CF85:CJ85"/>
    <mergeCell ref="CK85:CO85"/>
    <mergeCell ref="CP85:CT85"/>
    <mergeCell ref="CU85:CY85"/>
    <mergeCell ref="CZ85:DD85"/>
    <mergeCell ref="DE85:DI85"/>
    <mergeCell ref="DJ85:DN85"/>
    <mergeCell ref="DO85:DS85"/>
    <mergeCell ref="DT85:DX85"/>
    <mergeCell ref="DY85:EC85"/>
    <mergeCell ref="ED85:EH85"/>
    <mergeCell ref="EI85:EM85"/>
    <mergeCell ref="EN85:ER85"/>
    <mergeCell ref="ES85:EW85"/>
    <mergeCell ref="D86:H86"/>
    <mergeCell ref="I86:M86"/>
    <mergeCell ref="N86:R86"/>
    <mergeCell ref="S86:W86"/>
    <mergeCell ref="X86:AB86"/>
    <mergeCell ref="AC86:AG86"/>
    <mergeCell ref="AH86:AL86"/>
    <mergeCell ref="AM86:AQ86"/>
    <mergeCell ref="AR86:AV86"/>
    <mergeCell ref="AW86:BA86"/>
    <mergeCell ref="BB86:BF86"/>
    <mergeCell ref="BG86:BK86"/>
    <mergeCell ref="BL86:BP86"/>
    <mergeCell ref="BQ86:BU86"/>
    <mergeCell ref="BV86:BZ86"/>
    <mergeCell ref="CA86:CE86"/>
    <mergeCell ref="CF86:CJ86"/>
    <mergeCell ref="CK86:CO86"/>
    <mergeCell ref="CP86:CT86"/>
    <mergeCell ref="CU86:CY86"/>
    <mergeCell ref="CZ86:DD86"/>
    <mergeCell ref="DE86:DI86"/>
    <mergeCell ref="DJ86:DN86"/>
    <mergeCell ref="DO86:DS86"/>
    <mergeCell ref="DT86:DX86"/>
    <mergeCell ref="DY86:EC86"/>
    <mergeCell ref="ED86:EH86"/>
    <mergeCell ref="EI86:EM86"/>
    <mergeCell ref="EN86:ER86"/>
    <mergeCell ref="ES86:EW86"/>
    <mergeCell ref="D90:H90"/>
    <mergeCell ref="I90:M90"/>
    <mergeCell ref="N90:R90"/>
    <mergeCell ref="S90:W90"/>
    <mergeCell ref="X90:AB90"/>
    <mergeCell ref="AC90:AG90"/>
    <mergeCell ref="AH90:AL90"/>
    <mergeCell ref="AM90:AQ90"/>
    <mergeCell ref="AR90:AV90"/>
    <mergeCell ref="AW90:BA90"/>
    <mergeCell ref="BB90:BF90"/>
    <mergeCell ref="BG90:BK90"/>
    <mergeCell ref="BL90:BP90"/>
    <mergeCell ref="BQ90:BU90"/>
    <mergeCell ref="BV90:BZ90"/>
    <mergeCell ref="CA90:CE90"/>
    <mergeCell ref="CF90:CJ90"/>
    <mergeCell ref="CK90:CO90"/>
    <mergeCell ref="CP90:CT90"/>
    <mergeCell ref="CU90:CY90"/>
    <mergeCell ref="CZ90:DD90"/>
    <mergeCell ref="DE90:DI90"/>
    <mergeCell ref="DJ90:DN90"/>
    <mergeCell ref="DO90:DS90"/>
    <mergeCell ref="DT90:DX90"/>
    <mergeCell ref="DY90:EC90"/>
    <mergeCell ref="ED90:EH90"/>
    <mergeCell ref="EI90:EM90"/>
    <mergeCell ref="EN90:ER90"/>
    <mergeCell ref="ES90:EW90"/>
    <mergeCell ref="A91:EW91"/>
    <mergeCell ref="A92:EW92"/>
    <mergeCell ref="A93:EW93"/>
    <mergeCell ref="A94:EW94"/>
    <mergeCell ref="A95:EW95"/>
    <mergeCell ref="A96:EW96"/>
    <mergeCell ref="A97:EW97"/>
    <mergeCell ref="A98:EW98"/>
    <mergeCell ref="A99:EW99"/>
    <mergeCell ref="A100:EW100"/>
    <mergeCell ref="A101:EW101"/>
    <mergeCell ref="A102:EW102"/>
    <mergeCell ref="A114:EW114"/>
    <mergeCell ref="A103:EW103"/>
    <mergeCell ref="A104:EW104"/>
    <mergeCell ref="A105:EW105"/>
    <mergeCell ref="A106:EW106"/>
    <mergeCell ref="A107:EW107"/>
    <mergeCell ref="A108:EW108"/>
    <mergeCell ref="A115:EW115"/>
    <mergeCell ref="A116:EW116"/>
    <mergeCell ref="A117:EW117"/>
    <mergeCell ref="A118:EW118"/>
    <mergeCell ref="A119:EW119"/>
    <mergeCell ref="A109:EW109"/>
    <mergeCell ref="A110:EW110"/>
    <mergeCell ref="A111:EW111"/>
    <mergeCell ref="A112:EW112"/>
    <mergeCell ref="A113:EW113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19"/>
  <sheetViews>
    <sheetView showGridLines="0" topLeftCell="EG28" workbookViewId="0">
      <selection activeCell="EL66" sqref="EL66"/>
    </sheetView>
  </sheetViews>
  <sheetFormatPr defaultRowHeight="15" x14ac:dyDescent="0.25"/>
  <cols>
    <col min="1" max="1" width="36.5703125" style="22" bestFit="1" customWidth="1"/>
    <col min="2" max="3" width="12" style="22" bestFit="1" customWidth="1"/>
    <col min="4" max="4" width="15.7109375" style="22" bestFit="1" customWidth="1"/>
    <col min="5" max="7" width="12" style="22" bestFit="1" customWidth="1"/>
    <col min="8" max="8" width="23.85546875" style="22" bestFit="1" customWidth="1"/>
    <col min="9" max="9" width="15.7109375" style="22" bestFit="1" customWidth="1"/>
    <col min="10" max="12" width="12" style="22" bestFit="1" customWidth="1"/>
    <col min="13" max="13" width="23.85546875" style="22" bestFit="1" customWidth="1"/>
    <col min="14" max="14" width="15.7109375" style="22" bestFit="1" customWidth="1"/>
    <col min="15" max="17" width="12" style="22" bestFit="1" customWidth="1"/>
    <col min="18" max="18" width="23.85546875" style="22" bestFit="1" customWidth="1"/>
    <col min="19" max="19" width="15.7109375" style="22" bestFit="1" customWidth="1"/>
    <col min="20" max="22" width="12" style="22" bestFit="1" customWidth="1"/>
    <col min="23" max="23" width="23.85546875" style="22" bestFit="1" customWidth="1"/>
    <col min="24" max="24" width="15.7109375" style="22" bestFit="1" customWidth="1"/>
    <col min="25" max="27" width="12" style="22" bestFit="1" customWidth="1"/>
    <col min="28" max="28" width="23.85546875" style="22" bestFit="1" customWidth="1"/>
    <col min="29" max="29" width="15.7109375" style="22" bestFit="1" customWidth="1"/>
    <col min="30" max="32" width="12" style="22" bestFit="1" customWidth="1"/>
    <col min="33" max="33" width="23.85546875" style="22" bestFit="1" customWidth="1"/>
    <col min="34" max="34" width="15.7109375" style="22" bestFit="1" customWidth="1"/>
    <col min="35" max="37" width="12" style="22" bestFit="1" customWidth="1"/>
    <col min="38" max="38" width="23.85546875" style="22" bestFit="1" customWidth="1"/>
    <col min="39" max="39" width="15.7109375" style="22" bestFit="1" customWidth="1"/>
    <col min="40" max="42" width="12" style="22" bestFit="1" customWidth="1"/>
    <col min="43" max="43" width="23.85546875" style="22" bestFit="1" customWidth="1"/>
    <col min="44" max="44" width="15.7109375" style="22" bestFit="1" customWidth="1"/>
    <col min="45" max="47" width="12" style="22" bestFit="1" customWidth="1"/>
    <col min="48" max="48" width="23.85546875" style="22" bestFit="1" customWidth="1"/>
    <col min="49" max="49" width="15.7109375" style="22" bestFit="1" customWidth="1"/>
    <col min="50" max="52" width="12" style="22" bestFit="1" customWidth="1"/>
    <col min="53" max="53" width="23.85546875" style="22" bestFit="1" customWidth="1"/>
    <col min="54" max="54" width="15.7109375" style="22" bestFit="1" customWidth="1"/>
    <col min="55" max="57" width="12" style="22" bestFit="1" customWidth="1"/>
    <col min="58" max="58" width="23.85546875" style="22" bestFit="1" customWidth="1"/>
    <col min="59" max="59" width="15.7109375" style="22" bestFit="1" customWidth="1"/>
    <col min="60" max="62" width="12" style="22" bestFit="1" customWidth="1"/>
    <col min="63" max="63" width="23.85546875" style="22" bestFit="1" customWidth="1"/>
    <col min="64" max="64" width="15.7109375" style="22" bestFit="1" customWidth="1"/>
    <col min="65" max="67" width="12" style="22" bestFit="1" customWidth="1"/>
    <col min="68" max="68" width="23.85546875" style="22" bestFit="1" customWidth="1"/>
    <col min="69" max="69" width="15.7109375" style="22" bestFit="1" customWidth="1"/>
    <col min="70" max="72" width="12" style="22" bestFit="1" customWidth="1"/>
    <col min="73" max="73" width="23.85546875" style="22" bestFit="1" customWidth="1"/>
    <col min="74" max="74" width="15.7109375" style="22" bestFit="1" customWidth="1"/>
    <col min="75" max="77" width="12" style="22" bestFit="1" customWidth="1"/>
    <col min="78" max="78" width="23.85546875" style="22" bestFit="1" customWidth="1"/>
    <col min="79" max="79" width="15.7109375" style="22" bestFit="1" customWidth="1"/>
    <col min="80" max="82" width="12" style="22" bestFit="1" customWidth="1"/>
    <col min="83" max="83" width="23.85546875" style="22" bestFit="1" customWidth="1"/>
    <col min="84" max="84" width="15.7109375" style="22" bestFit="1" customWidth="1"/>
    <col min="85" max="87" width="12" style="22" bestFit="1" customWidth="1"/>
    <col min="88" max="88" width="23.85546875" style="22" bestFit="1" customWidth="1"/>
    <col min="89" max="89" width="15.7109375" style="22" bestFit="1" customWidth="1"/>
    <col min="90" max="92" width="12" style="22" bestFit="1" customWidth="1"/>
    <col min="93" max="93" width="23.85546875" style="22" bestFit="1" customWidth="1"/>
    <col min="94" max="94" width="15.7109375" style="22" bestFit="1" customWidth="1"/>
    <col min="95" max="97" width="12" style="22" bestFit="1" customWidth="1"/>
    <col min="98" max="98" width="23.85546875" style="22" bestFit="1" customWidth="1"/>
    <col min="99" max="99" width="15.7109375" style="22" bestFit="1" customWidth="1"/>
    <col min="100" max="102" width="12" style="22" bestFit="1" customWidth="1"/>
    <col min="103" max="103" width="23.85546875" style="22" bestFit="1" customWidth="1"/>
    <col min="104" max="104" width="15.7109375" style="22" bestFit="1" customWidth="1"/>
    <col min="105" max="107" width="12" style="22" bestFit="1" customWidth="1"/>
    <col min="108" max="108" width="23.85546875" style="22" bestFit="1" customWidth="1"/>
    <col min="109" max="109" width="15.7109375" style="22" bestFit="1" customWidth="1"/>
    <col min="110" max="112" width="12" style="22" bestFit="1" customWidth="1"/>
    <col min="113" max="113" width="23.85546875" style="22" bestFit="1" customWidth="1"/>
    <col min="114" max="114" width="15.7109375" style="22" bestFit="1" customWidth="1"/>
    <col min="115" max="117" width="12" style="22" bestFit="1" customWidth="1"/>
    <col min="118" max="118" width="23.85546875" style="22" bestFit="1" customWidth="1"/>
    <col min="119" max="119" width="15.7109375" style="22" bestFit="1" customWidth="1"/>
    <col min="120" max="122" width="12" style="22" bestFit="1" customWidth="1"/>
    <col min="123" max="123" width="23.85546875" style="22" bestFit="1" customWidth="1"/>
    <col min="124" max="124" width="15.7109375" style="22" bestFit="1" customWidth="1"/>
    <col min="125" max="127" width="12" style="22" bestFit="1" customWidth="1"/>
    <col min="128" max="128" width="23.85546875" style="22" bestFit="1" customWidth="1"/>
    <col min="129" max="129" width="15.7109375" style="22" bestFit="1" customWidth="1"/>
    <col min="130" max="132" width="12" style="22" bestFit="1" customWidth="1"/>
    <col min="133" max="133" width="23.85546875" style="22" bestFit="1" customWidth="1"/>
    <col min="134" max="134" width="15.7109375" style="22" bestFit="1" customWidth="1"/>
    <col min="135" max="137" width="12" style="22" bestFit="1" customWidth="1"/>
    <col min="138" max="138" width="23.85546875" style="22" bestFit="1" customWidth="1"/>
    <col min="139" max="139" width="15.7109375" style="22" bestFit="1" customWidth="1"/>
    <col min="140" max="142" width="12" style="22" bestFit="1" customWidth="1"/>
    <col min="143" max="143" width="23.85546875" style="22" bestFit="1" customWidth="1"/>
    <col min="144" max="144" width="15.7109375" style="22" bestFit="1" customWidth="1"/>
    <col min="145" max="147" width="12" style="22" bestFit="1" customWidth="1"/>
    <col min="148" max="148" width="23.85546875" style="22" bestFit="1" customWidth="1"/>
    <col min="149" max="149" width="15.7109375" style="22" bestFit="1" customWidth="1"/>
    <col min="150" max="151" width="7.140625" style="22" bestFit="1" customWidth="1"/>
    <col min="152" max="152" width="7.85546875" style="22" bestFit="1" customWidth="1"/>
    <col min="153" max="153" width="23.85546875" style="22" bestFit="1" customWidth="1"/>
    <col min="154" max="16384" width="9.140625" style="22"/>
  </cols>
  <sheetData>
    <row r="1" spans="1:153" ht="18" customHeight="1" x14ac:dyDescent="0.25">
      <c r="A1" s="201" t="s">
        <v>214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/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/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/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/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/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/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/>
      <c r="ET1" s="201"/>
      <c r="EU1" s="201"/>
      <c r="EV1" s="201"/>
      <c r="EW1" s="201"/>
    </row>
    <row r="2" spans="1:153" ht="18" customHeight="1" x14ac:dyDescent="0.25">
      <c r="A2" s="201" t="s">
        <v>213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  <c r="BC2" s="201"/>
      <c r="BD2" s="201"/>
      <c r="BE2" s="201"/>
      <c r="BF2" s="201"/>
      <c r="BG2" s="201"/>
      <c r="BH2" s="201"/>
      <c r="BI2" s="201"/>
      <c r="BJ2" s="201"/>
      <c r="BK2" s="201"/>
      <c r="BL2" s="201"/>
      <c r="BM2" s="201"/>
      <c r="BN2" s="201"/>
      <c r="BO2" s="201"/>
      <c r="BP2" s="201"/>
      <c r="BQ2" s="201"/>
      <c r="BR2" s="201"/>
      <c r="BS2" s="201"/>
      <c r="BT2" s="201"/>
      <c r="BU2" s="201"/>
      <c r="BV2" s="201"/>
      <c r="BW2" s="201"/>
      <c r="BX2" s="201"/>
      <c r="BY2" s="201"/>
      <c r="BZ2" s="201"/>
      <c r="CA2" s="201"/>
      <c r="CB2" s="201"/>
      <c r="CC2" s="201"/>
      <c r="CD2" s="201"/>
      <c r="CE2" s="201"/>
      <c r="CF2" s="201"/>
      <c r="CG2" s="201"/>
      <c r="CH2" s="201"/>
      <c r="CI2" s="201"/>
      <c r="CJ2" s="201"/>
      <c r="CK2" s="201"/>
      <c r="CL2" s="201"/>
      <c r="CM2" s="201"/>
      <c r="CN2" s="201"/>
      <c r="CO2" s="201"/>
      <c r="CP2" s="201"/>
      <c r="CQ2" s="201"/>
      <c r="CR2" s="201"/>
      <c r="CS2" s="201"/>
      <c r="CT2" s="201"/>
      <c r="CU2" s="201"/>
      <c r="CV2" s="201"/>
      <c r="CW2" s="201"/>
      <c r="CX2" s="201"/>
      <c r="CY2" s="201"/>
      <c r="CZ2" s="201"/>
      <c r="DA2" s="201"/>
      <c r="DB2" s="201"/>
      <c r="DC2" s="201"/>
      <c r="DD2" s="201"/>
      <c r="DE2" s="201"/>
      <c r="DF2" s="201"/>
      <c r="DG2" s="201"/>
      <c r="DH2" s="201"/>
      <c r="DI2" s="201"/>
      <c r="DJ2" s="201"/>
      <c r="DK2" s="201"/>
      <c r="DL2" s="201"/>
      <c r="DM2" s="201"/>
      <c r="DN2" s="201"/>
      <c r="DO2" s="201"/>
      <c r="DP2" s="201"/>
      <c r="DQ2" s="201"/>
      <c r="DR2" s="201"/>
      <c r="DS2" s="201"/>
      <c r="DT2" s="201"/>
      <c r="DU2" s="201"/>
      <c r="DV2" s="201"/>
      <c r="DW2" s="201"/>
      <c r="DX2" s="201"/>
      <c r="DY2" s="201"/>
      <c r="DZ2" s="201"/>
      <c r="EA2" s="201"/>
      <c r="EB2" s="201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/>
      <c r="EO2" s="201"/>
      <c r="EP2" s="201"/>
      <c r="EQ2" s="201"/>
      <c r="ER2" s="201"/>
      <c r="ES2" s="201"/>
      <c r="ET2" s="201"/>
      <c r="EU2" s="201"/>
      <c r="EV2" s="201"/>
      <c r="EW2" s="201"/>
    </row>
    <row r="3" spans="1:153" x14ac:dyDescent="0.25">
      <c r="A3" s="202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</row>
    <row r="4" spans="1:153" s="35" customFormat="1" ht="15" customHeight="1" x14ac:dyDescent="0.25">
      <c r="A4" s="203" t="s">
        <v>212</v>
      </c>
      <c r="B4" s="205">
        <v>2010</v>
      </c>
      <c r="C4" s="205">
        <v>2011</v>
      </c>
      <c r="D4" s="198">
        <v>2012</v>
      </c>
      <c r="E4" s="199"/>
      <c r="F4" s="199"/>
      <c r="G4" s="199"/>
      <c r="H4" s="200"/>
      <c r="I4" s="198">
        <v>2013</v>
      </c>
      <c r="J4" s="199"/>
      <c r="K4" s="199"/>
      <c r="L4" s="199"/>
      <c r="M4" s="200"/>
      <c r="N4" s="198">
        <v>2014</v>
      </c>
      <c r="O4" s="199"/>
      <c r="P4" s="199"/>
      <c r="Q4" s="199"/>
      <c r="R4" s="200"/>
      <c r="S4" s="198">
        <v>2015</v>
      </c>
      <c r="T4" s="199"/>
      <c r="U4" s="199"/>
      <c r="V4" s="199"/>
      <c r="W4" s="200"/>
      <c r="X4" s="198">
        <v>2016</v>
      </c>
      <c r="Y4" s="199"/>
      <c r="Z4" s="199"/>
      <c r="AA4" s="199"/>
      <c r="AB4" s="200"/>
      <c r="AC4" s="198">
        <v>2017</v>
      </c>
      <c r="AD4" s="199"/>
      <c r="AE4" s="199"/>
      <c r="AF4" s="199"/>
      <c r="AG4" s="200"/>
      <c r="AH4" s="198">
        <v>2018</v>
      </c>
      <c r="AI4" s="199"/>
      <c r="AJ4" s="199"/>
      <c r="AK4" s="199"/>
      <c r="AL4" s="200"/>
      <c r="AM4" s="198">
        <v>2019</v>
      </c>
      <c r="AN4" s="199"/>
      <c r="AO4" s="199"/>
      <c r="AP4" s="199"/>
      <c r="AQ4" s="200"/>
      <c r="AR4" s="198">
        <v>2020</v>
      </c>
      <c r="AS4" s="199"/>
      <c r="AT4" s="199"/>
      <c r="AU4" s="199"/>
      <c r="AV4" s="200"/>
      <c r="AW4" s="198">
        <v>2021</v>
      </c>
      <c r="AX4" s="199"/>
      <c r="AY4" s="199"/>
      <c r="AZ4" s="199"/>
      <c r="BA4" s="200"/>
      <c r="BB4" s="198">
        <v>2022</v>
      </c>
      <c r="BC4" s="199"/>
      <c r="BD4" s="199"/>
      <c r="BE4" s="199"/>
      <c r="BF4" s="200"/>
      <c r="BG4" s="198">
        <v>2023</v>
      </c>
      <c r="BH4" s="199"/>
      <c r="BI4" s="199"/>
      <c r="BJ4" s="199"/>
      <c r="BK4" s="200"/>
      <c r="BL4" s="198">
        <v>2024</v>
      </c>
      <c r="BM4" s="199"/>
      <c r="BN4" s="199"/>
      <c r="BO4" s="199"/>
      <c r="BP4" s="200"/>
      <c r="BQ4" s="198">
        <v>2025</v>
      </c>
      <c r="BR4" s="199"/>
      <c r="BS4" s="199"/>
      <c r="BT4" s="199"/>
      <c r="BU4" s="200"/>
      <c r="BV4" s="198">
        <v>2026</v>
      </c>
      <c r="BW4" s="199"/>
      <c r="BX4" s="199"/>
      <c r="BY4" s="199"/>
      <c r="BZ4" s="200"/>
      <c r="CA4" s="198">
        <v>2027</v>
      </c>
      <c r="CB4" s="199"/>
      <c r="CC4" s="199"/>
      <c r="CD4" s="199"/>
      <c r="CE4" s="200"/>
      <c r="CF4" s="198">
        <v>2028</v>
      </c>
      <c r="CG4" s="199"/>
      <c r="CH4" s="199"/>
      <c r="CI4" s="199"/>
      <c r="CJ4" s="200"/>
      <c r="CK4" s="198">
        <v>2029</v>
      </c>
      <c r="CL4" s="199"/>
      <c r="CM4" s="199"/>
      <c r="CN4" s="199"/>
      <c r="CO4" s="200"/>
      <c r="CP4" s="198">
        <v>2030</v>
      </c>
      <c r="CQ4" s="199"/>
      <c r="CR4" s="199"/>
      <c r="CS4" s="199"/>
      <c r="CT4" s="200"/>
      <c r="CU4" s="198">
        <v>2031</v>
      </c>
      <c r="CV4" s="199"/>
      <c r="CW4" s="199"/>
      <c r="CX4" s="199"/>
      <c r="CY4" s="200"/>
      <c r="CZ4" s="198">
        <v>2032</v>
      </c>
      <c r="DA4" s="199"/>
      <c r="DB4" s="199"/>
      <c r="DC4" s="199"/>
      <c r="DD4" s="200"/>
      <c r="DE4" s="198">
        <v>2033</v>
      </c>
      <c r="DF4" s="199"/>
      <c r="DG4" s="199"/>
      <c r="DH4" s="199"/>
      <c r="DI4" s="200"/>
      <c r="DJ4" s="198">
        <v>2034</v>
      </c>
      <c r="DK4" s="199"/>
      <c r="DL4" s="199"/>
      <c r="DM4" s="199"/>
      <c r="DN4" s="200"/>
      <c r="DO4" s="198">
        <v>2035</v>
      </c>
      <c r="DP4" s="199"/>
      <c r="DQ4" s="199"/>
      <c r="DR4" s="199"/>
      <c r="DS4" s="200"/>
      <c r="DT4" s="198">
        <v>2036</v>
      </c>
      <c r="DU4" s="199"/>
      <c r="DV4" s="199"/>
      <c r="DW4" s="199"/>
      <c r="DX4" s="200"/>
      <c r="DY4" s="198">
        <v>2037</v>
      </c>
      <c r="DZ4" s="199"/>
      <c r="EA4" s="199"/>
      <c r="EB4" s="199"/>
      <c r="EC4" s="200"/>
      <c r="ED4" s="198">
        <v>2038</v>
      </c>
      <c r="EE4" s="199"/>
      <c r="EF4" s="199"/>
      <c r="EG4" s="199"/>
      <c r="EH4" s="200"/>
      <c r="EI4" s="198">
        <v>2039</v>
      </c>
      <c r="EJ4" s="199"/>
      <c r="EK4" s="199"/>
      <c r="EL4" s="199"/>
      <c r="EM4" s="200"/>
      <c r="EN4" s="198">
        <v>2040</v>
      </c>
      <c r="EO4" s="199"/>
      <c r="EP4" s="199"/>
      <c r="EQ4" s="199"/>
      <c r="ER4" s="200"/>
      <c r="ES4" s="198" t="s">
        <v>3</v>
      </c>
      <c r="ET4" s="199"/>
      <c r="EU4" s="199"/>
      <c r="EV4" s="199"/>
      <c r="EW4" s="200"/>
    </row>
    <row r="5" spans="1:153" s="32" customFormat="1" x14ac:dyDescent="0.25">
      <c r="A5" s="204"/>
      <c r="B5" s="206"/>
      <c r="C5" s="206"/>
      <c r="D5" s="34" t="s">
        <v>89</v>
      </c>
      <c r="E5" s="34" t="s">
        <v>90</v>
      </c>
      <c r="F5" s="34" t="s">
        <v>91</v>
      </c>
      <c r="G5" s="34" t="s">
        <v>92</v>
      </c>
      <c r="H5" s="33" t="s">
        <v>93</v>
      </c>
      <c r="I5" s="34" t="s">
        <v>89</v>
      </c>
      <c r="J5" s="34" t="s">
        <v>90</v>
      </c>
      <c r="K5" s="34" t="s">
        <v>91</v>
      </c>
      <c r="L5" s="34" t="s">
        <v>92</v>
      </c>
      <c r="M5" s="33" t="s">
        <v>93</v>
      </c>
      <c r="N5" s="34" t="s">
        <v>89</v>
      </c>
      <c r="O5" s="34" t="s">
        <v>90</v>
      </c>
      <c r="P5" s="34" t="s">
        <v>91</v>
      </c>
      <c r="Q5" s="34" t="s">
        <v>92</v>
      </c>
      <c r="R5" s="33" t="s">
        <v>93</v>
      </c>
      <c r="S5" s="34" t="s">
        <v>89</v>
      </c>
      <c r="T5" s="34" t="s">
        <v>90</v>
      </c>
      <c r="U5" s="34" t="s">
        <v>91</v>
      </c>
      <c r="V5" s="34" t="s">
        <v>92</v>
      </c>
      <c r="W5" s="33" t="s">
        <v>93</v>
      </c>
      <c r="X5" s="34" t="s">
        <v>89</v>
      </c>
      <c r="Y5" s="34" t="s">
        <v>90</v>
      </c>
      <c r="Z5" s="34" t="s">
        <v>91</v>
      </c>
      <c r="AA5" s="34" t="s">
        <v>92</v>
      </c>
      <c r="AB5" s="33" t="s">
        <v>93</v>
      </c>
      <c r="AC5" s="34" t="s">
        <v>89</v>
      </c>
      <c r="AD5" s="34" t="s">
        <v>90</v>
      </c>
      <c r="AE5" s="34" t="s">
        <v>91</v>
      </c>
      <c r="AF5" s="34" t="s">
        <v>92</v>
      </c>
      <c r="AG5" s="33" t="s">
        <v>93</v>
      </c>
      <c r="AH5" s="34" t="s">
        <v>89</v>
      </c>
      <c r="AI5" s="34" t="s">
        <v>90</v>
      </c>
      <c r="AJ5" s="34" t="s">
        <v>91</v>
      </c>
      <c r="AK5" s="34" t="s">
        <v>92</v>
      </c>
      <c r="AL5" s="33" t="s">
        <v>93</v>
      </c>
      <c r="AM5" s="34" t="s">
        <v>89</v>
      </c>
      <c r="AN5" s="34" t="s">
        <v>90</v>
      </c>
      <c r="AO5" s="34" t="s">
        <v>91</v>
      </c>
      <c r="AP5" s="34" t="s">
        <v>92</v>
      </c>
      <c r="AQ5" s="33" t="s">
        <v>93</v>
      </c>
      <c r="AR5" s="34" t="s">
        <v>89</v>
      </c>
      <c r="AS5" s="34" t="s">
        <v>90</v>
      </c>
      <c r="AT5" s="34" t="s">
        <v>91</v>
      </c>
      <c r="AU5" s="34" t="s">
        <v>92</v>
      </c>
      <c r="AV5" s="33" t="s">
        <v>93</v>
      </c>
      <c r="AW5" s="34" t="s">
        <v>89</v>
      </c>
      <c r="AX5" s="34" t="s">
        <v>90</v>
      </c>
      <c r="AY5" s="34" t="s">
        <v>91</v>
      </c>
      <c r="AZ5" s="34" t="s">
        <v>92</v>
      </c>
      <c r="BA5" s="33" t="s">
        <v>93</v>
      </c>
      <c r="BB5" s="34" t="s">
        <v>89</v>
      </c>
      <c r="BC5" s="34" t="s">
        <v>90</v>
      </c>
      <c r="BD5" s="34" t="s">
        <v>91</v>
      </c>
      <c r="BE5" s="34" t="s">
        <v>92</v>
      </c>
      <c r="BF5" s="33" t="s">
        <v>93</v>
      </c>
      <c r="BG5" s="34" t="s">
        <v>89</v>
      </c>
      <c r="BH5" s="34" t="s">
        <v>90</v>
      </c>
      <c r="BI5" s="34" t="s">
        <v>91</v>
      </c>
      <c r="BJ5" s="34" t="s">
        <v>92</v>
      </c>
      <c r="BK5" s="33" t="s">
        <v>93</v>
      </c>
      <c r="BL5" s="34" t="s">
        <v>89</v>
      </c>
      <c r="BM5" s="34" t="s">
        <v>90</v>
      </c>
      <c r="BN5" s="34" t="s">
        <v>91</v>
      </c>
      <c r="BO5" s="34" t="s">
        <v>92</v>
      </c>
      <c r="BP5" s="33" t="s">
        <v>93</v>
      </c>
      <c r="BQ5" s="34" t="s">
        <v>89</v>
      </c>
      <c r="BR5" s="34" t="s">
        <v>90</v>
      </c>
      <c r="BS5" s="34" t="s">
        <v>91</v>
      </c>
      <c r="BT5" s="34" t="s">
        <v>92</v>
      </c>
      <c r="BU5" s="33" t="s">
        <v>93</v>
      </c>
      <c r="BV5" s="34" t="s">
        <v>89</v>
      </c>
      <c r="BW5" s="34" t="s">
        <v>90</v>
      </c>
      <c r="BX5" s="34" t="s">
        <v>91</v>
      </c>
      <c r="BY5" s="34" t="s">
        <v>92</v>
      </c>
      <c r="BZ5" s="33" t="s">
        <v>93</v>
      </c>
      <c r="CA5" s="34" t="s">
        <v>89</v>
      </c>
      <c r="CB5" s="34" t="s">
        <v>90</v>
      </c>
      <c r="CC5" s="34" t="s">
        <v>91</v>
      </c>
      <c r="CD5" s="34" t="s">
        <v>92</v>
      </c>
      <c r="CE5" s="33" t="s">
        <v>93</v>
      </c>
      <c r="CF5" s="34" t="s">
        <v>89</v>
      </c>
      <c r="CG5" s="34" t="s">
        <v>90</v>
      </c>
      <c r="CH5" s="34" t="s">
        <v>91</v>
      </c>
      <c r="CI5" s="34" t="s">
        <v>92</v>
      </c>
      <c r="CJ5" s="33" t="s">
        <v>93</v>
      </c>
      <c r="CK5" s="34" t="s">
        <v>89</v>
      </c>
      <c r="CL5" s="34" t="s">
        <v>90</v>
      </c>
      <c r="CM5" s="34" t="s">
        <v>91</v>
      </c>
      <c r="CN5" s="34" t="s">
        <v>92</v>
      </c>
      <c r="CO5" s="33" t="s">
        <v>93</v>
      </c>
      <c r="CP5" s="34" t="s">
        <v>89</v>
      </c>
      <c r="CQ5" s="34" t="s">
        <v>90</v>
      </c>
      <c r="CR5" s="34" t="s">
        <v>91</v>
      </c>
      <c r="CS5" s="34" t="s">
        <v>92</v>
      </c>
      <c r="CT5" s="33" t="s">
        <v>93</v>
      </c>
      <c r="CU5" s="34" t="s">
        <v>89</v>
      </c>
      <c r="CV5" s="34" t="s">
        <v>90</v>
      </c>
      <c r="CW5" s="34" t="s">
        <v>91</v>
      </c>
      <c r="CX5" s="34" t="s">
        <v>92</v>
      </c>
      <c r="CY5" s="33" t="s">
        <v>93</v>
      </c>
      <c r="CZ5" s="34" t="s">
        <v>89</v>
      </c>
      <c r="DA5" s="34" t="s">
        <v>90</v>
      </c>
      <c r="DB5" s="34" t="s">
        <v>91</v>
      </c>
      <c r="DC5" s="34" t="s">
        <v>92</v>
      </c>
      <c r="DD5" s="33" t="s">
        <v>93</v>
      </c>
      <c r="DE5" s="34" t="s">
        <v>89</v>
      </c>
      <c r="DF5" s="34" t="s">
        <v>90</v>
      </c>
      <c r="DG5" s="34" t="s">
        <v>91</v>
      </c>
      <c r="DH5" s="34" t="s">
        <v>92</v>
      </c>
      <c r="DI5" s="33" t="s">
        <v>93</v>
      </c>
      <c r="DJ5" s="34" t="s">
        <v>89</v>
      </c>
      <c r="DK5" s="34" t="s">
        <v>90</v>
      </c>
      <c r="DL5" s="34" t="s">
        <v>91</v>
      </c>
      <c r="DM5" s="34" t="s">
        <v>92</v>
      </c>
      <c r="DN5" s="33" t="s">
        <v>93</v>
      </c>
      <c r="DO5" s="34" t="s">
        <v>89</v>
      </c>
      <c r="DP5" s="34" t="s">
        <v>90</v>
      </c>
      <c r="DQ5" s="34" t="s">
        <v>91</v>
      </c>
      <c r="DR5" s="34" t="s">
        <v>92</v>
      </c>
      <c r="DS5" s="33" t="s">
        <v>93</v>
      </c>
      <c r="DT5" s="34" t="s">
        <v>89</v>
      </c>
      <c r="DU5" s="34" t="s">
        <v>90</v>
      </c>
      <c r="DV5" s="34" t="s">
        <v>91</v>
      </c>
      <c r="DW5" s="34" t="s">
        <v>92</v>
      </c>
      <c r="DX5" s="33" t="s">
        <v>93</v>
      </c>
      <c r="DY5" s="34" t="s">
        <v>89</v>
      </c>
      <c r="DZ5" s="34" t="s">
        <v>90</v>
      </c>
      <c r="EA5" s="34" t="s">
        <v>91</v>
      </c>
      <c r="EB5" s="34" t="s">
        <v>92</v>
      </c>
      <c r="EC5" s="33" t="s">
        <v>93</v>
      </c>
      <c r="ED5" s="34" t="s">
        <v>89</v>
      </c>
      <c r="EE5" s="34" t="s">
        <v>90</v>
      </c>
      <c r="EF5" s="34" t="s">
        <v>91</v>
      </c>
      <c r="EG5" s="34" t="s">
        <v>92</v>
      </c>
      <c r="EH5" s="33" t="s">
        <v>93</v>
      </c>
      <c r="EI5" s="34" t="s">
        <v>89</v>
      </c>
      <c r="EJ5" s="34" t="s">
        <v>90</v>
      </c>
      <c r="EK5" s="34" t="s">
        <v>91</v>
      </c>
      <c r="EL5" s="34" t="s">
        <v>92</v>
      </c>
      <c r="EM5" s="33" t="s">
        <v>93</v>
      </c>
      <c r="EN5" s="34" t="s">
        <v>89</v>
      </c>
      <c r="EO5" s="34" t="s">
        <v>90</v>
      </c>
      <c r="EP5" s="34" t="s">
        <v>91</v>
      </c>
      <c r="EQ5" s="34" t="s">
        <v>92</v>
      </c>
      <c r="ER5" s="33" t="s">
        <v>93</v>
      </c>
      <c r="ES5" s="34" t="s">
        <v>89</v>
      </c>
      <c r="ET5" s="34" t="s">
        <v>90</v>
      </c>
      <c r="EU5" s="34" t="s">
        <v>91</v>
      </c>
      <c r="EV5" s="34" t="s">
        <v>92</v>
      </c>
      <c r="EW5" s="33" t="s">
        <v>93</v>
      </c>
    </row>
    <row r="6" spans="1:153" x14ac:dyDescent="0.25">
      <c r="A6" s="24"/>
      <c r="B6" s="24"/>
      <c r="C6" s="24"/>
      <c r="D6" s="196"/>
      <c r="E6" s="190"/>
      <c r="F6" s="190"/>
      <c r="G6" s="190"/>
      <c r="H6" s="197"/>
      <c r="I6" s="196"/>
      <c r="J6" s="190"/>
      <c r="K6" s="190"/>
      <c r="L6" s="190"/>
      <c r="M6" s="197"/>
      <c r="N6" s="196"/>
      <c r="O6" s="190"/>
      <c r="P6" s="190"/>
      <c r="Q6" s="190"/>
      <c r="R6" s="197"/>
      <c r="S6" s="196"/>
      <c r="T6" s="190"/>
      <c r="U6" s="190"/>
      <c r="V6" s="190"/>
      <c r="W6" s="197"/>
      <c r="X6" s="196"/>
      <c r="Y6" s="190"/>
      <c r="Z6" s="190"/>
      <c r="AA6" s="190"/>
      <c r="AB6" s="197"/>
      <c r="AC6" s="196"/>
      <c r="AD6" s="190"/>
      <c r="AE6" s="190"/>
      <c r="AF6" s="190"/>
      <c r="AG6" s="197"/>
      <c r="AH6" s="196"/>
      <c r="AI6" s="190"/>
      <c r="AJ6" s="190"/>
      <c r="AK6" s="190"/>
      <c r="AL6" s="197"/>
      <c r="AM6" s="196"/>
      <c r="AN6" s="190"/>
      <c r="AO6" s="190"/>
      <c r="AP6" s="190"/>
      <c r="AQ6" s="197"/>
      <c r="AR6" s="196"/>
      <c r="AS6" s="190"/>
      <c r="AT6" s="190"/>
      <c r="AU6" s="190"/>
      <c r="AV6" s="197"/>
      <c r="AW6" s="196"/>
      <c r="AX6" s="190"/>
      <c r="AY6" s="190"/>
      <c r="AZ6" s="190"/>
      <c r="BA6" s="197"/>
      <c r="BB6" s="196"/>
      <c r="BC6" s="190"/>
      <c r="BD6" s="190"/>
      <c r="BE6" s="190"/>
      <c r="BF6" s="197"/>
      <c r="BG6" s="196"/>
      <c r="BH6" s="190"/>
      <c r="BI6" s="190"/>
      <c r="BJ6" s="190"/>
      <c r="BK6" s="197"/>
      <c r="BL6" s="196"/>
      <c r="BM6" s="190"/>
      <c r="BN6" s="190"/>
      <c r="BO6" s="190"/>
      <c r="BP6" s="197"/>
      <c r="BQ6" s="196"/>
      <c r="BR6" s="190"/>
      <c r="BS6" s="190"/>
      <c r="BT6" s="190"/>
      <c r="BU6" s="197"/>
      <c r="BV6" s="196"/>
      <c r="BW6" s="190"/>
      <c r="BX6" s="190"/>
      <c r="BY6" s="190"/>
      <c r="BZ6" s="197"/>
      <c r="CA6" s="196"/>
      <c r="CB6" s="190"/>
      <c r="CC6" s="190"/>
      <c r="CD6" s="190"/>
      <c r="CE6" s="197"/>
      <c r="CF6" s="196"/>
      <c r="CG6" s="190"/>
      <c r="CH6" s="190"/>
      <c r="CI6" s="190"/>
      <c r="CJ6" s="197"/>
      <c r="CK6" s="196"/>
      <c r="CL6" s="190"/>
      <c r="CM6" s="190"/>
      <c r="CN6" s="190"/>
      <c r="CO6" s="197"/>
      <c r="CP6" s="196"/>
      <c r="CQ6" s="190"/>
      <c r="CR6" s="190"/>
      <c r="CS6" s="190"/>
      <c r="CT6" s="197"/>
      <c r="CU6" s="196"/>
      <c r="CV6" s="190"/>
      <c r="CW6" s="190"/>
      <c r="CX6" s="190"/>
      <c r="CY6" s="197"/>
      <c r="CZ6" s="196"/>
      <c r="DA6" s="190"/>
      <c r="DB6" s="190"/>
      <c r="DC6" s="190"/>
      <c r="DD6" s="197"/>
      <c r="DE6" s="196"/>
      <c r="DF6" s="190"/>
      <c r="DG6" s="190"/>
      <c r="DH6" s="190"/>
      <c r="DI6" s="197"/>
      <c r="DJ6" s="196"/>
      <c r="DK6" s="190"/>
      <c r="DL6" s="190"/>
      <c r="DM6" s="190"/>
      <c r="DN6" s="197"/>
      <c r="DO6" s="196"/>
      <c r="DP6" s="190"/>
      <c r="DQ6" s="190"/>
      <c r="DR6" s="190"/>
      <c r="DS6" s="197"/>
      <c r="DT6" s="196"/>
      <c r="DU6" s="190"/>
      <c r="DV6" s="190"/>
      <c r="DW6" s="190"/>
      <c r="DX6" s="197"/>
      <c r="DY6" s="196"/>
      <c r="DZ6" s="190"/>
      <c r="EA6" s="190"/>
      <c r="EB6" s="190"/>
      <c r="EC6" s="197"/>
      <c r="ED6" s="196"/>
      <c r="EE6" s="190"/>
      <c r="EF6" s="190"/>
      <c r="EG6" s="190"/>
      <c r="EH6" s="197"/>
      <c r="EI6" s="196"/>
      <c r="EJ6" s="190"/>
      <c r="EK6" s="190"/>
      <c r="EL6" s="190"/>
      <c r="EM6" s="197"/>
      <c r="EN6" s="196"/>
      <c r="EO6" s="190"/>
      <c r="EP6" s="190"/>
      <c r="EQ6" s="190"/>
      <c r="ER6" s="197"/>
      <c r="ES6" s="196"/>
      <c r="ET6" s="190"/>
      <c r="EU6" s="190"/>
      <c r="EV6" s="190"/>
      <c r="EW6" s="197"/>
    </row>
    <row r="7" spans="1:153" x14ac:dyDescent="0.25">
      <c r="A7" s="28" t="s">
        <v>211</v>
      </c>
      <c r="B7" s="24"/>
      <c r="C7" s="24"/>
      <c r="D7" s="194"/>
      <c r="E7" s="189"/>
      <c r="F7" s="189"/>
      <c r="G7" s="189"/>
      <c r="H7" s="195"/>
      <c r="I7" s="194"/>
      <c r="J7" s="189"/>
      <c r="K7" s="189"/>
      <c r="L7" s="189"/>
      <c r="M7" s="195"/>
      <c r="N7" s="194"/>
      <c r="O7" s="189"/>
      <c r="P7" s="189"/>
      <c r="Q7" s="189"/>
      <c r="R7" s="195"/>
      <c r="S7" s="194"/>
      <c r="T7" s="189"/>
      <c r="U7" s="189"/>
      <c r="V7" s="189"/>
      <c r="W7" s="195"/>
      <c r="X7" s="194"/>
      <c r="Y7" s="189"/>
      <c r="Z7" s="189"/>
      <c r="AA7" s="189"/>
      <c r="AB7" s="195"/>
      <c r="AC7" s="194"/>
      <c r="AD7" s="189"/>
      <c r="AE7" s="189"/>
      <c r="AF7" s="189"/>
      <c r="AG7" s="195"/>
      <c r="AH7" s="194"/>
      <c r="AI7" s="189"/>
      <c r="AJ7" s="189"/>
      <c r="AK7" s="189"/>
      <c r="AL7" s="195"/>
      <c r="AM7" s="194"/>
      <c r="AN7" s="189"/>
      <c r="AO7" s="189"/>
      <c r="AP7" s="189"/>
      <c r="AQ7" s="195"/>
      <c r="AR7" s="194"/>
      <c r="AS7" s="189"/>
      <c r="AT7" s="189"/>
      <c r="AU7" s="189"/>
      <c r="AV7" s="195"/>
      <c r="AW7" s="194"/>
      <c r="AX7" s="189"/>
      <c r="AY7" s="189"/>
      <c r="AZ7" s="189"/>
      <c r="BA7" s="195"/>
      <c r="BB7" s="194"/>
      <c r="BC7" s="189"/>
      <c r="BD7" s="189"/>
      <c r="BE7" s="189"/>
      <c r="BF7" s="195"/>
      <c r="BG7" s="194"/>
      <c r="BH7" s="189"/>
      <c r="BI7" s="189"/>
      <c r="BJ7" s="189"/>
      <c r="BK7" s="195"/>
      <c r="BL7" s="194"/>
      <c r="BM7" s="189"/>
      <c r="BN7" s="189"/>
      <c r="BO7" s="189"/>
      <c r="BP7" s="195"/>
      <c r="BQ7" s="194"/>
      <c r="BR7" s="189"/>
      <c r="BS7" s="189"/>
      <c r="BT7" s="189"/>
      <c r="BU7" s="195"/>
      <c r="BV7" s="194"/>
      <c r="BW7" s="189"/>
      <c r="BX7" s="189"/>
      <c r="BY7" s="189"/>
      <c r="BZ7" s="195"/>
      <c r="CA7" s="194"/>
      <c r="CB7" s="189"/>
      <c r="CC7" s="189"/>
      <c r="CD7" s="189"/>
      <c r="CE7" s="195"/>
      <c r="CF7" s="194"/>
      <c r="CG7" s="189"/>
      <c r="CH7" s="189"/>
      <c r="CI7" s="189"/>
      <c r="CJ7" s="195"/>
      <c r="CK7" s="194"/>
      <c r="CL7" s="189"/>
      <c r="CM7" s="189"/>
      <c r="CN7" s="189"/>
      <c r="CO7" s="195"/>
      <c r="CP7" s="194"/>
      <c r="CQ7" s="189"/>
      <c r="CR7" s="189"/>
      <c r="CS7" s="189"/>
      <c r="CT7" s="195"/>
      <c r="CU7" s="194"/>
      <c r="CV7" s="189"/>
      <c r="CW7" s="189"/>
      <c r="CX7" s="189"/>
      <c r="CY7" s="195"/>
      <c r="CZ7" s="194"/>
      <c r="DA7" s="189"/>
      <c r="DB7" s="189"/>
      <c r="DC7" s="189"/>
      <c r="DD7" s="195"/>
      <c r="DE7" s="194"/>
      <c r="DF7" s="189"/>
      <c r="DG7" s="189"/>
      <c r="DH7" s="189"/>
      <c r="DI7" s="195"/>
      <c r="DJ7" s="194"/>
      <c r="DK7" s="189"/>
      <c r="DL7" s="189"/>
      <c r="DM7" s="189"/>
      <c r="DN7" s="195"/>
      <c r="DO7" s="194"/>
      <c r="DP7" s="189"/>
      <c r="DQ7" s="189"/>
      <c r="DR7" s="189"/>
      <c r="DS7" s="195"/>
      <c r="DT7" s="194"/>
      <c r="DU7" s="189"/>
      <c r="DV7" s="189"/>
      <c r="DW7" s="189"/>
      <c r="DX7" s="195"/>
      <c r="DY7" s="194"/>
      <c r="DZ7" s="189"/>
      <c r="EA7" s="189"/>
      <c r="EB7" s="189"/>
      <c r="EC7" s="195"/>
      <c r="ED7" s="194"/>
      <c r="EE7" s="189"/>
      <c r="EF7" s="189"/>
      <c r="EG7" s="189"/>
      <c r="EH7" s="195"/>
      <c r="EI7" s="194"/>
      <c r="EJ7" s="189"/>
      <c r="EK7" s="189"/>
      <c r="EL7" s="189"/>
      <c r="EM7" s="195"/>
      <c r="EN7" s="194"/>
      <c r="EO7" s="189"/>
      <c r="EP7" s="189"/>
      <c r="EQ7" s="189"/>
      <c r="ER7" s="195"/>
      <c r="ES7" s="194"/>
      <c r="ET7" s="189"/>
      <c r="EU7" s="189"/>
      <c r="EV7" s="189"/>
      <c r="EW7" s="195"/>
    </row>
    <row r="8" spans="1:153" x14ac:dyDescent="0.25">
      <c r="A8" s="24"/>
      <c r="B8" s="24"/>
      <c r="C8" s="24"/>
      <c r="D8" s="194"/>
      <c r="E8" s="189"/>
      <c r="F8" s="189"/>
      <c r="G8" s="189"/>
      <c r="H8" s="195"/>
      <c r="I8" s="194"/>
      <c r="J8" s="189"/>
      <c r="K8" s="189"/>
      <c r="L8" s="189"/>
      <c r="M8" s="195"/>
      <c r="N8" s="194"/>
      <c r="O8" s="189"/>
      <c r="P8" s="189"/>
      <c r="Q8" s="189"/>
      <c r="R8" s="195"/>
      <c r="S8" s="194"/>
      <c r="T8" s="189"/>
      <c r="U8" s="189"/>
      <c r="V8" s="189"/>
      <c r="W8" s="195"/>
      <c r="X8" s="194"/>
      <c r="Y8" s="189"/>
      <c r="Z8" s="189"/>
      <c r="AA8" s="189"/>
      <c r="AB8" s="195"/>
      <c r="AC8" s="194"/>
      <c r="AD8" s="189"/>
      <c r="AE8" s="189"/>
      <c r="AF8" s="189"/>
      <c r="AG8" s="195"/>
      <c r="AH8" s="194"/>
      <c r="AI8" s="189"/>
      <c r="AJ8" s="189"/>
      <c r="AK8" s="189"/>
      <c r="AL8" s="195"/>
      <c r="AM8" s="194"/>
      <c r="AN8" s="189"/>
      <c r="AO8" s="189"/>
      <c r="AP8" s="189"/>
      <c r="AQ8" s="195"/>
      <c r="AR8" s="194"/>
      <c r="AS8" s="189"/>
      <c r="AT8" s="189"/>
      <c r="AU8" s="189"/>
      <c r="AV8" s="195"/>
      <c r="AW8" s="194"/>
      <c r="AX8" s="189"/>
      <c r="AY8" s="189"/>
      <c r="AZ8" s="189"/>
      <c r="BA8" s="195"/>
      <c r="BB8" s="194"/>
      <c r="BC8" s="189"/>
      <c r="BD8" s="189"/>
      <c r="BE8" s="189"/>
      <c r="BF8" s="195"/>
      <c r="BG8" s="194"/>
      <c r="BH8" s="189"/>
      <c r="BI8" s="189"/>
      <c r="BJ8" s="189"/>
      <c r="BK8" s="195"/>
      <c r="BL8" s="194"/>
      <c r="BM8" s="189"/>
      <c r="BN8" s="189"/>
      <c r="BO8" s="189"/>
      <c r="BP8" s="195"/>
      <c r="BQ8" s="194"/>
      <c r="BR8" s="189"/>
      <c r="BS8" s="189"/>
      <c r="BT8" s="189"/>
      <c r="BU8" s="195"/>
      <c r="BV8" s="194"/>
      <c r="BW8" s="189"/>
      <c r="BX8" s="189"/>
      <c r="BY8" s="189"/>
      <c r="BZ8" s="195"/>
      <c r="CA8" s="194"/>
      <c r="CB8" s="189"/>
      <c r="CC8" s="189"/>
      <c r="CD8" s="189"/>
      <c r="CE8" s="195"/>
      <c r="CF8" s="194"/>
      <c r="CG8" s="189"/>
      <c r="CH8" s="189"/>
      <c r="CI8" s="189"/>
      <c r="CJ8" s="195"/>
      <c r="CK8" s="194"/>
      <c r="CL8" s="189"/>
      <c r="CM8" s="189"/>
      <c r="CN8" s="189"/>
      <c r="CO8" s="195"/>
      <c r="CP8" s="194"/>
      <c r="CQ8" s="189"/>
      <c r="CR8" s="189"/>
      <c r="CS8" s="189"/>
      <c r="CT8" s="195"/>
      <c r="CU8" s="194"/>
      <c r="CV8" s="189"/>
      <c r="CW8" s="189"/>
      <c r="CX8" s="189"/>
      <c r="CY8" s="195"/>
      <c r="CZ8" s="194"/>
      <c r="DA8" s="189"/>
      <c r="DB8" s="189"/>
      <c r="DC8" s="189"/>
      <c r="DD8" s="195"/>
      <c r="DE8" s="194"/>
      <c r="DF8" s="189"/>
      <c r="DG8" s="189"/>
      <c r="DH8" s="189"/>
      <c r="DI8" s="195"/>
      <c r="DJ8" s="194"/>
      <c r="DK8" s="189"/>
      <c r="DL8" s="189"/>
      <c r="DM8" s="189"/>
      <c r="DN8" s="195"/>
      <c r="DO8" s="194"/>
      <c r="DP8" s="189"/>
      <c r="DQ8" s="189"/>
      <c r="DR8" s="189"/>
      <c r="DS8" s="195"/>
      <c r="DT8" s="194"/>
      <c r="DU8" s="189"/>
      <c r="DV8" s="189"/>
      <c r="DW8" s="189"/>
      <c r="DX8" s="195"/>
      <c r="DY8" s="194"/>
      <c r="DZ8" s="189"/>
      <c r="EA8" s="189"/>
      <c r="EB8" s="189"/>
      <c r="EC8" s="195"/>
      <c r="ED8" s="194"/>
      <c r="EE8" s="189"/>
      <c r="EF8" s="189"/>
      <c r="EG8" s="189"/>
      <c r="EH8" s="195"/>
      <c r="EI8" s="194"/>
      <c r="EJ8" s="189"/>
      <c r="EK8" s="189"/>
      <c r="EL8" s="189"/>
      <c r="EM8" s="195"/>
      <c r="EN8" s="194"/>
      <c r="EO8" s="189"/>
      <c r="EP8" s="189"/>
      <c r="EQ8" s="189"/>
      <c r="ER8" s="195"/>
      <c r="ES8" s="194"/>
      <c r="ET8" s="189"/>
      <c r="EU8" s="189"/>
      <c r="EV8" s="189"/>
      <c r="EW8" s="195"/>
    </row>
    <row r="9" spans="1:153" x14ac:dyDescent="0.25">
      <c r="A9" s="28" t="s">
        <v>210</v>
      </c>
      <c r="B9" s="24"/>
      <c r="C9" s="24"/>
      <c r="D9" s="194"/>
      <c r="E9" s="189"/>
      <c r="F9" s="189"/>
      <c r="G9" s="189"/>
      <c r="H9" s="195"/>
      <c r="I9" s="194"/>
      <c r="J9" s="189"/>
      <c r="K9" s="189"/>
      <c r="L9" s="189"/>
      <c r="M9" s="195"/>
      <c r="N9" s="194"/>
      <c r="O9" s="189"/>
      <c r="P9" s="189"/>
      <c r="Q9" s="189"/>
      <c r="R9" s="195"/>
      <c r="S9" s="194"/>
      <c r="T9" s="189"/>
      <c r="U9" s="189"/>
      <c r="V9" s="189"/>
      <c r="W9" s="195"/>
      <c r="X9" s="194"/>
      <c r="Y9" s="189"/>
      <c r="Z9" s="189"/>
      <c r="AA9" s="189"/>
      <c r="AB9" s="195"/>
      <c r="AC9" s="194"/>
      <c r="AD9" s="189"/>
      <c r="AE9" s="189"/>
      <c r="AF9" s="189"/>
      <c r="AG9" s="195"/>
      <c r="AH9" s="194"/>
      <c r="AI9" s="189"/>
      <c r="AJ9" s="189"/>
      <c r="AK9" s="189"/>
      <c r="AL9" s="195"/>
      <c r="AM9" s="194"/>
      <c r="AN9" s="189"/>
      <c r="AO9" s="189"/>
      <c r="AP9" s="189"/>
      <c r="AQ9" s="195"/>
      <c r="AR9" s="194"/>
      <c r="AS9" s="189"/>
      <c r="AT9" s="189"/>
      <c r="AU9" s="189"/>
      <c r="AV9" s="195"/>
      <c r="AW9" s="194"/>
      <c r="AX9" s="189"/>
      <c r="AY9" s="189"/>
      <c r="AZ9" s="189"/>
      <c r="BA9" s="195"/>
      <c r="BB9" s="194"/>
      <c r="BC9" s="189"/>
      <c r="BD9" s="189"/>
      <c r="BE9" s="189"/>
      <c r="BF9" s="195"/>
      <c r="BG9" s="194"/>
      <c r="BH9" s="189"/>
      <c r="BI9" s="189"/>
      <c r="BJ9" s="189"/>
      <c r="BK9" s="195"/>
      <c r="BL9" s="194"/>
      <c r="BM9" s="189"/>
      <c r="BN9" s="189"/>
      <c r="BO9" s="189"/>
      <c r="BP9" s="195"/>
      <c r="BQ9" s="194"/>
      <c r="BR9" s="189"/>
      <c r="BS9" s="189"/>
      <c r="BT9" s="189"/>
      <c r="BU9" s="195"/>
      <c r="BV9" s="194"/>
      <c r="BW9" s="189"/>
      <c r="BX9" s="189"/>
      <c r="BY9" s="189"/>
      <c r="BZ9" s="195"/>
      <c r="CA9" s="194"/>
      <c r="CB9" s="189"/>
      <c r="CC9" s="189"/>
      <c r="CD9" s="189"/>
      <c r="CE9" s="195"/>
      <c r="CF9" s="194"/>
      <c r="CG9" s="189"/>
      <c r="CH9" s="189"/>
      <c r="CI9" s="189"/>
      <c r="CJ9" s="195"/>
      <c r="CK9" s="194"/>
      <c r="CL9" s="189"/>
      <c r="CM9" s="189"/>
      <c r="CN9" s="189"/>
      <c r="CO9" s="195"/>
      <c r="CP9" s="194"/>
      <c r="CQ9" s="189"/>
      <c r="CR9" s="189"/>
      <c r="CS9" s="189"/>
      <c r="CT9" s="195"/>
      <c r="CU9" s="194"/>
      <c r="CV9" s="189"/>
      <c r="CW9" s="189"/>
      <c r="CX9" s="189"/>
      <c r="CY9" s="195"/>
      <c r="CZ9" s="194"/>
      <c r="DA9" s="189"/>
      <c r="DB9" s="189"/>
      <c r="DC9" s="189"/>
      <c r="DD9" s="195"/>
      <c r="DE9" s="194"/>
      <c r="DF9" s="189"/>
      <c r="DG9" s="189"/>
      <c r="DH9" s="189"/>
      <c r="DI9" s="195"/>
      <c r="DJ9" s="194"/>
      <c r="DK9" s="189"/>
      <c r="DL9" s="189"/>
      <c r="DM9" s="189"/>
      <c r="DN9" s="195"/>
      <c r="DO9" s="194"/>
      <c r="DP9" s="189"/>
      <c r="DQ9" s="189"/>
      <c r="DR9" s="189"/>
      <c r="DS9" s="195"/>
      <c r="DT9" s="194"/>
      <c r="DU9" s="189"/>
      <c r="DV9" s="189"/>
      <c r="DW9" s="189"/>
      <c r="DX9" s="195"/>
      <c r="DY9" s="194"/>
      <c r="DZ9" s="189"/>
      <c r="EA9" s="189"/>
      <c r="EB9" s="189"/>
      <c r="EC9" s="195"/>
      <c r="ED9" s="194"/>
      <c r="EE9" s="189"/>
      <c r="EF9" s="189"/>
      <c r="EG9" s="189"/>
      <c r="EH9" s="195"/>
      <c r="EI9" s="194"/>
      <c r="EJ9" s="189"/>
      <c r="EK9" s="189"/>
      <c r="EL9" s="189"/>
      <c r="EM9" s="195"/>
      <c r="EN9" s="194"/>
      <c r="EO9" s="189"/>
      <c r="EP9" s="189"/>
      <c r="EQ9" s="189"/>
      <c r="ER9" s="195"/>
      <c r="ES9" s="194"/>
      <c r="ET9" s="189"/>
      <c r="EU9" s="189"/>
      <c r="EV9" s="189"/>
      <c r="EW9" s="195"/>
    </row>
    <row r="10" spans="1:153" x14ac:dyDescent="0.25">
      <c r="A10" s="28" t="s">
        <v>209</v>
      </c>
      <c r="B10" s="24"/>
      <c r="C10" s="24"/>
      <c r="D10" s="194"/>
      <c r="E10" s="189"/>
      <c r="F10" s="189"/>
      <c r="G10" s="189"/>
      <c r="H10" s="195"/>
      <c r="I10" s="194"/>
      <c r="J10" s="189"/>
      <c r="K10" s="189"/>
      <c r="L10" s="189"/>
      <c r="M10" s="195"/>
      <c r="N10" s="194"/>
      <c r="O10" s="189"/>
      <c r="P10" s="189"/>
      <c r="Q10" s="189"/>
      <c r="R10" s="195"/>
      <c r="S10" s="194"/>
      <c r="T10" s="189"/>
      <c r="U10" s="189"/>
      <c r="V10" s="189"/>
      <c r="W10" s="195"/>
      <c r="X10" s="194"/>
      <c r="Y10" s="189"/>
      <c r="Z10" s="189"/>
      <c r="AA10" s="189"/>
      <c r="AB10" s="195"/>
      <c r="AC10" s="194"/>
      <c r="AD10" s="189"/>
      <c r="AE10" s="189"/>
      <c r="AF10" s="189"/>
      <c r="AG10" s="195"/>
      <c r="AH10" s="194"/>
      <c r="AI10" s="189"/>
      <c r="AJ10" s="189"/>
      <c r="AK10" s="189"/>
      <c r="AL10" s="195"/>
      <c r="AM10" s="194"/>
      <c r="AN10" s="189"/>
      <c r="AO10" s="189"/>
      <c r="AP10" s="189"/>
      <c r="AQ10" s="195"/>
      <c r="AR10" s="194"/>
      <c r="AS10" s="189"/>
      <c r="AT10" s="189"/>
      <c r="AU10" s="189"/>
      <c r="AV10" s="195"/>
      <c r="AW10" s="194"/>
      <c r="AX10" s="189"/>
      <c r="AY10" s="189"/>
      <c r="AZ10" s="189"/>
      <c r="BA10" s="195"/>
      <c r="BB10" s="194"/>
      <c r="BC10" s="189"/>
      <c r="BD10" s="189"/>
      <c r="BE10" s="189"/>
      <c r="BF10" s="195"/>
      <c r="BG10" s="194"/>
      <c r="BH10" s="189"/>
      <c r="BI10" s="189"/>
      <c r="BJ10" s="189"/>
      <c r="BK10" s="195"/>
      <c r="BL10" s="194"/>
      <c r="BM10" s="189"/>
      <c r="BN10" s="189"/>
      <c r="BO10" s="189"/>
      <c r="BP10" s="195"/>
      <c r="BQ10" s="194"/>
      <c r="BR10" s="189"/>
      <c r="BS10" s="189"/>
      <c r="BT10" s="189"/>
      <c r="BU10" s="195"/>
      <c r="BV10" s="194"/>
      <c r="BW10" s="189"/>
      <c r="BX10" s="189"/>
      <c r="BY10" s="189"/>
      <c r="BZ10" s="195"/>
      <c r="CA10" s="194"/>
      <c r="CB10" s="189"/>
      <c r="CC10" s="189"/>
      <c r="CD10" s="189"/>
      <c r="CE10" s="195"/>
      <c r="CF10" s="194"/>
      <c r="CG10" s="189"/>
      <c r="CH10" s="189"/>
      <c r="CI10" s="189"/>
      <c r="CJ10" s="195"/>
      <c r="CK10" s="194"/>
      <c r="CL10" s="189"/>
      <c r="CM10" s="189"/>
      <c r="CN10" s="189"/>
      <c r="CO10" s="195"/>
      <c r="CP10" s="194"/>
      <c r="CQ10" s="189"/>
      <c r="CR10" s="189"/>
      <c r="CS10" s="189"/>
      <c r="CT10" s="195"/>
      <c r="CU10" s="194"/>
      <c r="CV10" s="189"/>
      <c r="CW10" s="189"/>
      <c r="CX10" s="189"/>
      <c r="CY10" s="195"/>
      <c r="CZ10" s="194"/>
      <c r="DA10" s="189"/>
      <c r="DB10" s="189"/>
      <c r="DC10" s="189"/>
      <c r="DD10" s="195"/>
      <c r="DE10" s="194"/>
      <c r="DF10" s="189"/>
      <c r="DG10" s="189"/>
      <c r="DH10" s="189"/>
      <c r="DI10" s="195"/>
      <c r="DJ10" s="194"/>
      <c r="DK10" s="189"/>
      <c r="DL10" s="189"/>
      <c r="DM10" s="189"/>
      <c r="DN10" s="195"/>
      <c r="DO10" s="194"/>
      <c r="DP10" s="189"/>
      <c r="DQ10" s="189"/>
      <c r="DR10" s="189"/>
      <c r="DS10" s="195"/>
      <c r="DT10" s="194"/>
      <c r="DU10" s="189"/>
      <c r="DV10" s="189"/>
      <c r="DW10" s="189"/>
      <c r="DX10" s="195"/>
      <c r="DY10" s="194"/>
      <c r="DZ10" s="189"/>
      <c r="EA10" s="189"/>
      <c r="EB10" s="189"/>
      <c r="EC10" s="195"/>
      <c r="ED10" s="194"/>
      <c r="EE10" s="189"/>
      <c r="EF10" s="189"/>
      <c r="EG10" s="189"/>
      <c r="EH10" s="195"/>
      <c r="EI10" s="194"/>
      <c r="EJ10" s="189"/>
      <c r="EK10" s="189"/>
      <c r="EL10" s="189"/>
      <c r="EM10" s="195"/>
      <c r="EN10" s="194"/>
      <c r="EO10" s="189"/>
      <c r="EP10" s="189"/>
      <c r="EQ10" s="189"/>
      <c r="ER10" s="195"/>
      <c r="ES10" s="194"/>
      <c r="ET10" s="189"/>
      <c r="EU10" s="189"/>
      <c r="EV10" s="189"/>
      <c r="EW10" s="195"/>
    </row>
    <row r="11" spans="1:153" x14ac:dyDescent="0.25">
      <c r="A11" s="24" t="s">
        <v>190</v>
      </c>
      <c r="B11" s="24">
        <v>1796.6719969999999</v>
      </c>
      <c r="C11" s="24">
        <v>1687.9379879999999</v>
      </c>
      <c r="D11" s="27">
        <v>1503.225586</v>
      </c>
      <c r="E11" s="27">
        <v>1502.9564210000001</v>
      </c>
      <c r="F11" s="27">
        <v>1502.812134</v>
      </c>
      <c r="G11" s="27">
        <v>1502.687866</v>
      </c>
      <c r="H11" s="24">
        <v>1477.693481</v>
      </c>
      <c r="I11" s="27">
        <v>1567.6865230000001</v>
      </c>
      <c r="J11" s="27">
        <v>1565.9486079999999</v>
      </c>
      <c r="K11" s="27">
        <v>1565.8767089999999</v>
      </c>
      <c r="L11" s="27">
        <v>1564.045654</v>
      </c>
      <c r="M11" s="24">
        <v>1506.4219969999999</v>
      </c>
      <c r="N11" s="27">
        <v>1568.3957519999999</v>
      </c>
      <c r="O11" s="27">
        <v>1404.4106449999999</v>
      </c>
      <c r="P11" s="27">
        <v>1322.8317870000001</v>
      </c>
      <c r="Q11" s="27">
        <v>1174.2739260000001</v>
      </c>
      <c r="R11" s="24">
        <v>1253.9228519999999</v>
      </c>
      <c r="S11" s="27">
        <v>1565.7301030000001</v>
      </c>
      <c r="T11" s="27">
        <v>1357.767578</v>
      </c>
      <c r="U11" s="27">
        <v>1241.8916019999999</v>
      </c>
      <c r="V11" s="27">
        <v>1011.971436</v>
      </c>
      <c r="W11" s="24">
        <v>1107.945068</v>
      </c>
      <c r="X11" s="27">
        <v>1485.017578</v>
      </c>
      <c r="Y11" s="27">
        <v>1290.3000489999999</v>
      </c>
      <c r="Z11" s="27">
        <v>1093.2200929999999</v>
      </c>
      <c r="AA11" s="27">
        <v>731.23590100000001</v>
      </c>
      <c r="AB11" s="24">
        <v>922.30969200000004</v>
      </c>
      <c r="AC11" s="27">
        <v>1534.898193</v>
      </c>
      <c r="AD11" s="27">
        <v>1329.1442870000001</v>
      </c>
      <c r="AE11" s="27">
        <v>1108.9204099999999</v>
      </c>
      <c r="AF11" s="27">
        <v>699.07800299999997</v>
      </c>
      <c r="AG11" s="24">
        <v>916.04888900000003</v>
      </c>
      <c r="AH11" s="27">
        <v>1563.8522949999999</v>
      </c>
      <c r="AI11" s="27">
        <v>1351.7008060000001</v>
      </c>
      <c r="AJ11" s="27">
        <v>1097.373169</v>
      </c>
      <c r="AK11" s="27">
        <v>686.40368699999999</v>
      </c>
      <c r="AL11" s="24">
        <v>907.31445299999996</v>
      </c>
      <c r="AM11" s="27">
        <v>1604.4479980000001</v>
      </c>
      <c r="AN11" s="27">
        <v>1367.0229489999999</v>
      </c>
      <c r="AO11" s="27">
        <v>1100.7608640000001</v>
      </c>
      <c r="AP11" s="27">
        <v>666.624146</v>
      </c>
      <c r="AQ11" s="24">
        <v>899.66803000000004</v>
      </c>
      <c r="AR11" s="27">
        <v>1625.1568600000001</v>
      </c>
      <c r="AS11" s="27">
        <v>1363.4780270000001</v>
      </c>
      <c r="AT11" s="27">
        <v>1074.2197269999999</v>
      </c>
      <c r="AU11" s="27">
        <v>639.72051999999996</v>
      </c>
      <c r="AV11" s="24">
        <v>885.340149</v>
      </c>
      <c r="AW11" s="27">
        <v>1631.7513429999999</v>
      </c>
      <c r="AX11" s="27">
        <v>1362.5979</v>
      </c>
      <c r="AY11" s="27">
        <v>1047.9564210000001</v>
      </c>
      <c r="AZ11" s="27">
        <v>627.49218800000006</v>
      </c>
      <c r="BA11" s="24">
        <v>869.74926800000003</v>
      </c>
      <c r="BB11" s="27">
        <v>1658.205688</v>
      </c>
      <c r="BC11" s="27">
        <v>1361.5004879999999</v>
      </c>
      <c r="BD11" s="27">
        <v>1046.190918</v>
      </c>
      <c r="BE11" s="27">
        <v>625.390625</v>
      </c>
      <c r="BF11" s="24">
        <v>851.03015100000005</v>
      </c>
      <c r="BG11" s="27">
        <v>1673.8520510000001</v>
      </c>
      <c r="BH11" s="27">
        <v>1362.7945560000001</v>
      </c>
      <c r="BI11" s="27">
        <v>1044.588501</v>
      </c>
      <c r="BJ11" s="27">
        <v>616.57440199999996</v>
      </c>
      <c r="BK11" s="24">
        <v>843.41589399999998</v>
      </c>
      <c r="BL11" s="27">
        <v>1680.716064</v>
      </c>
      <c r="BM11" s="27">
        <v>1350.44812</v>
      </c>
      <c r="BN11" s="27">
        <v>1037.733643</v>
      </c>
      <c r="BO11" s="27">
        <v>569.94305399999996</v>
      </c>
      <c r="BP11" s="24">
        <v>826.05450399999995</v>
      </c>
      <c r="BQ11" s="27">
        <v>1685.607788</v>
      </c>
      <c r="BR11" s="27">
        <v>1340.707764</v>
      </c>
      <c r="BS11" s="27">
        <v>1021.492065</v>
      </c>
      <c r="BT11" s="27">
        <v>525.43859899999995</v>
      </c>
      <c r="BU11" s="24">
        <v>800.85082999999997</v>
      </c>
      <c r="BV11" s="27">
        <v>1696.721313</v>
      </c>
      <c r="BW11" s="27">
        <v>1337.6870120000001</v>
      </c>
      <c r="BX11" s="27">
        <v>1017.276489</v>
      </c>
      <c r="BY11" s="27">
        <v>481.688782</v>
      </c>
      <c r="BZ11" s="24">
        <v>774.13415499999996</v>
      </c>
      <c r="CA11" s="27">
        <v>1698.562134</v>
      </c>
      <c r="CB11" s="27">
        <v>1321.627197</v>
      </c>
      <c r="CC11" s="27">
        <v>997.38055399999996</v>
      </c>
      <c r="CD11" s="27">
        <v>444.03439300000002</v>
      </c>
      <c r="CE11" s="24">
        <v>742.10095200000001</v>
      </c>
      <c r="CF11" s="27">
        <v>1702.466553</v>
      </c>
      <c r="CG11" s="27">
        <v>1311.781982</v>
      </c>
      <c r="CH11" s="27">
        <v>986.73388699999998</v>
      </c>
      <c r="CI11" s="27">
        <v>391.26348899999999</v>
      </c>
      <c r="CJ11" s="24">
        <v>733.19042999999999</v>
      </c>
      <c r="CK11" s="27">
        <v>1716.8709719999999</v>
      </c>
      <c r="CL11" s="27">
        <v>1299.801025</v>
      </c>
      <c r="CM11" s="27">
        <v>965.81359899999995</v>
      </c>
      <c r="CN11" s="27">
        <v>336.147156</v>
      </c>
      <c r="CO11" s="24">
        <v>721.90472399999999</v>
      </c>
      <c r="CP11" s="27">
        <v>1732.77478</v>
      </c>
      <c r="CQ11" s="27">
        <v>1289.1673579999999</v>
      </c>
      <c r="CR11" s="27">
        <v>941.97656199999994</v>
      </c>
      <c r="CS11" s="27">
        <v>281.46890300000001</v>
      </c>
      <c r="CT11" s="24">
        <v>710.67327899999998</v>
      </c>
      <c r="CU11" s="27">
        <v>1745.286621</v>
      </c>
      <c r="CV11" s="27">
        <v>1266.0273440000001</v>
      </c>
      <c r="CW11" s="27">
        <v>910.912598</v>
      </c>
      <c r="CX11" s="27">
        <v>235.34397899999999</v>
      </c>
      <c r="CY11" s="24">
        <v>674.45989999999995</v>
      </c>
      <c r="CZ11" s="27">
        <v>1745.362183</v>
      </c>
      <c r="DA11" s="27">
        <v>1246.458862</v>
      </c>
      <c r="DB11" s="27">
        <v>877.80798300000004</v>
      </c>
      <c r="DC11" s="27">
        <v>198.01797500000001</v>
      </c>
      <c r="DD11" s="24">
        <v>664.61108400000001</v>
      </c>
      <c r="DE11" s="27">
        <v>1758.067139</v>
      </c>
      <c r="DF11" s="27">
        <v>1241.069702</v>
      </c>
      <c r="DG11" s="27">
        <v>856.69879200000003</v>
      </c>
      <c r="DH11" s="27">
        <v>153.356674</v>
      </c>
      <c r="DI11" s="24">
        <v>651.362976</v>
      </c>
      <c r="DJ11" s="27">
        <v>1776.8488769999999</v>
      </c>
      <c r="DK11" s="27">
        <v>1230.209595</v>
      </c>
      <c r="DL11" s="27">
        <v>828.39538600000003</v>
      </c>
      <c r="DM11" s="27">
        <v>129.67245500000001</v>
      </c>
      <c r="DN11" s="24">
        <v>637.91839600000003</v>
      </c>
      <c r="DO11" s="27">
        <v>1798.3629149999999</v>
      </c>
      <c r="DP11" s="27">
        <v>1231.382568</v>
      </c>
      <c r="DQ11" s="27">
        <v>811.47845500000005</v>
      </c>
      <c r="DR11" s="27">
        <v>115.45848100000001</v>
      </c>
      <c r="DS11" s="24">
        <v>630.17834500000004</v>
      </c>
      <c r="DT11" s="27">
        <v>1830.181763</v>
      </c>
      <c r="DU11" s="27">
        <v>1227.611938</v>
      </c>
      <c r="DV11" s="27">
        <v>779.92303500000003</v>
      </c>
      <c r="DW11" s="27">
        <v>85.339889999999997</v>
      </c>
      <c r="DX11" s="24">
        <v>615.20410200000003</v>
      </c>
      <c r="DY11" s="27">
        <v>1850.6247559999999</v>
      </c>
      <c r="DZ11" s="27">
        <v>1218.168823</v>
      </c>
      <c r="EA11" s="27">
        <v>736.86926300000005</v>
      </c>
      <c r="EB11" s="27">
        <v>77.171920999999998</v>
      </c>
      <c r="EC11" s="24">
        <v>603.18377699999996</v>
      </c>
      <c r="ED11" s="27">
        <v>1880.2354740000001</v>
      </c>
      <c r="EE11" s="27">
        <v>1202.9107670000001</v>
      </c>
      <c r="EF11" s="27">
        <v>687.16747999999995</v>
      </c>
      <c r="EG11" s="27">
        <v>70.628410000000002</v>
      </c>
      <c r="EH11" s="24">
        <v>587.02313200000003</v>
      </c>
      <c r="EI11" s="27">
        <v>1895.7170410000001</v>
      </c>
      <c r="EJ11" s="27">
        <v>1180.3496090000001</v>
      </c>
      <c r="EK11" s="27">
        <v>640.85449200000005</v>
      </c>
      <c r="EL11" s="27">
        <v>59.098498999999997</v>
      </c>
      <c r="EM11" s="24">
        <v>559.78826900000001</v>
      </c>
      <c r="EN11" s="27">
        <v>1906.7823490000001</v>
      </c>
      <c r="EO11" s="27">
        <v>1167.932251</v>
      </c>
      <c r="EP11" s="27">
        <v>579.82067900000004</v>
      </c>
      <c r="EQ11" s="27">
        <v>43.092491000000003</v>
      </c>
      <c r="ER11" s="24">
        <v>527.62078899999995</v>
      </c>
      <c r="ES11" s="26">
        <v>4.0000000000000001E-3</v>
      </c>
      <c r="ET11" s="26">
        <v>-1.2999999999999999E-2</v>
      </c>
      <c r="EU11" s="26">
        <v>-3.5999999999999997E-2</v>
      </c>
      <c r="EV11" s="26">
        <v>-0.11899999999999999</v>
      </c>
      <c r="EW11" s="25">
        <v>-3.9E-2</v>
      </c>
    </row>
    <row r="12" spans="1:153" x14ac:dyDescent="0.25">
      <c r="A12" s="24" t="s">
        <v>189</v>
      </c>
      <c r="B12" s="24">
        <v>32.367001000000002</v>
      </c>
      <c r="C12" s="24">
        <v>24.079998</v>
      </c>
      <c r="D12" s="27">
        <v>17.302866000000002</v>
      </c>
      <c r="E12" s="27">
        <v>17.301722000000002</v>
      </c>
      <c r="F12" s="27">
        <v>17.302153000000001</v>
      </c>
      <c r="G12" s="27">
        <v>17.301559000000001</v>
      </c>
      <c r="H12" s="24">
        <v>17.196156999999999</v>
      </c>
      <c r="I12" s="27">
        <v>17.168303999999999</v>
      </c>
      <c r="J12" s="27">
        <v>17.198443999999999</v>
      </c>
      <c r="K12" s="27">
        <v>17.209091000000001</v>
      </c>
      <c r="L12" s="27">
        <v>17.204826000000001</v>
      </c>
      <c r="M12" s="24">
        <v>16.951108999999999</v>
      </c>
      <c r="N12" s="27">
        <v>17.289926999999999</v>
      </c>
      <c r="O12" s="27">
        <v>16.59901</v>
      </c>
      <c r="P12" s="27">
        <v>16.262352</v>
      </c>
      <c r="Q12" s="27">
        <v>15.64249</v>
      </c>
      <c r="R12" s="24">
        <v>16.046488</v>
      </c>
      <c r="S12" s="27">
        <v>17.361898</v>
      </c>
      <c r="T12" s="27">
        <v>16.454222000000001</v>
      </c>
      <c r="U12" s="27">
        <v>15.949963</v>
      </c>
      <c r="V12" s="27">
        <v>14.969334</v>
      </c>
      <c r="W12" s="24">
        <v>15.513441</v>
      </c>
      <c r="X12" s="27">
        <v>16.739321</v>
      </c>
      <c r="Y12" s="27">
        <v>15.947576</v>
      </c>
      <c r="Z12" s="27">
        <v>15.091991</v>
      </c>
      <c r="AA12" s="27">
        <v>13.5952</v>
      </c>
      <c r="AB12" s="24">
        <v>14.597443</v>
      </c>
      <c r="AC12" s="27">
        <v>14.650192000000001</v>
      </c>
      <c r="AD12" s="27">
        <v>13.880872</v>
      </c>
      <c r="AE12" s="27">
        <v>12.948672</v>
      </c>
      <c r="AF12" s="27">
        <v>11.232741000000001</v>
      </c>
      <c r="AG12" s="24">
        <v>12.373053000000001</v>
      </c>
      <c r="AH12" s="27">
        <v>14.855536000000001</v>
      </c>
      <c r="AI12" s="27">
        <v>14.104886</v>
      </c>
      <c r="AJ12" s="27">
        <v>13.051582</v>
      </c>
      <c r="AK12" s="27">
        <v>11.324215000000001</v>
      </c>
      <c r="AL12" s="24">
        <v>12.505043000000001</v>
      </c>
      <c r="AM12" s="27">
        <v>14.756928</v>
      </c>
      <c r="AN12" s="27">
        <v>13.972780999999999</v>
      </c>
      <c r="AO12" s="27">
        <v>12.881138</v>
      </c>
      <c r="AP12" s="27">
        <v>11.030531999999999</v>
      </c>
      <c r="AQ12" s="24">
        <v>12.285562000000001</v>
      </c>
      <c r="AR12" s="27">
        <v>14.905614999999999</v>
      </c>
      <c r="AS12" s="27">
        <v>14.119687000000001</v>
      </c>
      <c r="AT12" s="27">
        <v>12.938597</v>
      </c>
      <c r="AU12" s="27">
        <v>11.040065999999999</v>
      </c>
      <c r="AV12" s="24">
        <v>12.321332</v>
      </c>
      <c r="AW12" s="27">
        <v>15.009624000000001</v>
      </c>
      <c r="AX12" s="27">
        <v>14.192867</v>
      </c>
      <c r="AY12" s="27">
        <v>12.978205000000001</v>
      </c>
      <c r="AZ12" s="27">
        <v>11.027293</v>
      </c>
      <c r="BA12" s="24">
        <v>12.359031999999999</v>
      </c>
      <c r="BB12" s="27">
        <v>15.131289000000001</v>
      </c>
      <c r="BC12" s="27">
        <v>14.282404</v>
      </c>
      <c r="BD12" s="27">
        <v>13.040798000000001</v>
      </c>
      <c r="BE12" s="27">
        <v>11.059798000000001</v>
      </c>
      <c r="BF12" s="24">
        <v>12.371273</v>
      </c>
      <c r="BG12" s="27">
        <v>15.232761</v>
      </c>
      <c r="BH12" s="27">
        <v>14.343360000000001</v>
      </c>
      <c r="BI12" s="27">
        <v>13.081201</v>
      </c>
      <c r="BJ12" s="27">
        <v>11.044136</v>
      </c>
      <c r="BK12" s="24">
        <v>12.388946000000001</v>
      </c>
      <c r="BL12" s="27">
        <v>15.315804</v>
      </c>
      <c r="BM12" s="27">
        <v>14.392740999999999</v>
      </c>
      <c r="BN12" s="27">
        <v>13.116911999999999</v>
      </c>
      <c r="BO12" s="27">
        <v>10.877012000000001</v>
      </c>
      <c r="BP12" s="24">
        <v>12.389417999999999</v>
      </c>
      <c r="BQ12" s="27">
        <v>15.212947</v>
      </c>
      <c r="BR12" s="27">
        <v>14.289553</v>
      </c>
      <c r="BS12" s="27">
        <v>12.958712999999999</v>
      </c>
      <c r="BT12" s="27">
        <v>10.554568</v>
      </c>
      <c r="BU12" s="24">
        <v>12.206542000000001</v>
      </c>
      <c r="BV12" s="27">
        <v>15.23817</v>
      </c>
      <c r="BW12" s="27">
        <v>14.21968</v>
      </c>
      <c r="BX12" s="27">
        <v>12.881516</v>
      </c>
      <c r="BY12" s="27">
        <v>10.282211999999999</v>
      </c>
      <c r="BZ12" s="24">
        <v>12.03589</v>
      </c>
      <c r="CA12" s="27">
        <v>15.200552999999999</v>
      </c>
      <c r="CB12" s="27">
        <v>14.228954</v>
      </c>
      <c r="CC12" s="27">
        <v>12.848905999999999</v>
      </c>
      <c r="CD12" s="27">
        <v>10.144213000000001</v>
      </c>
      <c r="CE12" s="24">
        <v>11.938326999999999</v>
      </c>
      <c r="CF12" s="27">
        <v>15.195683000000001</v>
      </c>
      <c r="CG12" s="27">
        <v>14.18329</v>
      </c>
      <c r="CH12" s="27">
        <v>12.785902999999999</v>
      </c>
      <c r="CI12" s="27">
        <v>9.8833389999999994</v>
      </c>
      <c r="CJ12" s="24">
        <v>11.887421</v>
      </c>
      <c r="CK12" s="27">
        <v>15.263757999999999</v>
      </c>
      <c r="CL12" s="27">
        <v>14.211008</v>
      </c>
      <c r="CM12" s="27">
        <v>12.750403</v>
      </c>
      <c r="CN12" s="27">
        <v>9.6878550000000008</v>
      </c>
      <c r="CO12" s="24">
        <v>11.886843000000001</v>
      </c>
      <c r="CP12" s="27">
        <v>15.361511999999999</v>
      </c>
      <c r="CQ12" s="27">
        <v>14.239798</v>
      </c>
      <c r="CR12" s="27">
        <v>12.725671999999999</v>
      </c>
      <c r="CS12" s="27">
        <v>9.4896659999999997</v>
      </c>
      <c r="CT12" s="24">
        <v>11.884296000000001</v>
      </c>
      <c r="CU12" s="27">
        <v>15.34844</v>
      </c>
      <c r="CV12" s="27">
        <v>14.133910999999999</v>
      </c>
      <c r="CW12" s="27">
        <v>12.537777</v>
      </c>
      <c r="CX12" s="27">
        <v>9.2242569999999997</v>
      </c>
      <c r="CY12" s="24">
        <v>11.684282</v>
      </c>
      <c r="CZ12" s="27">
        <v>15.418284</v>
      </c>
      <c r="DA12" s="27">
        <v>14.102549</v>
      </c>
      <c r="DB12" s="27">
        <v>12.425848999999999</v>
      </c>
      <c r="DC12" s="27">
        <v>9.0743089999999995</v>
      </c>
      <c r="DD12" s="24">
        <v>11.68862</v>
      </c>
      <c r="DE12" s="27">
        <v>15.493774999999999</v>
      </c>
      <c r="DF12" s="27">
        <v>14.124008999999999</v>
      </c>
      <c r="DG12" s="27">
        <v>12.372771</v>
      </c>
      <c r="DH12" s="27">
        <v>8.9035899999999994</v>
      </c>
      <c r="DI12" s="24">
        <v>11.69486</v>
      </c>
      <c r="DJ12" s="27">
        <v>15.608376</v>
      </c>
      <c r="DK12" s="27">
        <v>14.175717000000001</v>
      </c>
      <c r="DL12" s="27">
        <v>12.318521</v>
      </c>
      <c r="DM12" s="27">
        <v>8.8590780000000002</v>
      </c>
      <c r="DN12" s="24">
        <v>11.716165999999999</v>
      </c>
      <c r="DO12" s="27">
        <v>15.724599</v>
      </c>
      <c r="DP12" s="27">
        <v>14.236242000000001</v>
      </c>
      <c r="DQ12" s="27">
        <v>12.273799</v>
      </c>
      <c r="DR12" s="27">
        <v>8.8615220000000008</v>
      </c>
      <c r="DS12" s="24">
        <v>11.764358</v>
      </c>
      <c r="DT12" s="27">
        <v>15.891876999999999</v>
      </c>
      <c r="DU12" s="27">
        <v>14.280403</v>
      </c>
      <c r="DV12" s="27">
        <v>12.17516</v>
      </c>
      <c r="DW12" s="27">
        <v>8.7957879999999999</v>
      </c>
      <c r="DX12" s="24">
        <v>11.774359</v>
      </c>
      <c r="DY12" s="27">
        <v>16.056318000000001</v>
      </c>
      <c r="DZ12" s="27">
        <v>14.314465999999999</v>
      </c>
      <c r="EA12" s="27">
        <v>12.046374</v>
      </c>
      <c r="EB12" s="27">
        <v>8.8466450000000005</v>
      </c>
      <c r="EC12" s="24">
        <v>11.808135</v>
      </c>
      <c r="ED12" s="27">
        <v>16.242722000000001</v>
      </c>
      <c r="EE12" s="27">
        <v>14.336729</v>
      </c>
      <c r="EF12" s="27">
        <v>11.905016</v>
      </c>
      <c r="EG12" s="27">
        <v>8.9846470000000007</v>
      </c>
      <c r="EH12" s="24">
        <v>11.807601999999999</v>
      </c>
      <c r="EI12" s="27">
        <v>16.379206</v>
      </c>
      <c r="EJ12" s="27">
        <v>14.331644000000001</v>
      </c>
      <c r="EK12" s="27">
        <v>11.780727000000001</v>
      </c>
      <c r="EL12" s="27">
        <v>9.0220929999999999</v>
      </c>
      <c r="EM12" s="24">
        <v>11.747085</v>
      </c>
      <c r="EN12" s="27">
        <v>16.486757000000001</v>
      </c>
      <c r="EO12" s="27">
        <v>14.344231000000001</v>
      </c>
      <c r="EP12" s="27">
        <v>11.556141999999999</v>
      </c>
      <c r="EQ12" s="27">
        <v>9.0358000000000001</v>
      </c>
      <c r="ER12" s="24">
        <v>11.658747999999999</v>
      </c>
      <c r="ES12" s="26">
        <v>-1.2999999999999999E-2</v>
      </c>
      <c r="ET12" s="26">
        <v>-1.7999999999999999E-2</v>
      </c>
      <c r="EU12" s="26">
        <v>-2.5000000000000001E-2</v>
      </c>
      <c r="EV12" s="26">
        <v>-3.3000000000000002E-2</v>
      </c>
      <c r="EW12" s="25">
        <v>-2.5000000000000001E-2</v>
      </c>
    </row>
    <row r="13" spans="1:153" x14ac:dyDescent="0.25">
      <c r="A13" s="24" t="s">
        <v>208</v>
      </c>
      <c r="B13" s="24">
        <v>778.79797399999995</v>
      </c>
      <c r="C13" s="24">
        <v>809.16601600000001</v>
      </c>
      <c r="D13" s="27">
        <v>1012.622803</v>
      </c>
      <c r="E13" s="27">
        <v>1012.696106</v>
      </c>
      <c r="F13" s="27">
        <v>1012.704224</v>
      </c>
      <c r="G13" s="27">
        <v>1012.693481</v>
      </c>
      <c r="H13" s="24">
        <v>1038.12085</v>
      </c>
      <c r="I13" s="27">
        <v>885.838257</v>
      </c>
      <c r="J13" s="27">
        <v>885.46075399999995</v>
      </c>
      <c r="K13" s="27">
        <v>885.07116699999995</v>
      </c>
      <c r="L13" s="27">
        <v>885.37145999999996</v>
      </c>
      <c r="M13" s="24">
        <v>948.81890899999996</v>
      </c>
      <c r="N13" s="27">
        <v>891.37817399999994</v>
      </c>
      <c r="O13" s="27">
        <v>1013.042786</v>
      </c>
      <c r="P13" s="27">
        <v>1062.9145510000001</v>
      </c>
      <c r="Q13" s="27">
        <v>1161.8718260000001</v>
      </c>
      <c r="R13" s="24">
        <v>1173.0980219999999</v>
      </c>
      <c r="S13" s="27">
        <v>906.94329800000003</v>
      </c>
      <c r="T13" s="27">
        <v>1026.826172</v>
      </c>
      <c r="U13" s="27">
        <v>1076.7349850000001</v>
      </c>
      <c r="V13" s="27">
        <v>1200.9730219999999</v>
      </c>
      <c r="W13" s="24">
        <v>1299.5826420000001</v>
      </c>
      <c r="X13" s="27">
        <v>989.32195999999999</v>
      </c>
      <c r="Y13" s="27">
        <v>1076.7219239999999</v>
      </c>
      <c r="Z13" s="27">
        <v>1178.374634</v>
      </c>
      <c r="AA13" s="27">
        <v>1359.443481</v>
      </c>
      <c r="AB13" s="24">
        <v>1466.2423100000001</v>
      </c>
      <c r="AC13" s="27">
        <v>962.27777100000003</v>
      </c>
      <c r="AD13" s="27">
        <v>1044.611328</v>
      </c>
      <c r="AE13" s="27">
        <v>1151.820068</v>
      </c>
      <c r="AF13" s="27">
        <v>1344.7025149999999</v>
      </c>
      <c r="AG13" s="24">
        <v>1489.6313479999999</v>
      </c>
      <c r="AH13" s="27">
        <v>949.34179700000004</v>
      </c>
      <c r="AI13" s="27">
        <v>1030.3785399999999</v>
      </c>
      <c r="AJ13" s="27">
        <v>1157.227539</v>
      </c>
      <c r="AK13" s="27">
        <v>1343.5988769999999</v>
      </c>
      <c r="AL13" s="24">
        <v>1512.852173</v>
      </c>
      <c r="AM13" s="27">
        <v>945.48321499999997</v>
      </c>
      <c r="AN13" s="27">
        <v>1026.708374</v>
      </c>
      <c r="AO13" s="27">
        <v>1159.7333980000001</v>
      </c>
      <c r="AP13" s="27">
        <v>1344.7768550000001</v>
      </c>
      <c r="AQ13" s="24">
        <v>1550.5195309999999</v>
      </c>
      <c r="AR13" s="27">
        <v>939.78063999999995</v>
      </c>
      <c r="AS13" s="27">
        <v>1023.389404</v>
      </c>
      <c r="AT13" s="27">
        <v>1173.422241</v>
      </c>
      <c r="AU13" s="27">
        <v>1342.375</v>
      </c>
      <c r="AV13" s="24">
        <v>1586.973389</v>
      </c>
      <c r="AW13" s="27">
        <v>941.41015600000003</v>
      </c>
      <c r="AX13" s="27">
        <v>1029.641846</v>
      </c>
      <c r="AY13" s="27">
        <v>1186.2307129999999</v>
      </c>
      <c r="AZ13" s="27">
        <v>1352.3188479999999</v>
      </c>
      <c r="BA13" s="24">
        <v>1621.27063</v>
      </c>
      <c r="BB13" s="27">
        <v>944.14031999999997</v>
      </c>
      <c r="BC13" s="27">
        <v>1045.8919679999999</v>
      </c>
      <c r="BD13" s="27">
        <v>1203.9176030000001</v>
      </c>
      <c r="BE13" s="27">
        <v>1377.9774170000001</v>
      </c>
      <c r="BF13" s="24">
        <v>1672.8164059999999</v>
      </c>
      <c r="BG13" s="27">
        <v>953.87750200000005</v>
      </c>
      <c r="BH13" s="27">
        <v>1052.1241460000001</v>
      </c>
      <c r="BI13" s="27">
        <v>1220.3736570000001</v>
      </c>
      <c r="BJ13" s="27">
        <v>1395.3630370000001</v>
      </c>
      <c r="BK13" s="24">
        <v>1709.8233640000001</v>
      </c>
      <c r="BL13" s="27">
        <v>971.84631300000001</v>
      </c>
      <c r="BM13" s="27">
        <v>1073.7254640000001</v>
      </c>
      <c r="BN13" s="27">
        <v>1235.6126710000001</v>
      </c>
      <c r="BO13" s="27">
        <v>1422.459595</v>
      </c>
      <c r="BP13" s="24">
        <v>1748.3544919999999</v>
      </c>
      <c r="BQ13" s="27">
        <v>986.70519999999999</v>
      </c>
      <c r="BR13" s="27">
        <v>1093.520996</v>
      </c>
      <c r="BS13" s="27">
        <v>1260.39563</v>
      </c>
      <c r="BT13" s="27">
        <v>1428.8795170000001</v>
      </c>
      <c r="BU13" s="24">
        <v>1791.1857910000001</v>
      </c>
      <c r="BV13" s="27">
        <v>1003.2818600000001</v>
      </c>
      <c r="BW13" s="27">
        <v>1109.016357</v>
      </c>
      <c r="BX13" s="27">
        <v>1271.94165</v>
      </c>
      <c r="BY13" s="27">
        <v>1408.575928</v>
      </c>
      <c r="BZ13" s="24">
        <v>1843.5974120000001</v>
      </c>
      <c r="CA13" s="27">
        <v>1033.3542480000001</v>
      </c>
      <c r="CB13" s="27">
        <v>1130.2749020000001</v>
      </c>
      <c r="CC13" s="27">
        <v>1290.9395750000001</v>
      </c>
      <c r="CD13" s="27">
        <v>1379.6674800000001</v>
      </c>
      <c r="CE13" s="24">
        <v>1900.1945800000001</v>
      </c>
      <c r="CF13" s="27">
        <v>1055.1832280000001</v>
      </c>
      <c r="CG13" s="27">
        <v>1142.7810059999999</v>
      </c>
      <c r="CH13" s="27">
        <v>1291.8084719999999</v>
      </c>
      <c r="CI13" s="27">
        <v>1352.430908</v>
      </c>
      <c r="CJ13" s="24">
        <v>1928.2229</v>
      </c>
      <c r="CK13" s="27">
        <v>1067.509888</v>
      </c>
      <c r="CL13" s="27">
        <v>1158.786255</v>
      </c>
      <c r="CM13" s="27">
        <v>1293.869263</v>
      </c>
      <c r="CN13" s="27">
        <v>1337.3876949999999</v>
      </c>
      <c r="CO13" s="24">
        <v>1956.796509</v>
      </c>
      <c r="CP13" s="27">
        <v>1081.3206789999999</v>
      </c>
      <c r="CQ13" s="27">
        <v>1175.6695560000001</v>
      </c>
      <c r="CR13" s="27">
        <v>1304.348389</v>
      </c>
      <c r="CS13" s="27">
        <v>1339.0241699999999</v>
      </c>
      <c r="CT13" s="24">
        <v>1990.3961179999999</v>
      </c>
      <c r="CU13" s="27">
        <v>1102.6324460000001</v>
      </c>
      <c r="CV13" s="27">
        <v>1199.5738530000001</v>
      </c>
      <c r="CW13" s="27">
        <v>1319.6132809999999</v>
      </c>
      <c r="CX13" s="27">
        <v>1331.027832</v>
      </c>
      <c r="CY13" s="24">
        <v>2044.111206</v>
      </c>
      <c r="CZ13" s="27">
        <v>1133.094971</v>
      </c>
      <c r="DA13" s="27">
        <v>1223.4063719999999</v>
      </c>
      <c r="DB13" s="27">
        <v>1330.2907709999999</v>
      </c>
      <c r="DC13" s="27">
        <v>1301.215332</v>
      </c>
      <c r="DD13" s="24">
        <v>2073.7409670000002</v>
      </c>
      <c r="DE13" s="27">
        <v>1150.5297849999999</v>
      </c>
      <c r="DF13" s="27">
        <v>1223.522217</v>
      </c>
      <c r="DG13" s="27">
        <v>1321.8317870000001</v>
      </c>
      <c r="DH13" s="27">
        <v>1268.6217039999999</v>
      </c>
      <c r="DI13" s="24">
        <v>2111.0295409999999</v>
      </c>
      <c r="DJ13" s="27">
        <v>1166.515259</v>
      </c>
      <c r="DK13" s="27">
        <v>1226.650879</v>
      </c>
      <c r="DL13" s="27">
        <v>1308.5631100000001</v>
      </c>
      <c r="DM13" s="27">
        <v>1234.250366</v>
      </c>
      <c r="DN13" s="24">
        <v>2151.9343260000001</v>
      </c>
      <c r="DO13" s="27">
        <v>1173.7701420000001</v>
      </c>
      <c r="DP13" s="27">
        <v>1208.4639890000001</v>
      </c>
      <c r="DQ13" s="27">
        <v>1277.7379149999999</v>
      </c>
      <c r="DR13" s="27">
        <v>1197.5543210000001</v>
      </c>
      <c r="DS13" s="24">
        <v>2183.0871579999998</v>
      </c>
      <c r="DT13" s="27">
        <v>1170.7189940000001</v>
      </c>
      <c r="DU13" s="27">
        <v>1190.888794</v>
      </c>
      <c r="DV13" s="27">
        <v>1258.7973629999999</v>
      </c>
      <c r="DW13" s="27">
        <v>1158.3350829999999</v>
      </c>
      <c r="DX13" s="24">
        <v>2225.8647460000002</v>
      </c>
      <c r="DY13" s="27">
        <v>1172.73999</v>
      </c>
      <c r="DZ13" s="27">
        <v>1177.6657709999999</v>
      </c>
      <c r="EA13" s="27">
        <v>1237.6831050000001</v>
      </c>
      <c r="EB13" s="27">
        <v>1130.7100829999999</v>
      </c>
      <c r="EC13" s="24">
        <v>2258.2153320000002</v>
      </c>
      <c r="ED13" s="27">
        <v>1168.2725829999999</v>
      </c>
      <c r="EE13" s="27">
        <v>1165.4173579999999</v>
      </c>
      <c r="EF13" s="27">
        <v>1213.9982910000001</v>
      </c>
      <c r="EG13" s="27">
        <v>1100.1091309999999</v>
      </c>
      <c r="EH13" s="24">
        <v>2286.1540530000002</v>
      </c>
      <c r="EI13" s="27">
        <v>1179.322876</v>
      </c>
      <c r="EJ13" s="27">
        <v>1150.1529539999999</v>
      </c>
      <c r="EK13" s="27">
        <v>1183.7523189999999</v>
      </c>
      <c r="EL13" s="27">
        <v>1048.3214109999999</v>
      </c>
      <c r="EM13" s="24">
        <v>2318.0927729999999</v>
      </c>
      <c r="EN13" s="27">
        <v>1191.0939940000001</v>
      </c>
      <c r="EO13" s="27">
        <v>1117.381226</v>
      </c>
      <c r="EP13" s="27">
        <v>1140.624268</v>
      </c>
      <c r="EQ13" s="27">
        <v>982.15063499999997</v>
      </c>
      <c r="ER13" s="24">
        <v>2346.9399410000001</v>
      </c>
      <c r="ES13" s="26">
        <v>1.2999999999999999E-2</v>
      </c>
      <c r="ET13" s="26">
        <v>1.0999999999999999E-2</v>
      </c>
      <c r="EU13" s="26">
        <v>1.2E-2</v>
      </c>
      <c r="EV13" s="26">
        <v>7.0000000000000001E-3</v>
      </c>
      <c r="EW13" s="25">
        <v>3.6999999999999998E-2</v>
      </c>
    </row>
    <row r="14" spans="1:153" x14ac:dyDescent="0.25">
      <c r="A14" s="24" t="s">
        <v>187</v>
      </c>
      <c r="B14" s="24">
        <v>806.96899399999995</v>
      </c>
      <c r="C14" s="24">
        <v>790.22497599999997</v>
      </c>
      <c r="D14" s="27">
        <v>769.99694799999997</v>
      </c>
      <c r="E14" s="27">
        <v>769.99694799999997</v>
      </c>
      <c r="F14" s="27">
        <v>769.99694799999997</v>
      </c>
      <c r="G14" s="27">
        <v>769.99694799999997</v>
      </c>
      <c r="H14" s="24">
        <v>769.99694799999997</v>
      </c>
      <c r="I14" s="27">
        <v>775.18158000000005</v>
      </c>
      <c r="J14" s="27">
        <v>775.18158000000005</v>
      </c>
      <c r="K14" s="27">
        <v>775.18164100000001</v>
      </c>
      <c r="L14" s="27">
        <v>775.18158000000005</v>
      </c>
      <c r="M14" s="24">
        <v>775.18158000000005</v>
      </c>
      <c r="N14" s="27">
        <v>788.70916699999998</v>
      </c>
      <c r="O14" s="27">
        <v>788.70916699999998</v>
      </c>
      <c r="P14" s="27">
        <v>788.70916699999998</v>
      </c>
      <c r="Q14" s="27">
        <v>788.70916699999998</v>
      </c>
      <c r="R14" s="24">
        <v>788.70910600000002</v>
      </c>
      <c r="S14" s="27">
        <v>819.96679700000004</v>
      </c>
      <c r="T14" s="27">
        <v>819.96679700000004</v>
      </c>
      <c r="U14" s="27">
        <v>819.96679700000004</v>
      </c>
      <c r="V14" s="27">
        <v>819.96679700000004</v>
      </c>
      <c r="W14" s="24">
        <v>819.96679700000004</v>
      </c>
      <c r="X14" s="27">
        <v>839.92553699999996</v>
      </c>
      <c r="Y14" s="27">
        <v>839.92553699999996</v>
      </c>
      <c r="Z14" s="27">
        <v>839.92553699999996</v>
      </c>
      <c r="AA14" s="27">
        <v>839.92553699999996</v>
      </c>
      <c r="AB14" s="24">
        <v>839.92553699999996</v>
      </c>
      <c r="AC14" s="27">
        <v>859.28381300000001</v>
      </c>
      <c r="AD14" s="27">
        <v>859.28381300000001</v>
      </c>
      <c r="AE14" s="27">
        <v>859.28381300000001</v>
      </c>
      <c r="AF14" s="27">
        <v>859.28381300000001</v>
      </c>
      <c r="AG14" s="24">
        <v>859.28381300000001</v>
      </c>
      <c r="AH14" s="27">
        <v>875.85815400000001</v>
      </c>
      <c r="AI14" s="27">
        <v>875.85815400000001</v>
      </c>
      <c r="AJ14" s="27">
        <v>875.85815400000001</v>
      </c>
      <c r="AK14" s="27">
        <v>875.85815400000001</v>
      </c>
      <c r="AL14" s="24">
        <v>875.85821499999997</v>
      </c>
      <c r="AM14" s="27">
        <v>885.08886700000005</v>
      </c>
      <c r="AN14" s="27">
        <v>885.08886700000005</v>
      </c>
      <c r="AO14" s="27">
        <v>885.08886700000005</v>
      </c>
      <c r="AP14" s="27">
        <v>899.51794400000006</v>
      </c>
      <c r="AQ14" s="24">
        <v>885.08886700000005</v>
      </c>
      <c r="AR14" s="27">
        <v>884.80163600000003</v>
      </c>
      <c r="AS14" s="27">
        <v>884.80163600000003</v>
      </c>
      <c r="AT14" s="27">
        <v>884.80163600000003</v>
      </c>
      <c r="AU14" s="27">
        <v>920.14666699999998</v>
      </c>
      <c r="AV14" s="24">
        <v>884.80163600000003</v>
      </c>
      <c r="AW14" s="27">
        <v>888.73974599999997</v>
      </c>
      <c r="AX14" s="27">
        <v>888.73974599999997</v>
      </c>
      <c r="AY14" s="27">
        <v>888.73974599999997</v>
      </c>
      <c r="AZ14" s="27">
        <v>931.63403300000004</v>
      </c>
      <c r="BA14" s="24">
        <v>888.73974599999997</v>
      </c>
      <c r="BB14" s="27">
        <v>894.64660600000002</v>
      </c>
      <c r="BC14" s="27">
        <v>894.64660600000002</v>
      </c>
      <c r="BD14" s="27">
        <v>894.64660600000002</v>
      </c>
      <c r="BE14" s="27">
        <v>940.00366199999996</v>
      </c>
      <c r="BF14" s="24">
        <v>894.64660600000002</v>
      </c>
      <c r="BG14" s="27">
        <v>900.55346699999996</v>
      </c>
      <c r="BH14" s="27">
        <v>900.55346699999996</v>
      </c>
      <c r="BI14" s="27">
        <v>900.55346699999996</v>
      </c>
      <c r="BJ14" s="27">
        <v>948.17132600000002</v>
      </c>
      <c r="BK14" s="24">
        <v>900.55346699999996</v>
      </c>
      <c r="BL14" s="27">
        <v>906.45996100000002</v>
      </c>
      <c r="BM14" s="27">
        <v>906.45996100000002</v>
      </c>
      <c r="BN14" s="27">
        <v>906.45996100000002</v>
      </c>
      <c r="BO14" s="27">
        <v>974.63256799999999</v>
      </c>
      <c r="BP14" s="24">
        <v>906.45996100000002</v>
      </c>
      <c r="BQ14" s="27">
        <v>912.36779799999999</v>
      </c>
      <c r="BR14" s="27">
        <v>912.36779799999999</v>
      </c>
      <c r="BS14" s="27">
        <v>913.17730700000004</v>
      </c>
      <c r="BT14" s="27">
        <v>1009.10083</v>
      </c>
      <c r="BU14" s="24">
        <v>912.36779799999999</v>
      </c>
      <c r="BV14" s="27">
        <v>912.36730999999997</v>
      </c>
      <c r="BW14" s="27">
        <v>912.36730999999997</v>
      </c>
      <c r="BX14" s="27">
        <v>915.47717299999999</v>
      </c>
      <c r="BY14" s="27">
        <v>1042.809814</v>
      </c>
      <c r="BZ14" s="24">
        <v>912.36730999999997</v>
      </c>
      <c r="CA14" s="27">
        <v>912.36682099999996</v>
      </c>
      <c r="CB14" s="27">
        <v>912.36682099999996</v>
      </c>
      <c r="CC14" s="27">
        <v>919.99029499999995</v>
      </c>
      <c r="CD14" s="27">
        <v>1081.6457519999999</v>
      </c>
      <c r="CE14" s="24">
        <v>912.36682099999996</v>
      </c>
      <c r="CF14" s="27">
        <v>912.36682099999996</v>
      </c>
      <c r="CG14" s="27">
        <v>913.46307400000001</v>
      </c>
      <c r="CH14" s="27">
        <v>929.54272500000002</v>
      </c>
      <c r="CI14" s="27">
        <v>1126.392822</v>
      </c>
      <c r="CJ14" s="24">
        <v>912.36682099999996</v>
      </c>
      <c r="CK14" s="27">
        <v>912.36682099999996</v>
      </c>
      <c r="CL14" s="27">
        <v>913.74707000000001</v>
      </c>
      <c r="CM14" s="27">
        <v>944.13201900000001</v>
      </c>
      <c r="CN14" s="27">
        <v>1160.6130370000001</v>
      </c>
      <c r="CO14" s="24">
        <v>912.36682099999996</v>
      </c>
      <c r="CP14" s="27">
        <v>908.42919900000004</v>
      </c>
      <c r="CQ14" s="27">
        <v>913.47454800000003</v>
      </c>
      <c r="CR14" s="27">
        <v>957.60583499999996</v>
      </c>
      <c r="CS14" s="27">
        <v>1204.450317</v>
      </c>
      <c r="CT14" s="24">
        <v>908.42919900000004</v>
      </c>
      <c r="CU14" s="27">
        <v>900.55358899999999</v>
      </c>
      <c r="CV14" s="27">
        <v>911.45898399999999</v>
      </c>
      <c r="CW14" s="27">
        <v>969.774719</v>
      </c>
      <c r="CX14" s="27">
        <v>1254.2646480000001</v>
      </c>
      <c r="CY14" s="24">
        <v>900.55358899999999</v>
      </c>
      <c r="CZ14" s="27">
        <v>892.67834500000004</v>
      </c>
      <c r="DA14" s="27">
        <v>913.65765399999998</v>
      </c>
      <c r="DB14" s="27">
        <v>984.973389</v>
      </c>
      <c r="DC14" s="27">
        <v>1312.196289</v>
      </c>
      <c r="DD14" s="24">
        <v>892.67834500000004</v>
      </c>
      <c r="DE14" s="27">
        <v>884.80169699999999</v>
      </c>
      <c r="DF14" s="27">
        <v>920.79968299999996</v>
      </c>
      <c r="DG14" s="27">
        <v>1003.6585690000001</v>
      </c>
      <c r="DH14" s="27">
        <v>1379.9688719999999</v>
      </c>
      <c r="DI14" s="24">
        <v>884.80169699999999</v>
      </c>
      <c r="DJ14" s="27">
        <v>876.925476</v>
      </c>
      <c r="DK14" s="27">
        <v>930.42883300000005</v>
      </c>
      <c r="DL14" s="27">
        <v>1026.3603519999999</v>
      </c>
      <c r="DM14" s="27">
        <v>1427.6107179999999</v>
      </c>
      <c r="DN14" s="24">
        <v>876.92553699999996</v>
      </c>
      <c r="DO14" s="27">
        <v>869.04888900000003</v>
      </c>
      <c r="DP14" s="27">
        <v>942.63696300000004</v>
      </c>
      <c r="DQ14" s="27">
        <v>1053.687134</v>
      </c>
      <c r="DR14" s="27">
        <v>1462.5664059999999</v>
      </c>
      <c r="DS14" s="24">
        <v>871.09381099999996</v>
      </c>
      <c r="DT14" s="27">
        <v>861.17175299999997</v>
      </c>
      <c r="DU14" s="27">
        <v>957.879639</v>
      </c>
      <c r="DV14" s="27">
        <v>1086.3336179999999</v>
      </c>
      <c r="DW14" s="27">
        <v>1530.5563959999999</v>
      </c>
      <c r="DX14" s="24">
        <v>866.20910600000002</v>
      </c>
      <c r="DY14" s="27">
        <v>861.17169200000001</v>
      </c>
      <c r="DZ14" s="27">
        <v>984.49432400000001</v>
      </c>
      <c r="EA14" s="27">
        <v>1132.976807</v>
      </c>
      <c r="EB14" s="27">
        <v>1584.163452</v>
      </c>
      <c r="EC14" s="24">
        <v>871.42334000000005</v>
      </c>
      <c r="ED14" s="27">
        <v>862.00488299999995</v>
      </c>
      <c r="EE14" s="27">
        <v>1015.133179</v>
      </c>
      <c r="EF14" s="27">
        <v>1186.053101</v>
      </c>
      <c r="EG14" s="27">
        <v>1643.5321039999999</v>
      </c>
      <c r="EH14" s="24">
        <v>885.90820299999996</v>
      </c>
      <c r="EI14" s="27">
        <v>863.44726600000001</v>
      </c>
      <c r="EJ14" s="27">
        <v>1050.403687</v>
      </c>
      <c r="EK14" s="27">
        <v>1247.0467530000001</v>
      </c>
      <c r="EL14" s="27">
        <v>1698.8492429999999</v>
      </c>
      <c r="EM14" s="24">
        <v>903.86059599999999</v>
      </c>
      <c r="EN14" s="27">
        <v>865.15826400000003</v>
      </c>
      <c r="EO14" s="27">
        <v>1091.0108640000001</v>
      </c>
      <c r="EP14" s="27">
        <v>1316.9910890000001</v>
      </c>
      <c r="EQ14" s="27">
        <v>1788.090332</v>
      </c>
      <c r="ER14" s="24">
        <v>924.52758800000004</v>
      </c>
      <c r="ES14" s="26">
        <v>3.0000000000000001E-3</v>
      </c>
      <c r="ET14" s="26">
        <v>1.0999999999999999E-2</v>
      </c>
      <c r="EU14" s="26">
        <v>1.7999999999999999E-2</v>
      </c>
      <c r="EV14" s="26">
        <v>2.9000000000000001E-2</v>
      </c>
      <c r="EW14" s="25">
        <v>5.0000000000000001E-3</v>
      </c>
    </row>
    <row r="15" spans="1:153" x14ac:dyDescent="0.25">
      <c r="A15" s="24" t="s">
        <v>207</v>
      </c>
      <c r="B15" s="24">
        <v>1.764999</v>
      </c>
      <c r="C15" s="24">
        <v>1.3529990000000001</v>
      </c>
      <c r="D15" s="27">
        <v>2.4761380000000002</v>
      </c>
      <c r="E15" s="27">
        <v>2.4761380000000002</v>
      </c>
      <c r="F15" s="27">
        <v>2.4761380000000002</v>
      </c>
      <c r="G15" s="27">
        <v>2.4761380000000002</v>
      </c>
      <c r="H15" s="24">
        <v>2.476137</v>
      </c>
      <c r="I15" s="27">
        <v>2.4679039999999999</v>
      </c>
      <c r="J15" s="27">
        <v>2.4685320000000002</v>
      </c>
      <c r="K15" s="27">
        <v>2.4698639999999998</v>
      </c>
      <c r="L15" s="27">
        <v>2.4703149999999998</v>
      </c>
      <c r="M15" s="24">
        <v>2.468607</v>
      </c>
      <c r="N15" s="27">
        <v>2.4742120000000001</v>
      </c>
      <c r="O15" s="27">
        <v>2.4748399999999999</v>
      </c>
      <c r="P15" s="27">
        <v>2.4761709999999999</v>
      </c>
      <c r="Q15" s="27">
        <v>2.4766240000000002</v>
      </c>
      <c r="R15" s="24">
        <v>2.4749140000000001</v>
      </c>
      <c r="S15" s="27">
        <v>2.4762580000000001</v>
      </c>
      <c r="T15" s="27">
        <v>2.4759950000000002</v>
      </c>
      <c r="U15" s="27">
        <v>2.4792869999999998</v>
      </c>
      <c r="V15" s="27">
        <v>2.481608</v>
      </c>
      <c r="W15" s="24">
        <v>2.4824830000000002</v>
      </c>
      <c r="X15" s="27">
        <v>2.4785430000000002</v>
      </c>
      <c r="Y15" s="27">
        <v>2.4773360000000002</v>
      </c>
      <c r="Z15" s="27">
        <v>2.4868549999999998</v>
      </c>
      <c r="AA15" s="27">
        <v>2.4891760000000001</v>
      </c>
      <c r="AB15" s="24">
        <v>2.4915669999999999</v>
      </c>
      <c r="AC15" s="27">
        <v>2.4790890000000001</v>
      </c>
      <c r="AD15" s="27">
        <v>2.4777209999999998</v>
      </c>
      <c r="AE15" s="27">
        <v>2.4910220000000001</v>
      </c>
      <c r="AF15" s="27">
        <v>2.4982579999999999</v>
      </c>
      <c r="AG15" s="24">
        <v>2.4999440000000002</v>
      </c>
      <c r="AH15" s="27">
        <v>2.4790890000000001</v>
      </c>
      <c r="AI15" s="27">
        <v>2.4809800000000002</v>
      </c>
      <c r="AJ15" s="27">
        <v>2.496839</v>
      </c>
      <c r="AK15" s="27">
        <v>2.5060289999999998</v>
      </c>
      <c r="AL15" s="24">
        <v>2.5031949999999998</v>
      </c>
      <c r="AM15" s="27">
        <v>2.479152</v>
      </c>
      <c r="AN15" s="27">
        <v>2.483533</v>
      </c>
      <c r="AO15" s="27">
        <v>2.5016060000000002</v>
      </c>
      <c r="AP15" s="27">
        <v>2.5101740000000001</v>
      </c>
      <c r="AQ15" s="24">
        <v>2.50989</v>
      </c>
      <c r="AR15" s="27">
        <v>2.4796109999999998</v>
      </c>
      <c r="AS15" s="27">
        <v>2.4855290000000001</v>
      </c>
      <c r="AT15" s="27">
        <v>2.505474</v>
      </c>
      <c r="AU15" s="27">
        <v>2.514926</v>
      </c>
      <c r="AV15" s="24">
        <v>2.5149870000000001</v>
      </c>
      <c r="AW15" s="27">
        <v>2.4801470000000001</v>
      </c>
      <c r="AX15" s="27">
        <v>2.490459</v>
      </c>
      <c r="AY15" s="27">
        <v>2.5095489999999998</v>
      </c>
      <c r="AZ15" s="27">
        <v>2.5192040000000002</v>
      </c>
      <c r="BA15" s="24">
        <v>2.519863</v>
      </c>
      <c r="BB15" s="27">
        <v>2.4819939999999998</v>
      </c>
      <c r="BC15" s="27">
        <v>2.4912320000000001</v>
      </c>
      <c r="BD15" s="27">
        <v>2.5143070000000001</v>
      </c>
      <c r="BE15" s="27">
        <v>2.521817</v>
      </c>
      <c r="BF15" s="24">
        <v>2.5241229999999999</v>
      </c>
      <c r="BG15" s="27">
        <v>2.4833280000000002</v>
      </c>
      <c r="BH15" s="27">
        <v>2.4941740000000001</v>
      </c>
      <c r="BI15" s="27">
        <v>2.5179230000000001</v>
      </c>
      <c r="BJ15" s="27">
        <v>2.524168</v>
      </c>
      <c r="BK15" s="24">
        <v>2.5280900000000002</v>
      </c>
      <c r="BL15" s="27">
        <v>2.4862389999999999</v>
      </c>
      <c r="BM15" s="27">
        <v>2.4973390000000002</v>
      </c>
      <c r="BN15" s="27">
        <v>2.5217429999999998</v>
      </c>
      <c r="BO15" s="27">
        <v>2.5260009999999999</v>
      </c>
      <c r="BP15" s="24">
        <v>2.5341459999999998</v>
      </c>
      <c r="BQ15" s="27">
        <v>2.4897170000000002</v>
      </c>
      <c r="BR15" s="27">
        <v>2.5031439999999998</v>
      </c>
      <c r="BS15" s="27">
        <v>2.5262989999999999</v>
      </c>
      <c r="BT15" s="27">
        <v>2.5299450000000001</v>
      </c>
      <c r="BU15" s="24">
        <v>2.5351439999999998</v>
      </c>
      <c r="BV15" s="27">
        <v>2.493233</v>
      </c>
      <c r="BW15" s="27">
        <v>2.5112160000000001</v>
      </c>
      <c r="BX15" s="27">
        <v>2.532178</v>
      </c>
      <c r="BY15" s="27">
        <v>2.534554</v>
      </c>
      <c r="BZ15" s="24">
        <v>2.5390510000000002</v>
      </c>
      <c r="CA15" s="27">
        <v>2.4995370000000001</v>
      </c>
      <c r="CB15" s="27">
        <v>2.5202979999999999</v>
      </c>
      <c r="CC15" s="27">
        <v>2.5353210000000002</v>
      </c>
      <c r="CD15" s="27">
        <v>2.536686</v>
      </c>
      <c r="CE15" s="24">
        <v>2.543126</v>
      </c>
      <c r="CF15" s="27">
        <v>2.5070709999999998</v>
      </c>
      <c r="CG15" s="27">
        <v>2.5250300000000001</v>
      </c>
      <c r="CH15" s="27">
        <v>2.5379529999999999</v>
      </c>
      <c r="CI15" s="27">
        <v>2.5394320000000001</v>
      </c>
      <c r="CJ15" s="24">
        <v>2.547094</v>
      </c>
      <c r="CK15" s="27">
        <v>2.517261</v>
      </c>
      <c r="CL15" s="27">
        <v>2.5296400000000001</v>
      </c>
      <c r="CM15" s="27">
        <v>2.5410349999999999</v>
      </c>
      <c r="CN15" s="27">
        <v>2.5422509999999998</v>
      </c>
      <c r="CO15" s="24">
        <v>2.5491820000000001</v>
      </c>
      <c r="CP15" s="27">
        <v>2.5281609999999999</v>
      </c>
      <c r="CQ15" s="27">
        <v>2.5405389999999999</v>
      </c>
      <c r="CR15" s="27">
        <v>2.5433140000000001</v>
      </c>
      <c r="CS15" s="27">
        <v>2.5441880000000001</v>
      </c>
      <c r="CT15" s="24">
        <v>2.5513460000000001</v>
      </c>
      <c r="CU15" s="27">
        <v>2.53661</v>
      </c>
      <c r="CV15" s="27">
        <v>2.5446930000000001</v>
      </c>
      <c r="CW15" s="27">
        <v>2.545423</v>
      </c>
      <c r="CX15" s="27">
        <v>2.5455420000000002</v>
      </c>
      <c r="CY15" s="24">
        <v>2.554351</v>
      </c>
      <c r="CZ15" s="27">
        <v>2.5442879999999999</v>
      </c>
      <c r="DA15" s="27">
        <v>2.5484200000000001</v>
      </c>
      <c r="DB15" s="27">
        <v>2.5477720000000001</v>
      </c>
      <c r="DC15" s="27">
        <v>2.5468630000000001</v>
      </c>
      <c r="DD15" s="24">
        <v>2.5564179999999999</v>
      </c>
      <c r="DE15" s="27">
        <v>2.5513319999999999</v>
      </c>
      <c r="DF15" s="27">
        <v>2.5505309999999999</v>
      </c>
      <c r="DG15" s="27">
        <v>2.5507710000000001</v>
      </c>
      <c r="DH15" s="27">
        <v>2.5478909999999999</v>
      </c>
      <c r="DI15" s="24">
        <v>2.5581079999999998</v>
      </c>
      <c r="DJ15" s="27">
        <v>2.557334</v>
      </c>
      <c r="DK15" s="27">
        <v>2.5527899999999999</v>
      </c>
      <c r="DL15" s="27">
        <v>2.5531079999999999</v>
      </c>
      <c r="DM15" s="27">
        <v>2.5507339999999998</v>
      </c>
      <c r="DN15" s="24">
        <v>2.5607929999999999</v>
      </c>
      <c r="DO15" s="27">
        <v>2.5596640000000002</v>
      </c>
      <c r="DP15" s="27">
        <v>2.5545900000000001</v>
      </c>
      <c r="DQ15" s="27">
        <v>2.554764</v>
      </c>
      <c r="DR15" s="27">
        <v>2.5533389999999998</v>
      </c>
      <c r="DS15" s="24">
        <v>2.5623149999999999</v>
      </c>
      <c r="DT15" s="27">
        <v>2.5618050000000001</v>
      </c>
      <c r="DU15" s="27">
        <v>2.5571290000000002</v>
      </c>
      <c r="DV15" s="27">
        <v>2.556514</v>
      </c>
      <c r="DW15" s="27">
        <v>2.5547200000000001</v>
      </c>
      <c r="DX15" s="24">
        <v>2.5639129999999999</v>
      </c>
      <c r="DY15" s="27">
        <v>2.5643609999999999</v>
      </c>
      <c r="DZ15" s="27">
        <v>2.559952</v>
      </c>
      <c r="EA15" s="27">
        <v>2.5591650000000001</v>
      </c>
      <c r="EB15" s="27">
        <v>2.556937</v>
      </c>
      <c r="EC15" s="24">
        <v>2.5667330000000002</v>
      </c>
      <c r="ED15" s="27">
        <v>2.5657700000000001</v>
      </c>
      <c r="EE15" s="27">
        <v>2.5616240000000001</v>
      </c>
      <c r="EF15" s="27">
        <v>2.560422</v>
      </c>
      <c r="EG15" s="27">
        <v>2.5587620000000002</v>
      </c>
      <c r="EH15" s="24">
        <v>2.568263</v>
      </c>
      <c r="EI15" s="27">
        <v>2.5679400000000001</v>
      </c>
      <c r="EJ15" s="27">
        <v>2.5643359999999999</v>
      </c>
      <c r="EK15" s="27">
        <v>2.5618069999999999</v>
      </c>
      <c r="EL15" s="27">
        <v>2.5603750000000001</v>
      </c>
      <c r="EM15" s="24">
        <v>2.5700069999999999</v>
      </c>
      <c r="EN15" s="27">
        <v>2.5698020000000001</v>
      </c>
      <c r="EO15" s="27">
        <v>2.5671200000000001</v>
      </c>
      <c r="EP15" s="27">
        <v>2.5652339999999998</v>
      </c>
      <c r="EQ15" s="27">
        <v>2.5634769999999998</v>
      </c>
      <c r="ER15" s="24">
        <v>2.5726019999999998</v>
      </c>
      <c r="ES15" s="26">
        <v>2.1999999999999999E-2</v>
      </c>
      <c r="ET15" s="26">
        <v>2.1999999999999999E-2</v>
      </c>
      <c r="EU15" s="26">
        <v>2.1999999999999999E-2</v>
      </c>
      <c r="EV15" s="26">
        <v>2.1999999999999999E-2</v>
      </c>
      <c r="EW15" s="25">
        <v>2.1999999999999999E-2</v>
      </c>
    </row>
    <row r="16" spans="1:153" x14ac:dyDescent="0.25">
      <c r="A16" s="24" t="s">
        <v>206</v>
      </c>
      <c r="B16" s="24">
        <v>392.36398300000002</v>
      </c>
      <c r="C16" s="24">
        <v>484.078979</v>
      </c>
      <c r="D16" s="27">
        <v>455.99026500000002</v>
      </c>
      <c r="E16" s="27">
        <v>455.98855600000002</v>
      </c>
      <c r="F16" s="27">
        <v>455.99197400000003</v>
      </c>
      <c r="G16" s="27">
        <v>455.98989899999998</v>
      </c>
      <c r="H16" s="24">
        <v>455.94946299999998</v>
      </c>
      <c r="I16" s="27">
        <v>476.38629200000003</v>
      </c>
      <c r="J16" s="27">
        <v>476.38189699999998</v>
      </c>
      <c r="K16" s="27">
        <v>476.38269000000003</v>
      </c>
      <c r="L16" s="27">
        <v>476.38146999999998</v>
      </c>
      <c r="M16" s="24">
        <v>475.78128099999998</v>
      </c>
      <c r="N16" s="27">
        <v>489.312073</v>
      </c>
      <c r="O16" s="27">
        <v>496.91351300000002</v>
      </c>
      <c r="P16" s="27">
        <v>510.85333300000002</v>
      </c>
      <c r="Q16" s="27">
        <v>530.229736</v>
      </c>
      <c r="R16" s="24">
        <v>490.107483</v>
      </c>
      <c r="S16" s="27">
        <v>498.58758499999999</v>
      </c>
      <c r="T16" s="27">
        <v>511.88421599999998</v>
      </c>
      <c r="U16" s="27">
        <v>540.01855499999999</v>
      </c>
      <c r="V16" s="27">
        <v>583.97924799999998</v>
      </c>
      <c r="W16" s="24">
        <v>501.03997800000002</v>
      </c>
      <c r="X16" s="27">
        <v>514.94836399999997</v>
      </c>
      <c r="Y16" s="27">
        <v>527.00500499999998</v>
      </c>
      <c r="Z16" s="27">
        <v>566.79565400000001</v>
      </c>
      <c r="AA16" s="27">
        <v>650.41766399999995</v>
      </c>
      <c r="AB16" s="24">
        <v>516.02880900000002</v>
      </c>
      <c r="AC16" s="27">
        <v>522.14752199999998</v>
      </c>
      <c r="AD16" s="27">
        <v>543.54614300000003</v>
      </c>
      <c r="AE16" s="27">
        <v>586.36523399999999</v>
      </c>
      <c r="AF16" s="27">
        <v>686.62194799999997</v>
      </c>
      <c r="AG16" s="24">
        <v>531.87512200000003</v>
      </c>
      <c r="AH16" s="27">
        <v>531.50097700000003</v>
      </c>
      <c r="AI16" s="27">
        <v>558.993469</v>
      </c>
      <c r="AJ16" s="27">
        <v>604.64050299999997</v>
      </c>
      <c r="AK16" s="27">
        <v>706.21337900000003</v>
      </c>
      <c r="AL16" s="24">
        <v>549.27832000000001</v>
      </c>
      <c r="AM16" s="27">
        <v>538.97241199999996</v>
      </c>
      <c r="AN16" s="27">
        <v>584.21850600000005</v>
      </c>
      <c r="AO16" s="27">
        <v>628.95642099999998</v>
      </c>
      <c r="AP16" s="27">
        <v>736.11718800000006</v>
      </c>
      <c r="AQ16" s="24">
        <v>567.40783699999997</v>
      </c>
      <c r="AR16" s="27">
        <v>552.48474099999999</v>
      </c>
      <c r="AS16" s="27">
        <v>613.97656199999994</v>
      </c>
      <c r="AT16" s="27">
        <v>663.70336899999995</v>
      </c>
      <c r="AU16" s="27">
        <v>768.75256300000001</v>
      </c>
      <c r="AV16" s="24">
        <v>576.860229</v>
      </c>
      <c r="AW16" s="27">
        <v>566.45367399999998</v>
      </c>
      <c r="AX16" s="27">
        <v>622.83471699999996</v>
      </c>
      <c r="AY16" s="27">
        <v>693.61425799999995</v>
      </c>
      <c r="AZ16" s="27">
        <v>780.27685499999995</v>
      </c>
      <c r="BA16" s="24">
        <v>585.64257799999996</v>
      </c>
      <c r="BB16" s="27">
        <v>570.09582499999999</v>
      </c>
      <c r="BC16" s="27">
        <v>633.96569799999997</v>
      </c>
      <c r="BD16" s="27">
        <v>703.30542000000003</v>
      </c>
      <c r="BE16" s="27">
        <v>787.88781700000004</v>
      </c>
      <c r="BF16" s="24">
        <v>593.18866000000003</v>
      </c>
      <c r="BG16" s="27">
        <v>573.667419</v>
      </c>
      <c r="BH16" s="27">
        <v>647.02417000000003</v>
      </c>
      <c r="BI16" s="27">
        <v>712.80651899999998</v>
      </c>
      <c r="BJ16" s="27">
        <v>794.30908199999999</v>
      </c>
      <c r="BK16" s="24">
        <v>596.43127400000003</v>
      </c>
      <c r="BL16" s="27">
        <v>577.56005900000002</v>
      </c>
      <c r="BM16" s="27">
        <v>659.47522000000004</v>
      </c>
      <c r="BN16" s="27">
        <v>722.08044400000006</v>
      </c>
      <c r="BO16" s="27">
        <v>803.97900400000003</v>
      </c>
      <c r="BP16" s="24">
        <v>600.98046899999997</v>
      </c>
      <c r="BQ16" s="27">
        <v>583.37957800000004</v>
      </c>
      <c r="BR16" s="27">
        <v>674.41772500000002</v>
      </c>
      <c r="BS16" s="27">
        <v>736.24975600000005</v>
      </c>
      <c r="BT16" s="27">
        <v>825.78582800000004</v>
      </c>
      <c r="BU16" s="24">
        <v>610.60534700000005</v>
      </c>
      <c r="BV16" s="27">
        <v>585.24890100000005</v>
      </c>
      <c r="BW16" s="27">
        <v>681.98474099999999</v>
      </c>
      <c r="BX16" s="27">
        <v>749.32904099999996</v>
      </c>
      <c r="BY16" s="27">
        <v>870.70404099999996</v>
      </c>
      <c r="BZ16" s="24">
        <v>613.08044400000006</v>
      </c>
      <c r="CA16" s="27">
        <v>586.82360800000004</v>
      </c>
      <c r="CB16" s="27">
        <v>702.31457499999999</v>
      </c>
      <c r="CC16" s="27">
        <v>770.390625</v>
      </c>
      <c r="CD16" s="27">
        <v>923.91992200000004</v>
      </c>
      <c r="CE16" s="24">
        <v>617.48498500000005</v>
      </c>
      <c r="CF16" s="27">
        <v>589.73461899999995</v>
      </c>
      <c r="CG16" s="27">
        <v>720.07250999999997</v>
      </c>
      <c r="CH16" s="27">
        <v>792.56640600000003</v>
      </c>
      <c r="CI16" s="27">
        <v>980.77020300000004</v>
      </c>
      <c r="CJ16" s="24">
        <v>622.65856900000006</v>
      </c>
      <c r="CK16" s="27">
        <v>591.29205300000001</v>
      </c>
      <c r="CL16" s="27">
        <v>740.37335199999995</v>
      </c>
      <c r="CM16" s="27">
        <v>818.45031700000004</v>
      </c>
      <c r="CN16" s="27">
        <v>1040.9886469999999</v>
      </c>
      <c r="CO16" s="24">
        <v>627.89196800000002</v>
      </c>
      <c r="CP16" s="27">
        <v>594.93066399999998</v>
      </c>
      <c r="CQ16" s="27">
        <v>758.90686000000005</v>
      </c>
      <c r="CR16" s="27">
        <v>839.76959199999999</v>
      </c>
      <c r="CS16" s="27">
        <v>1071.8610839999999</v>
      </c>
      <c r="CT16" s="24">
        <v>634.29681400000004</v>
      </c>
      <c r="CU16" s="27">
        <v>596.69104000000004</v>
      </c>
      <c r="CV16" s="27">
        <v>781.15100099999995</v>
      </c>
      <c r="CW16" s="27">
        <v>866.07629399999996</v>
      </c>
      <c r="CX16" s="27">
        <v>1086.848389</v>
      </c>
      <c r="CY16" s="24">
        <v>641.31939699999998</v>
      </c>
      <c r="CZ16" s="27">
        <v>600.225098</v>
      </c>
      <c r="DA16" s="27">
        <v>797.33923300000004</v>
      </c>
      <c r="DB16" s="27">
        <v>894.56042500000001</v>
      </c>
      <c r="DC16" s="27">
        <v>1110.911621</v>
      </c>
      <c r="DD16" s="24">
        <v>644.79187000000002</v>
      </c>
      <c r="DE16" s="27">
        <v>604.04785200000003</v>
      </c>
      <c r="DF16" s="27">
        <v>818.13562000000002</v>
      </c>
      <c r="DG16" s="27">
        <v>929.28906199999994</v>
      </c>
      <c r="DH16" s="27">
        <v>1139.053467</v>
      </c>
      <c r="DI16" s="24">
        <v>653.65014599999995</v>
      </c>
      <c r="DJ16" s="27">
        <v>608.66992200000004</v>
      </c>
      <c r="DK16" s="27">
        <v>847.04193099999998</v>
      </c>
      <c r="DL16" s="27">
        <v>969.19256600000006</v>
      </c>
      <c r="DM16" s="27">
        <v>1171.9926760000001</v>
      </c>
      <c r="DN16" s="24">
        <v>662.47820999999999</v>
      </c>
      <c r="DO16" s="27">
        <v>617.67236300000002</v>
      </c>
      <c r="DP16" s="27">
        <v>876.535034</v>
      </c>
      <c r="DQ16" s="27">
        <v>1008.936523</v>
      </c>
      <c r="DR16" s="27">
        <v>1208.123413</v>
      </c>
      <c r="DS16" s="24">
        <v>675.04650900000001</v>
      </c>
      <c r="DT16" s="27">
        <v>630.10070800000005</v>
      </c>
      <c r="DU16" s="27">
        <v>909.72705099999996</v>
      </c>
      <c r="DV16" s="27">
        <v>1052.6545410000001</v>
      </c>
      <c r="DW16" s="27">
        <v>1240.4492190000001</v>
      </c>
      <c r="DX16" s="24">
        <v>688.12298599999997</v>
      </c>
      <c r="DY16" s="27">
        <v>644.82946800000002</v>
      </c>
      <c r="DZ16" s="27">
        <v>943.55517599999996</v>
      </c>
      <c r="EA16" s="27">
        <v>1099.3632809999999</v>
      </c>
      <c r="EB16" s="27">
        <v>1264.6547849999999</v>
      </c>
      <c r="EC16" s="24">
        <v>704.48956299999998</v>
      </c>
      <c r="ED16" s="27">
        <v>658.22723399999995</v>
      </c>
      <c r="EE16" s="27">
        <v>978.59741199999996</v>
      </c>
      <c r="EF16" s="27">
        <v>1149.6281739999999</v>
      </c>
      <c r="EG16" s="27">
        <v>1286.044312</v>
      </c>
      <c r="EH16" s="24">
        <v>721.35998500000005</v>
      </c>
      <c r="EI16" s="27">
        <v>673.94091800000001</v>
      </c>
      <c r="EJ16" s="27">
        <v>1018.451782</v>
      </c>
      <c r="EK16" s="27">
        <v>1202.1123050000001</v>
      </c>
      <c r="EL16" s="27">
        <v>1333.872803</v>
      </c>
      <c r="EM16" s="24">
        <v>741.97033699999997</v>
      </c>
      <c r="EN16" s="27">
        <v>691.80102499999998</v>
      </c>
      <c r="EO16" s="27">
        <v>1062.568237</v>
      </c>
      <c r="EP16" s="27">
        <v>1269.3920900000001</v>
      </c>
      <c r="EQ16" s="27">
        <v>1375.474976</v>
      </c>
      <c r="ER16" s="24">
        <v>764.49084500000004</v>
      </c>
      <c r="ES16" s="26">
        <v>1.2E-2</v>
      </c>
      <c r="ET16" s="26">
        <v>2.7E-2</v>
      </c>
      <c r="EU16" s="26">
        <v>3.4000000000000002E-2</v>
      </c>
      <c r="EV16" s="26">
        <v>3.6999999999999998E-2</v>
      </c>
      <c r="EW16" s="25">
        <v>1.6E-2</v>
      </c>
    </row>
    <row r="17" spans="1:153" x14ac:dyDescent="0.25">
      <c r="A17" s="24" t="s">
        <v>205</v>
      </c>
      <c r="B17" s="24">
        <v>0</v>
      </c>
      <c r="C17" s="24">
        <v>0</v>
      </c>
      <c r="D17" s="27">
        <v>0</v>
      </c>
      <c r="E17" s="27">
        <v>0</v>
      </c>
      <c r="F17" s="27">
        <v>0</v>
      </c>
      <c r="G17" s="27">
        <v>0</v>
      </c>
      <c r="H17" s="24">
        <v>0</v>
      </c>
      <c r="I17" s="27">
        <v>0</v>
      </c>
      <c r="J17" s="27">
        <v>0</v>
      </c>
      <c r="K17" s="27">
        <v>0</v>
      </c>
      <c r="L17" s="27">
        <v>0</v>
      </c>
      <c r="M17" s="24">
        <v>0</v>
      </c>
      <c r="N17" s="27">
        <v>0</v>
      </c>
      <c r="O17" s="27">
        <v>0</v>
      </c>
      <c r="P17" s="27">
        <v>0</v>
      </c>
      <c r="Q17" s="27">
        <v>0</v>
      </c>
      <c r="R17" s="24">
        <v>0</v>
      </c>
      <c r="S17" s="27">
        <v>0.372081</v>
      </c>
      <c r="T17" s="27">
        <v>1.0120000000000001E-3</v>
      </c>
      <c r="U17" s="27">
        <v>0</v>
      </c>
      <c r="V17" s="27">
        <v>0</v>
      </c>
      <c r="W17" s="24">
        <v>1.4449999999999999E-2</v>
      </c>
      <c r="X17" s="27">
        <v>0.72470999999999997</v>
      </c>
      <c r="Y17" s="27">
        <v>3.434E-3</v>
      </c>
      <c r="Z17" s="27">
        <v>0</v>
      </c>
      <c r="AA17" s="27">
        <v>0</v>
      </c>
      <c r="AB17" s="24">
        <v>4.8548000000000001E-2</v>
      </c>
      <c r="AC17" s="27">
        <v>1.1498729999999999</v>
      </c>
      <c r="AD17" s="27">
        <v>8.9969999999999998E-3</v>
      </c>
      <c r="AE17" s="27">
        <v>1.5300000000000001E-4</v>
      </c>
      <c r="AF17" s="27">
        <v>0</v>
      </c>
      <c r="AG17" s="24">
        <v>5.3226000000000002E-2</v>
      </c>
      <c r="AH17" s="27">
        <v>1.5743560000000001</v>
      </c>
      <c r="AI17" s="27">
        <v>8.9969999999999998E-3</v>
      </c>
      <c r="AJ17" s="27">
        <v>1.5300000000000001E-4</v>
      </c>
      <c r="AK17" s="27">
        <v>0</v>
      </c>
      <c r="AL17" s="24">
        <v>5.3226000000000002E-2</v>
      </c>
      <c r="AM17" s="27">
        <v>2.0291359999999998</v>
      </c>
      <c r="AN17" s="27">
        <v>8.9969999999999998E-3</v>
      </c>
      <c r="AO17" s="27">
        <v>1.5300000000000001E-4</v>
      </c>
      <c r="AP17" s="27">
        <v>0</v>
      </c>
      <c r="AQ17" s="24">
        <v>5.3226000000000002E-2</v>
      </c>
      <c r="AR17" s="27">
        <v>2.6095730000000001</v>
      </c>
      <c r="AS17" s="27">
        <v>8.9969999999999998E-3</v>
      </c>
      <c r="AT17" s="27">
        <v>1.5300000000000001E-4</v>
      </c>
      <c r="AU17" s="27">
        <v>0</v>
      </c>
      <c r="AV17" s="24">
        <v>5.3226000000000002E-2</v>
      </c>
      <c r="AW17" s="27">
        <v>3.1972420000000001</v>
      </c>
      <c r="AX17" s="27">
        <v>8.9969999999999998E-3</v>
      </c>
      <c r="AY17" s="27">
        <v>1.5300000000000001E-4</v>
      </c>
      <c r="AZ17" s="27">
        <v>0</v>
      </c>
      <c r="BA17" s="24">
        <v>5.3226000000000002E-2</v>
      </c>
      <c r="BB17" s="27">
        <v>3.7778770000000002</v>
      </c>
      <c r="BC17" s="27">
        <v>1.3906E-2</v>
      </c>
      <c r="BD17" s="27">
        <v>1.5300000000000001E-4</v>
      </c>
      <c r="BE17" s="27">
        <v>0</v>
      </c>
      <c r="BF17" s="24">
        <v>5.3226000000000002E-2</v>
      </c>
      <c r="BG17" s="27">
        <v>4.5705210000000003</v>
      </c>
      <c r="BH17" s="27">
        <v>1.3906E-2</v>
      </c>
      <c r="BI17" s="27">
        <v>1.5300000000000001E-4</v>
      </c>
      <c r="BJ17" s="27">
        <v>0</v>
      </c>
      <c r="BK17" s="24">
        <v>5.3226000000000002E-2</v>
      </c>
      <c r="BL17" s="27">
        <v>5.3918590000000002</v>
      </c>
      <c r="BM17" s="27">
        <v>1.3906E-2</v>
      </c>
      <c r="BN17" s="27">
        <v>1.5300000000000001E-4</v>
      </c>
      <c r="BO17" s="27">
        <v>0</v>
      </c>
      <c r="BP17" s="24">
        <v>5.3226000000000002E-2</v>
      </c>
      <c r="BQ17" s="27">
        <v>6.2658880000000003</v>
      </c>
      <c r="BR17" s="27">
        <v>1.3906E-2</v>
      </c>
      <c r="BS17" s="27">
        <v>1.5300000000000001E-4</v>
      </c>
      <c r="BT17" s="27">
        <v>0</v>
      </c>
      <c r="BU17" s="24">
        <v>5.3226000000000002E-2</v>
      </c>
      <c r="BV17" s="27">
        <v>7.3114809999999997</v>
      </c>
      <c r="BW17" s="27">
        <v>1.3906E-2</v>
      </c>
      <c r="BX17" s="27">
        <v>1.5300000000000001E-4</v>
      </c>
      <c r="BY17" s="27">
        <v>0</v>
      </c>
      <c r="BZ17" s="24">
        <v>5.3226000000000002E-2</v>
      </c>
      <c r="CA17" s="27">
        <v>8.6769300000000005</v>
      </c>
      <c r="CB17" s="27">
        <v>1.3906E-2</v>
      </c>
      <c r="CC17" s="27">
        <v>1.5300000000000001E-4</v>
      </c>
      <c r="CD17" s="27">
        <v>0</v>
      </c>
      <c r="CE17" s="24">
        <v>5.3226000000000002E-2</v>
      </c>
      <c r="CF17" s="27">
        <v>9.5143229999999992</v>
      </c>
      <c r="CG17" s="27">
        <v>1.3906E-2</v>
      </c>
      <c r="CH17" s="27">
        <v>1.5300000000000001E-4</v>
      </c>
      <c r="CI17" s="27">
        <v>0</v>
      </c>
      <c r="CJ17" s="24">
        <v>5.3226000000000002E-2</v>
      </c>
      <c r="CK17" s="27">
        <v>10.296493999999999</v>
      </c>
      <c r="CL17" s="27">
        <v>2.1401E-2</v>
      </c>
      <c r="CM17" s="27">
        <v>1.5300000000000001E-4</v>
      </c>
      <c r="CN17" s="27">
        <v>0</v>
      </c>
      <c r="CO17" s="24">
        <v>6.0032000000000002E-2</v>
      </c>
      <c r="CP17" s="27">
        <v>10.905905000000001</v>
      </c>
      <c r="CQ17" s="27">
        <v>2.9429E-2</v>
      </c>
      <c r="CR17" s="27">
        <v>1.5300000000000001E-4</v>
      </c>
      <c r="CS17" s="27">
        <v>0</v>
      </c>
      <c r="CT17" s="24">
        <v>6.7084000000000005E-2</v>
      </c>
      <c r="CU17" s="27">
        <v>11.507776</v>
      </c>
      <c r="CV17" s="27">
        <v>3.7172999999999998E-2</v>
      </c>
      <c r="CW17" s="27">
        <v>1.5300000000000001E-4</v>
      </c>
      <c r="CX17" s="27">
        <v>0</v>
      </c>
      <c r="CY17" s="24">
        <v>6.7084000000000005E-2</v>
      </c>
      <c r="CZ17" s="27">
        <v>12.190462999999999</v>
      </c>
      <c r="DA17" s="27">
        <v>4.4741999999999997E-2</v>
      </c>
      <c r="DB17" s="27">
        <v>1.5300000000000001E-4</v>
      </c>
      <c r="DC17" s="27">
        <v>0</v>
      </c>
      <c r="DD17" s="24">
        <v>7.5756000000000004E-2</v>
      </c>
      <c r="DE17" s="27">
        <v>12.841547</v>
      </c>
      <c r="DF17" s="27">
        <v>5.2634E-2</v>
      </c>
      <c r="DG17" s="27">
        <v>1.5300000000000001E-4</v>
      </c>
      <c r="DH17" s="27">
        <v>0</v>
      </c>
      <c r="DI17" s="24">
        <v>8.4209999999999993E-2</v>
      </c>
      <c r="DJ17" s="27">
        <v>13.280986</v>
      </c>
      <c r="DK17" s="27">
        <v>6.0330000000000002E-2</v>
      </c>
      <c r="DL17" s="27">
        <v>1.5300000000000001E-4</v>
      </c>
      <c r="DM17" s="27">
        <v>0</v>
      </c>
      <c r="DN17" s="24">
        <v>9.3109999999999998E-2</v>
      </c>
      <c r="DO17" s="27">
        <v>13.496033000000001</v>
      </c>
      <c r="DP17" s="27">
        <v>6.6772999999999999E-2</v>
      </c>
      <c r="DQ17" s="27">
        <v>1.5300000000000001E-4</v>
      </c>
      <c r="DR17" s="27">
        <v>0</v>
      </c>
      <c r="DS17" s="24">
        <v>0.1018</v>
      </c>
      <c r="DT17" s="27">
        <v>13.708596</v>
      </c>
      <c r="DU17" s="27">
        <v>7.2769E-2</v>
      </c>
      <c r="DV17" s="27">
        <v>1.5300000000000001E-4</v>
      </c>
      <c r="DW17" s="27">
        <v>0</v>
      </c>
      <c r="DX17" s="24">
        <v>0.111121</v>
      </c>
      <c r="DY17" s="27">
        <v>13.859489</v>
      </c>
      <c r="DZ17" s="27">
        <v>7.9203999999999997E-2</v>
      </c>
      <c r="EA17" s="27">
        <v>1.5300000000000001E-4</v>
      </c>
      <c r="EB17" s="27">
        <v>0</v>
      </c>
      <c r="EC17" s="24">
        <v>0.120682</v>
      </c>
      <c r="ED17" s="27">
        <v>14.011072</v>
      </c>
      <c r="EE17" s="27">
        <v>8.5462999999999997E-2</v>
      </c>
      <c r="EF17" s="27">
        <v>1.5300000000000001E-4</v>
      </c>
      <c r="EG17" s="27">
        <v>0</v>
      </c>
      <c r="EH17" s="24">
        <v>0.12945999999999999</v>
      </c>
      <c r="EI17" s="27">
        <v>14.183515</v>
      </c>
      <c r="EJ17" s="27">
        <v>8.5462999999999997E-2</v>
      </c>
      <c r="EK17" s="27">
        <v>1.5300000000000001E-4</v>
      </c>
      <c r="EL17" s="27">
        <v>0</v>
      </c>
      <c r="EM17" s="24">
        <v>0.13829900000000001</v>
      </c>
      <c r="EN17" s="27">
        <v>14.351497999999999</v>
      </c>
      <c r="EO17" s="27">
        <v>8.5462999999999997E-2</v>
      </c>
      <c r="EP17" s="27">
        <v>1.5300000000000001E-4</v>
      </c>
      <c r="EQ17" s="27">
        <v>0</v>
      </c>
      <c r="ER17" s="24">
        <v>0.14716399999999999</v>
      </c>
      <c r="ES17" s="27" t="s">
        <v>15</v>
      </c>
      <c r="ET17" s="27" t="s">
        <v>15</v>
      </c>
      <c r="EU17" s="27" t="s">
        <v>15</v>
      </c>
      <c r="EV17" s="27" t="s">
        <v>15</v>
      </c>
      <c r="EW17" s="24" t="s">
        <v>15</v>
      </c>
    </row>
    <row r="18" spans="1:153" x14ac:dyDescent="0.25">
      <c r="A18" s="28" t="s">
        <v>202</v>
      </c>
      <c r="B18" s="28">
        <v>3808.9348140000002</v>
      </c>
      <c r="C18" s="28">
        <v>3796.8413089999999</v>
      </c>
      <c r="D18" s="31">
        <v>3761.6147460000002</v>
      </c>
      <c r="E18" s="31">
        <v>3761.4157709999999</v>
      </c>
      <c r="F18" s="31">
        <v>3761.2834469999998</v>
      </c>
      <c r="G18" s="31">
        <v>3761.1457519999999</v>
      </c>
      <c r="H18" s="28">
        <v>3761.4328609999998</v>
      </c>
      <c r="I18" s="31">
        <v>3724.7290039999998</v>
      </c>
      <c r="J18" s="31">
        <v>3722.639893</v>
      </c>
      <c r="K18" s="31">
        <v>3722.1914059999999</v>
      </c>
      <c r="L18" s="31">
        <v>3720.6552729999999</v>
      </c>
      <c r="M18" s="28">
        <v>3725.6232909999999</v>
      </c>
      <c r="N18" s="31">
        <v>3757.5593260000001</v>
      </c>
      <c r="O18" s="31">
        <v>3722.1501459999999</v>
      </c>
      <c r="P18" s="31">
        <v>3704.0473630000001</v>
      </c>
      <c r="Q18" s="31">
        <v>3673.2036130000001</v>
      </c>
      <c r="R18" s="28">
        <v>3724.358643</v>
      </c>
      <c r="S18" s="31">
        <v>3811.438232</v>
      </c>
      <c r="T18" s="31">
        <v>3735.3759770000001</v>
      </c>
      <c r="U18" s="31">
        <v>3697.04126</v>
      </c>
      <c r="V18" s="31">
        <v>3634.3415530000002</v>
      </c>
      <c r="W18" s="28">
        <v>3746.5446780000002</v>
      </c>
      <c r="X18" s="31">
        <v>3849.1557619999999</v>
      </c>
      <c r="Y18" s="31">
        <v>3752.3808589999999</v>
      </c>
      <c r="Z18" s="31">
        <v>3695.8947750000002</v>
      </c>
      <c r="AA18" s="31">
        <v>3597.1071780000002</v>
      </c>
      <c r="AB18" s="28">
        <v>3761.6437989999999</v>
      </c>
      <c r="AC18" s="31">
        <v>3896.8862300000001</v>
      </c>
      <c r="AD18" s="31">
        <v>3792.9533689999998</v>
      </c>
      <c r="AE18" s="31">
        <v>3721.8295899999998</v>
      </c>
      <c r="AF18" s="31">
        <v>3603.4169919999999</v>
      </c>
      <c r="AG18" s="28">
        <v>3811.7651369999999</v>
      </c>
      <c r="AH18" s="31">
        <v>3939.4624020000001</v>
      </c>
      <c r="AI18" s="31">
        <v>3833.525635</v>
      </c>
      <c r="AJ18" s="31">
        <v>3750.648193</v>
      </c>
      <c r="AK18" s="31">
        <v>3625.9045409999999</v>
      </c>
      <c r="AL18" s="28">
        <v>3860.3645019999999</v>
      </c>
      <c r="AM18" s="31">
        <v>3993.2578119999998</v>
      </c>
      <c r="AN18" s="31">
        <v>3879.5041500000002</v>
      </c>
      <c r="AO18" s="31">
        <v>3789.922607</v>
      </c>
      <c r="AP18" s="31">
        <v>3660.576904</v>
      </c>
      <c r="AQ18" s="28">
        <v>3917.533203</v>
      </c>
      <c r="AR18" s="31">
        <v>4022.2189939999998</v>
      </c>
      <c r="AS18" s="31">
        <v>3902.2597660000001</v>
      </c>
      <c r="AT18" s="31">
        <v>3811.5913089999999</v>
      </c>
      <c r="AU18" s="31">
        <v>3684.5498050000001</v>
      </c>
      <c r="AV18" s="28">
        <v>3948.8647460000002</v>
      </c>
      <c r="AW18" s="31">
        <v>4049.0419919999999</v>
      </c>
      <c r="AX18" s="31">
        <v>3920.5065920000002</v>
      </c>
      <c r="AY18" s="31">
        <v>3832.0290530000002</v>
      </c>
      <c r="AZ18" s="31">
        <v>3705.2685550000001</v>
      </c>
      <c r="BA18" s="28">
        <v>3980.3342290000001</v>
      </c>
      <c r="BB18" s="31">
        <v>4088.4794919999999</v>
      </c>
      <c r="BC18" s="31">
        <v>3952.7922359999998</v>
      </c>
      <c r="BD18" s="31">
        <v>3863.6159670000002</v>
      </c>
      <c r="BE18" s="31">
        <v>3744.8413089999999</v>
      </c>
      <c r="BF18" s="28">
        <v>4026.6303710000002</v>
      </c>
      <c r="BG18" s="31">
        <v>4124.2368159999996</v>
      </c>
      <c r="BH18" s="31">
        <v>3979.3479000000002</v>
      </c>
      <c r="BI18" s="31">
        <v>3893.9216310000002</v>
      </c>
      <c r="BJ18" s="31">
        <v>3767.9860840000001</v>
      </c>
      <c r="BK18" s="28">
        <v>4065.194336</v>
      </c>
      <c r="BL18" s="31">
        <v>4159.7768550000001</v>
      </c>
      <c r="BM18" s="31">
        <v>4007.0129390000002</v>
      </c>
      <c r="BN18" s="31">
        <v>3917.525635</v>
      </c>
      <c r="BO18" s="31">
        <v>3784.4172359999998</v>
      </c>
      <c r="BP18" s="28">
        <v>4096.826172</v>
      </c>
      <c r="BQ18" s="31">
        <v>4192.0288090000004</v>
      </c>
      <c r="BR18" s="31">
        <v>4037.8210450000001</v>
      </c>
      <c r="BS18" s="31">
        <v>3946.8000489999999</v>
      </c>
      <c r="BT18" s="31">
        <v>3802.2895509999998</v>
      </c>
      <c r="BU18" s="28">
        <v>4129.8046880000002</v>
      </c>
      <c r="BV18" s="31">
        <v>4222.6621089999999</v>
      </c>
      <c r="BW18" s="31">
        <v>4057.8005370000001</v>
      </c>
      <c r="BX18" s="31">
        <v>3969.438232</v>
      </c>
      <c r="BY18" s="31">
        <v>3816.5954590000001</v>
      </c>
      <c r="BZ18" s="28">
        <v>4157.8076170000004</v>
      </c>
      <c r="CA18" s="31">
        <v>4257.4838870000003</v>
      </c>
      <c r="CB18" s="31">
        <v>4083.3469239999999</v>
      </c>
      <c r="CC18" s="31">
        <v>3994.0854490000002</v>
      </c>
      <c r="CD18" s="31">
        <v>3841.9482419999999</v>
      </c>
      <c r="CE18" s="28">
        <v>4186.6821289999998</v>
      </c>
      <c r="CF18" s="31">
        <v>4286.9682620000003</v>
      </c>
      <c r="CG18" s="31">
        <v>4104.8208009999998</v>
      </c>
      <c r="CH18" s="31">
        <v>4015.9753420000002</v>
      </c>
      <c r="CI18" s="31">
        <v>3863.280518</v>
      </c>
      <c r="CJ18" s="28">
        <v>4210.9262699999999</v>
      </c>
      <c r="CK18" s="31">
        <v>4316.1171880000002</v>
      </c>
      <c r="CL18" s="31">
        <v>4129.4697269999997</v>
      </c>
      <c r="CM18" s="31">
        <v>4037.556885</v>
      </c>
      <c r="CN18" s="31">
        <v>3887.3666990000002</v>
      </c>
      <c r="CO18" s="28">
        <v>4233.4560549999997</v>
      </c>
      <c r="CP18" s="31">
        <v>4346.2504879999997</v>
      </c>
      <c r="CQ18" s="31">
        <v>4154.0278319999998</v>
      </c>
      <c r="CR18" s="31">
        <v>4058.9692380000001</v>
      </c>
      <c r="CS18" s="31">
        <v>3908.8383789999998</v>
      </c>
      <c r="CT18" s="28">
        <v>4258.2978519999997</v>
      </c>
      <c r="CU18" s="31">
        <v>4374.5566410000001</v>
      </c>
      <c r="CV18" s="31">
        <v>4174.9267579999996</v>
      </c>
      <c r="CW18" s="31">
        <v>4081.4602049999999</v>
      </c>
      <c r="CX18" s="31">
        <v>3919.2548830000001</v>
      </c>
      <c r="CY18" s="28">
        <v>4274.75</v>
      </c>
      <c r="CZ18" s="31">
        <v>4401.513672</v>
      </c>
      <c r="DA18" s="31">
        <v>4197.5581050000001</v>
      </c>
      <c r="DB18" s="31">
        <v>4102.6064450000003</v>
      </c>
      <c r="DC18" s="31">
        <v>3933.9624020000001</v>
      </c>
      <c r="DD18" s="28">
        <v>4290.142578</v>
      </c>
      <c r="DE18" s="31">
        <v>4428.3330079999996</v>
      </c>
      <c r="DF18" s="31">
        <v>4220.2543949999999</v>
      </c>
      <c r="DG18" s="31">
        <v>4126.4018550000001</v>
      </c>
      <c r="DH18" s="31">
        <v>3952.4521479999999</v>
      </c>
      <c r="DI18" s="28">
        <v>4315.1816410000001</v>
      </c>
      <c r="DJ18" s="31">
        <v>4460.40625</v>
      </c>
      <c r="DK18" s="31">
        <v>4251.1201170000004</v>
      </c>
      <c r="DL18" s="31">
        <v>4147.3833009999998</v>
      </c>
      <c r="DM18" s="31">
        <v>3974.9360350000002</v>
      </c>
      <c r="DN18" s="28">
        <v>4343.6264650000003</v>
      </c>
      <c r="DO18" s="31">
        <v>4490.6347660000001</v>
      </c>
      <c r="DP18" s="31">
        <v>4275.8764650000003</v>
      </c>
      <c r="DQ18" s="31">
        <v>4166.6684569999998</v>
      </c>
      <c r="DR18" s="31">
        <v>3995.1171880000002</v>
      </c>
      <c r="DS18" s="28">
        <v>4373.8339839999999</v>
      </c>
      <c r="DT18" s="31">
        <v>4524.3354490000002</v>
      </c>
      <c r="DU18" s="31">
        <v>4303.0180659999996</v>
      </c>
      <c r="DV18" s="31">
        <v>4192.4399409999996</v>
      </c>
      <c r="DW18" s="31">
        <v>4026.0310060000002</v>
      </c>
      <c r="DX18" s="28">
        <v>4409.8505859999996</v>
      </c>
      <c r="DY18" s="31">
        <v>4561.845703</v>
      </c>
      <c r="DZ18" s="31">
        <v>4340.8378910000001</v>
      </c>
      <c r="EA18" s="31">
        <v>4221.498047</v>
      </c>
      <c r="EB18" s="31">
        <v>4068.10376</v>
      </c>
      <c r="EC18" s="28">
        <v>4451.8076170000004</v>
      </c>
      <c r="ED18" s="31">
        <v>4601.5595700000003</v>
      </c>
      <c r="EE18" s="31">
        <v>4379.0424800000001</v>
      </c>
      <c r="EF18" s="31">
        <v>4251.3125</v>
      </c>
      <c r="EG18" s="31">
        <v>4111.857422</v>
      </c>
      <c r="EH18" s="28">
        <v>4494.9506840000004</v>
      </c>
      <c r="EI18" s="31">
        <v>4645.5585940000001</v>
      </c>
      <c r="EJ18" s="31">
        <v>4416.3393550000001</v>
      </c>
      <c r="EK18" s="31">
        <v>4288.1083980000003</v>
      </c>
      <c r="EL18" s="31">
        <v>4151.7246089999999</v>
      </c>
      <c r="EM18" s="28">
        <v>4538.1674800000001</v>
      </c>
      <c r="EN18" s="31">
        <v>4688.2441410000001</v>
      </c>
      <c r="EO18" s="31">
        <v>4455.8891599999997</v>
      </c>
      <c r="EP18" s="31">
        <v>4320.9492190000001</v>
      </c>
      <c r="EQ18" s="31">
        <v>4200.4077150000003</v>
      </c>
      <c r="ER18" s="28">
        <v>4577.9575199999999</v>
      </c>
      <c r="ES18" s="30">
        <v>7.0000000000000001E-3</v>
      </c>
      <c r="ET18" s="30">
        <v>6.0000000000000001E-3</v>
      </c>
      <c r="EU18" s="30">
        <v>4.0000000000000001E-3</v>
      </c>
      <c r="EV18" s="30">
        <v>3.0000000000000001E-3</v>
      </c>
      <c r="EW18" s="29">
        <v>6.0000000000000001E-3</v>
      </c>
    </row>
    <row r="19" spans="1:153" x14ac:dyDescent="0.25">
      <c r="A19" s="28" t="s">
        <v>204</v>
      </c>
      <c r="B19" s="24"/>
      <c r="C19" s="24"/>
      <c r="D19" s="194"/>
      <c r="E19" s="189"/>
      <c r="F19" s="189"/>
      <c r="G19" s="189"/>
      <c r="H19" s="195"/>
      <c r="I19" s="194"/>
      <c r="J19" s="189"/>
      <c r="K19" s="189"/>
      <c r="L19" s="189"/>
      <c r="M19" s="195"/>
      <c r="N19" s="194"/>
      <c r="O19" s="189"/>
      <c r="P19" s="189"/>
      <c r="Q19" s="189"/>
      <c r="R19" s="195"/>
      <c r="S19" s="194"/>
      <c r="T19" s="189"/>
      <c r="U19" s="189"/>
      <c r="V19" s="189"/>
      <c r="W19" s="195"/>
      <c r="X19" s="194"/>
      <c r="Y19" s="189"/>
      <c r="Z19" s="189"/>
      <c r="AA19" s="189"/>
      <c r="AB19" s="195"/>
      <c r="AC19" s="194"/>
      <c r="AD19" s="189"/>
      <c r="AE19" s="189"/>
      <c r="AF19" s="189"/>
      <c r="AG19" s="195"/>
      <c r="AH19" s="194"/>
      <c r="AI19" s="189"/>
      <c r="AJ19" s="189"/>
      <c r="AK19" s="189"/>
      <c r="AL19" s="195"/>
      <c r="AM19" s="194"/>
      <c r="AN19" s="189"/>
      <c r="AO19" s="189"/>
      <c r="AP19" s="189"/>
      <c r="AQ19" s="195"/>
      <c r="AR19" s="194"/>
      <c r="AS19" s="189"/>
      <c r="AT19" s="189"/>
      <c r="AU19" s="189"/>
      <c r="AV19" s="195"/>
      <c r="AW19" s="194"/>
      <c r="AX19" s="189"/>
      <c r="AY19" s="189"/>
      <c r="AZ19" s="189"/>
      <c r="BA19" s="195"/>
      <c r="BB19" s="194"/>
      <c r="BC19" s="189"/>
      <c r="BD19" s="189"/>
      <c r="BE19" s="189"/>
      <c r="BF19" s="195"/>
      <c r="BG19" s="194"/>
      <c r="BH19" s="189"/>
      <c r="BI19" s="189"/>
      <c r="BJ19" s="189"/>
      <c r="BK19" s="195"/>
      <c r="BL19" s="194"/>
      <c r="BM19" s="189"/>
      <c r="BN19" s="189"/>
      <c r="BO19" s="189"/>
      <c r="BP19" s="195"/>
      <c r="BQ19" s="194"/>
      <c r="BR19" s="189"/>
      <c r="BS19" s="189"/>
      <c r="BT19" s="189"/>
      <c r="BU19" s="195"/>
      <c r="BV19" s="194"/>
      <c r="BW19" s="189"/>
      <c r="BX19" s="189"/>
      <c r="BY19" s="189"/>
      <c r="BZ19" s="195"/>
      <c r="CA19" s="194"/>
      <c r="CB19" s="189"/>
      <c r="CC19" s="189"/>
      <c r="CD19" s="189"/>
      <c r="CE19" s="195"/>
      <c r="CF19" s="194"/>
      <c r="CG19" s="189"/>
      <c r="CH19" s="189"/>
      <c r="CI19" s="189"/>
      <c r="CJ19" s="195"/>
      <c r="CK19" s="194"/>
      <c r="CL19" s="189"/>
      <c r="CM19" s="189"/>
      <c r="CN19" s="189"/>
      <c r="CO19" s="195"/>
      <c r="CP19" s="194"/>
      <c r="CQ19" s="189"/>
      <c r="CR19" s="189"/>
      <c r="CS19" s="189"/>
      <c r="CT19" s="195"/>
      <c r="CU19" s="194"/>
      <c r="CV19" s="189"/>
      <c r="CW19" s="189"/>
      <c r="CX19" s="189"/>
      <c r="CY19" s="195"/>
      <c r="CZ19" s="194"/>
      <c r="DA19" s="189"/>
      <c r="DB19" s="189"/>
      <c r="DC19" s="189"/>
      <c r="DD19" s="195"/>
      <c r="DE19" s="194"/>
      <c r="DF19" s="189"/>
      <c r="DG19" s="189"/>
      <c r="DH19" s="189"/>
      <c r="DI19" s="195"/>
      <c r="DJ19" s="194"/>
      <c r="DK19" s="189"/>
      <c r="DL19" s="189"/>
      <c r="DM19" s="189"/>
      <c r="DN19" s="195"/>
      <c r="DO19" s="194"/>
      <c r="DP19" s="189"/>
      <c r="DQ19" s="189"/>
      <c r="DR19" s="189"/>
      <c r="DS19" s="195"/>
      <c r="DT19" s="194"/>
      <c r="DU19" s="189"/>
      <c r="DV19" s="189"/>
      <c r="DW19" s="189"/>
      <c r="DX19" s="195"/>
      <c r="DY19" s="194"/>
      <c r="DZ19" s="189"/>
      <c r="EA19" s="189"/>
      <c r="EB19" s="189"/>
      <c r="EC19" s="195"/>
      <c r="ED19" s="194"/>
      <c r="EE19" s="189"/>
      <c r="EF19" s="189"/>
      <c r="EG19" s="189"/>
      <c r="EH19" s="195"/>
      <c r="EI19" s="194"/>
      <c r="EJ19" s="189"/>
      <c r="EK19" s="189"/>
      <c r="EL19" s="189"/>
      <c r="EM19" s="195"/>
      <c r="EN19" s="194"/>
      <c r="EO19" s="189"/>
      <c r="EP19" s="189"/>
      <c r="EQ19" s="189"/>
      <c r="ER19" s="195"/>
      <c r="ES19" s="194"/>
      <c r="ET19" s="189"/>
      <c r="EU19" s="189"/>
      <c r="EV19" s="189"/>
      <c r="EW19" s="195"/>
    </row>
    <row r="20" spans="1:153" x14ac:dyDescent="0.25">
      <c r="A20" s="24" t="s">
        <v>190</v>
      </c>
      <c r="B20" s="24">
        <v>31.064796000000001</v>
      </c>
      <c r="C20" s="24">
        <v>26.847857999999999</v>
      </c>
      <c r="D20" s="27">
        <v>27.918699</v>
      </c>
      <c r="E20" s="27">
        <v>27.918700999999999</v>
      </c>
      <c r="F20" s="27">
        <v>27.918697000000002</v>
      </c>
      <c r="G20" s="27">
        <v>27.918700999999999</v>
      </c>
      <c r="H20" s="24">
        <v>27.918700999999999</v>
      </c>
      <c r="I20" s="27">
        <v>28.668932000000002</v>
      </c>
      <c r="J20" s="27">
        <v>28.668932000000002</v>
      </c>
      <c r="K20" s="27">
        <v>28.668932000000002</v>
      </c>
      <c r="L20" s="27">
        <v>28.668921999999998</v>
      </c>
      <c r="M20" s="24">
        <v>28.659908000000001</v>
      </c>
      <c r="N20" s="27">
        <v>29.647911000000001</v>
      </c>
      <c r="O20" s="27">
        <v>29.464825000000001</v>
      </c>
      <c r="P20" s="27">
        <v>29.436415</v>
      </c>
      <c r="Q20" s="27">
        <v>29.575915999999999</v>
      </c>
      <c r="R20" s="24">
        <v>29.494752999999999</v>
      </c>
      <c r="S20" s="27">
        <v>30.086994000000001</v>
      </c>
      <c r="T20" s="27">
        <v>29.696318000000002</v>
      </c>
      <c r="U20" s="27">
        <v>29.683095999999999</v>
      </c>
      <c r="V20" s="27">
        <v>29.965067000000001</v>
      </c>
      <c r="W20" s="24">
        <v>29.826962000000002</v>
      </c>
      <c r="X20" s="27">
        <v>28.009488999999999</v>
      </c>
      <c r="Y20" s="27">
        <v>27.528244000000001</v>
      </c>
      <c r="Z20" s="27">
        <v>27.429449000000002</v>
      </c>
      <c r="AA20" s="27">
        <v>27.648985</v>
      </c>
      <c r="AB20" s="24">
        <v>27.664252999999999</v>
      </c>
      <c r="AC20" s="27">
        <v>27.732101</v>
      </c>
      <c r="AD20" s="27">
        <v>25.891013999999998</v>
      </c>
      <c r="AE20" s="27">
        <v>25.633027999999999</v>
      </c>
      <c r="AF20" s="27">
        <v>25.497837000000001</v>
      </c>
      <c r="AG20" s="24">
        <v>26.848828999999999</v>
      </c>
      <c r="AH20" s="27">
        <v>27.493573999999999</v>
      </c>
      <c r="AI20" s="27">
        <v>25.503928999999999</v>
      </c>
      <c r="AJ20" s="27">
        <v>25.109370999999999</v>
      </c>
      <c r="AK20" s="27">
        <v>25.014939999999999</v>
      </c>
      <c r="AL20" s="24">
        <v>26.534763000000002</v>
      </c>
      <c r="AM20" s="27">
        <v>27.563406000000001</v>
      </c>
      <c r="AN20" s="27">
        <v>25.386036000000001</v>
      </c>
      <c r="AO20" s="27">
        <v>24.365517000000001</v>
      </c>
      <c r="AP20" s="27">
        <v>23.890723999999999</v>
      </c>
      <c r="AQ20" s="24">
        <v>24.853617</v>
      </c>
      <c r="AR20" s="27">
        <v>27.33745</v>
      </c>
      <c r="AS20" s="27">
        <v>23.800250999999999</v>
      </c>
      <c r="AT20" s="27">
        <v>23.747150000000001</v>
      </c>
      <c r="AU20" s="27">
        <v>23.221159</v>
      </c>
      <c r="AV20" s="24">
        <v>24.219379</v>
      </c>
      <c r="AW20" s="27">
        <v>26.846964</v>
      </c>
      <c r="AX20" s="27">
        <v>23.834589000000001</v>
      </c>
      <c r="AY20" s="27">
        <v>23.270949999999999</v>
      </c>
      <c r="AZ20" s="27">
        <v>23.196702999999999</v>
      </c>
      <c r="BA20" s="24">
        <v>23.689024</v>
      </c>
      <c r="BB20" s="27">
        <v>26.811509999999998</v>
      </c>
      <c r="BC20" s="27">
        <v>23.326018999999999</v>
      </c>
      <c r="BD20" s="27">
        <v>22.959634999999999</v>
      </c>
      <c r="BE20" s="27">
        <v>23.028310999999999</v>
      </c>
      <c r="BF20" s="24">
        <v>23.653683000000001</v>
      </c>
      <c r="BG20" s="27">
        <v>26.847826000000001</v>
      </c>
      <c r="BH20" s="27">
        <v>23.250488000000001</v>
      </c>
      <c r="BI20" s="27">
        <v>22.974625</v>
      </c>
      <c r="BJ20" s="27">
        <v>23.011150000000001</v>
      </c>
      <c r="BK20" s="24">
        <v>23.511517999999999</v>
      </c>
      <c r="BL20" s="27">
        <v>26.991152</v>
      </c>
      <c r="BM20" s="27">
        <v>23.166564999999999</v>
      </c>
      <c r="BN20" s="27">
        <v>22.959842999999999</v>
      </c>
      <c r="BO20" s="27">
        <v>22.907875000000001</v>
      </c>
      <c r="BP20" s="24">
        <v>23.396418000000001</v>
      </c>
      <c r="BQ20" s="27">
        <v>27.009846</v>
      </c>
      <c r="BR20" s="27">
        <v>23.573861999999998</v>
      </c>
      <c r="BS20" s="27">
        <v>22.928688000000001</v>
      </c>
      <c r="BT20" s="27">
        <v>22.738171000000001</v>
      </c>
      <c r="BU20" s="24">
        <v>23.345950999999999</v>
      </c>
      <c r="BV20" s="27">
        <v>27.129778000000002</v>
      </c>
      <c r="BW20" s="27">
        <v>23.624860999999999</v>
      </c>
      <c r="BX20" s="27">
        <v>22.891252999999999</v>
      </c>
      <c r="BY20" s="27">
        <v>22.598521999999999</v>
      </c>
      <c r="BZ20" s="24">
        <v>23.346550000000001</v>
      </c>
      <c r="CA20" s="27">
        <v>27.256633999999998</v>
      </c>
      <c r="CB20" s="27">
        <v>23.778862</v>
      </c>
      <c r="CC20" s="27">
        <v>22.677622</v>
      </c>
      <c r="CD20" s="27">
        <v>22.395443</v>
      </c>
      <c r="CE20" s="24">
        <v>23.549522</v>
      </c>
      <c r="CF20" s="27">
        <v>27.159067</v>
      </c>
      <c r="CG20" s="27">
        <v>23.748192</v>
      </c>
      <c r="CH20" s="27">
        <v>22.792960999999998</v>
      </c>
      <c r="CI20" s="27">
        <v>22.143681000000001</v>
      </c>
      <c r="CJ20" s="24">
        <v>23.352098000000002</v>
      </c>
      <c r="CK20" s="27">
        <v>27.217295</v>
      </c>
      <c r="CL20" s="27">
        <v>23.490917</v>
      </c>
      <c r="CM20" s="27">
        <v>22.774906000000001</v>
      </c>
      <c r="CN20" s="27">
        <v>22.072723</v>
      </c>
      <c r="CO20" s="24">
        <v>23.318048000000001</v>
      </c>
      <c r="CP20" s="27">
        <v>27.613934</v>
      </c>
      <c r="CQ20" s="27">
        <v>23.144444</v>
      </c>
      <c r="CR20" s="27">
        <v>22.660796999999999</v>
      </c>
      <c r="CS20" s="27">
        <v>22.077154</v>
      </c>
      <c r="CT20" s="24">
        <v>23.126673</v>
      </c>
      <c r="CU20" s="27">
        <v>27.736940000000001</v>
      </c>
      <c r="CV20" s="27">
        <v>23.095434000000001</v>
      </c>
      <c r="CW20" s="27">
        <v>22.612299</v>
      </c>
      <c r="CX20" s="27">
        <v>22.073111000000001</v>
      </c>
      <c r="CY20" s="24">
        <v>23.018425000000001</v>
      </c>
      <c r="CZ20" s="27">
        <v>27.505959000000001</v>
      </c>
      <c r="DA20" s="27">
        <v>22.709406000000001</v>
      </c>
      <c r="DB20" s="27">
        <v>22.587869999999999</v>
      </c>
      <c r="DC20" s="27">
        <v>22.125731999999999</v>
      </c>
      <c r="DD20" s="24">
        <v>23.018467000000001</v>
      </c>
      <c r="DE20" s="27">
        <v>27.454574999999998</v>
      </c>
      <c r="DF20" s="27">
        <v>22.718648999999999</v>
      </c>
      <c r="DG20" s="27">
        <v>22.202629000000002</v>
      </c>
      <c r="DH20" s="27">
        <v>21.686641999999999</v>
      </c>
      <c r="DI20" s="24">
        <v>22.986145</v>
      </c>
      <c r="DJ20" s="27">
        <v>28.074324000000001</v>
      </c>
      <c r="DK20" s="27">
        <v>22.680719</v>
      </c>
      <c r="DL20" s="27">
        <v>22.277407</v>
      </c>
      <c r="DM20" s="27">
        <v>21.687239000000002</v>
      </c>
      <c r="DN20" s="24">
        <v>22.959973999999999</v>
      </c>
      <c r="DO20" s="27">
        <v>28.305637000000001</v>
      </c>
      <c r="DP20" s="27">
        <v>22.683047999999999</v>
      </c>
      <c r="DQ20" s="27">
        <v>22.134781</v>
      </c>
      <c r="DR20" s="27">
        <v>21.720102000000001</v>
      </c>
      <c r="DS20" s="24">
        <v>22.959961</v>
      </c>
      <c r="DT20" s="27">
        <v>28.357102999999999</v>
      </c>
      <c r="DU20" s="27">
        <v>22.797415000000001</v>
      </c>
      <c r="DV20" s="27">
        <v>22.145358999999999</v>
      </c>
      <c r="DW20" s="27">
        <v>21.716781999999998</v>
      </c>
      <c r="DX20" s="24">
        <v>22.96003</v>
      </c>
      <c r="DY20" s="27">
        <v>27.924939999999999</v>
      </c>
      <c r="DZ20" s="27">
        <v>22.202418999999999</v>
      </c>
      <c r="EA20" s="27">
        <v>22.097738</v>
      </c>
      <c r="EB20" s="27">
        <v>21.218430000000001</v>
      </c>
      <c r="EC20" s="24">
        <v>22.960004999999999</v>
      </c>
      <c r="ED20" s="27">
        <v>28.023287</v>
      </c>
      <c r="EE20" s="27">
        <v>22.260408000000002</v>
      </c>
      <c r="EF20" s="27">
        <v>22.097705999999999</v>
      </c>
      <c r="EG20" s="27">
        <v>21.292013000000001</v>
      </c>
      <c r="EH20" s="24">
        <v>22.959962999999998</v>
      </c>
      <c r="EI20" s="27">
        <v>27.993036</v>
      </c>
      <c r="EJ20" s="27">
        <v>22.13916</v>
      </c>
      <c r="EK20" s="27">
        <v>22.097660000000001</v>
      </c>
      <c r="EL20" s="27">
        <v>18.986076000000001</v>
      </c>
      <c r="EM20" s="24">
        <v>22.923017999999999</v>
      </c>
      <c r="EN20" s="27">
        <v>28.003036000000002</v>
      </c>
      <c r="EO20" s="27">
        <v>22.100809000000002</v>
      </c>
      <c r="EP20" s="27">
        <v>22.096664000000001</v>
      </c>
      <c r="EQ20" s="27">
        <v>17.937895000000001</v>
      </c>
      <c r="ER20" s="24">
        <v>22.649027</v>
      </c>
      <c r="ES20" s="26">
        <v>1E-3</v>
      </c>
      <c r="ET20" s="26">
        <v>-7.0000000000000001E-3</v>
      </c>
      <c r="EU20" s="26">
        <v>-7.0000000000000001E-3</v>
      </c>
      <c r="EV20" s="26">
        <v>-1.4E-2</v>
      </c>
      <c r="EW20" s="25">
        <v>-6.0000000000000001E-3</v>
      </c>
    </row>
    <row r="21" spans="1:153" x14ac:dyDescent="0.25">
      <c r="A21" s="24" t="s">
        <v>189</v>
      </c>
      <c r="B21" s="24">
        <v>2.3119239999999999</v>
      </c>
      <c r="C21" s="24">
        <v>2.1425100000000001</v>
      </c>
      <c r="D21" s="27">
        <v>0.66278400000000004</v>
      </c>
      <c r="E21" s="27">
        <v>0.66277799999999998</v>
      </c>
      <c r="F21" s="27">
        <v>0.66277399999999997</v>
      </c>
      <c r="G21" s="27">
        <v>0.66276599999999997</v>
      </c>
      <c r="H21" s="24">
        <v>0.66360300000000005</v>
      </c>
      <c r="I21" s="27">
        <v>0.66502799999999995</v>
      </c>
      <c r="J21" s="27">
        <v>0.66502799999999995</v>
      </c>
      <c r="K21" s="27">
        <v>0.66502799999999995</v>
      </c>
      <c r="L21" s="27">
        <v>0.66502799999999995</v>
      </c>
      <c r="M21" s="24">
        <v>0.66513100000000003</v>
      </c>
      <c r="N21" s="27">
        <v>0.66995000000000005</v>
      </c>
      <c r="O21" s="27">
        <v>0.66929400000000006</v>
      </c>
      <c r="P21" s="27">
        <v>0.67084200000000005</v>
      </c>
      <c r="Q21" s="27">
        <v>0.67375600000000002</v>
      </c>
      <c r="R21" s="24">
        <v>0.67459800000000003</v>
      </c>
      <c r="S21" s="27">
        <v>0.67180899999999999</v>
      </c>
      <c r="T21" s="27">
        <v>0.67181299999999999</v>
      </c>
      <c r="U21" s="27">
        <v>0.67181100000000005</v>
      </c>
      <c r="V21" s="27">
        <v>0.67097200000000001</v>
      </c>
      <c r="W21" s="24">
        <v>0.67658799999999997</v>
      </c>
      <c r="X21" s="27">
        <v>0.64022999999999997</v>
      </c>
      <c r="Y21" s="27">
        <v>0.64004099999999997</v>
      </c>
      <c r="Z21" s="27">
        <v>0.63946199999999997</v>
      </c>
      <c r="AA21" s="27">
        <v>0.63961699999999999</v>
      </c>
      <c r="AB21" s="24">
        <v>0.64294099999999998</v>
      </c>
      <c r="AC21" s="27">
        <v>0.64</v>
      </c>
      <c r="AD21" s="27">
        <v>0.63680099999999995</v>
      </c>
      <c r="AE21" s="27">
        <v>0.638239</v>
      </c>
      <c r="AF21" s="27">
        <v>0.63777899999999998</v>
      </c>
      <c r="AG21" s="24">
        <v>0.64129100000000006</v>
      </c>
      <c r="AH21" s="27">
        <v>0.63923099999999999</v>
      </c>
      <c r="AI21" s="27">
        <v>0.63599000000000006</v>
      </c>
      <c r="AJ21" s="27">
        <v>0.63968400000000003</v>
      </c>
      <c r="AK21" s="27">
        <v>0.637015</v>
      </c>
      <c r="AL21" s="24">
        <v>0.64039500000000005</v>
      </c>
      <c r="AM21" s="27">
        <v>0.63939900000000005</v>
      </c>
      <c r="AN21" s="27">
        <v>0.63616300000000003</v>
      </c>
      <c r="AO21" s="27">
        <v>0.63900100000000004</v>
      </c>
      <c r="AP21" s="27">
        <v>0.63667700000000005</v>
      </c>
      <c r="AQ21" s="24">
        <v>0.64132400000000001</v>
      </c>
      <c r="AR21" s="27">
        <v>0.63834299999999999</v>
      </c>
      <c r="AS21" s="27">
        <v>0.63545300000000005</v>
      </c>
      <c r="AT21" s="27">
        <v>0.63760600000000001</v>
      </c>
      <c r="AU21" s="27">
        <v>0.634432</v>
      </c>
      <c r="AV21" s="24">
        <v>0.63916499999999998</v>
      </c>
      <c r="AW21" s="27">
        <v>0.639046</v>
      </c>
      <c r="AX21" s="27">
        <v>0.63545300000000005</v>
      </c>
      <c r="AY21" s="27">
        <v>0.63654999999999995</v>
      </c>
      <c r="AZ21" s="27">
        <v>0.63431099999999996</v>
      </c>
      <c r="BA21" s="24">
        <v>0.63806099999999999</v>
      </c>
      <c r="BB21" s="27">
        <v>0.63951100000000005</v>
      </c>
      <c r="BC21" s="27">
        <v>0.63406300000000004</v>
      </c>
      <c r="BD21" s="27">
        <v>0.63562300000000005</v>
      </c>
      <c r="BE21" s="27">
        <v>0.63353599999999999</v>
      </c>
      <c r="BF21" s="24">
        <v>0.63628099999999999</v>
      </c>
      <c r="BG21" s="27">
        <v>0.63952200000000003</v>
      </c>
      <c r="BH21" s="27">
        <v>0.63404899999999997</v>
      </c>
      <c r="BI21" s="27">
        <v>0.63562200000000002</v>
      </c>
      <c r="BJ21" s="27">
        <v>0.63350499999999998</v>
      </c>
      <c r="BK21" s="24">
        <v>0.63592700000000002</v>
      </c>
      <c r="BL21" s="27">
        <v>0.63949900000000004</v>
      </c>
      <c r="BM21" s="27">
        <v>0.63397800000000004</v>
      </c>
      <c r="BN21" s="27">
        <v>0.63553899999999997</v>
      </c>
      <c r="BO21" s="27">
        <v>0.63343000000000005</v>
      </c>
      <c r="BP21" s="24">
        <v>0.63588100000000003</v>
      </c>
      <c r="BQ21" s="27">
        <v>0.64056500000000005</v>
      </c>
      <c r="BR21" s="27">
        <v>0.63571299999999997</v>
      </c>
      <c r="BS21" s="27">
        <v>0.63529999999999998</v>
      </c>
      <c r="BT21" s="27">
        <v>0.63342100000000001</v>
      </c>
      <c r="BU21" s="24">
        <v>0.63576900000000003</v>
      </c>
      <c r="BV21" s="27">
        <v>0.64088900000000004</v>
      </c>
      <c r="BW21" s="27">
        <v>0.63602300000000001</v>
      </c>
      <c r="BX21" s="27">
        <v>0.63486399999999998</v>
      </c>
      <c r="BY21" s="27">
        <v>0.63333700000000004</v>
      </c>
      <c r="BZ21" s="24">
        <v>0.63564100000000001</v>
      </c>
      <c r="CA21" s="27">
        <v>0.641374</v>
      </c>
      <c r="CB21" s="27">
        <v>0.63635699999999995</v>
      </c>
      <c r="CC21" s="27">
        <v>0.63466699999999998</v>
      </c>
      <c r="CD21" s="27">
        <v>0.63173199999999996</v>
      </c>
      <c r="CE21" s="24">
        <v>0.63560099999999997</v>
      </c>
      <c r="CF21" s="27">
        <v>0.64080999999999999</v>
      </c>
      <c r="CG21" s="27">
        <v>0.63627699999999998</v>
      </c>
      <c r="CH21" s="27">
        <v>0.63463400000000003</v>
      </c>
      <c r="CI21" s="27">
        <v>0.63042100000000001</v>
      </c>
      <c r="CJ21" s="24">
        <v>0.63488800000000001</v>
      </c>
      <c r="CK21" s="27">
        <v>0.64078100000000004</v>
      </c>
      <c r="CL21" s="27">
        <v>0.63563199999999997</v>
      </c>
      <c r="CM21" s="27">
        <v>0.63460799999999995</v>
      </c>
      <c r="CN21" s="27">
        <v>0.61663800000000002</v>
      </c>
      <c r="CO21" s="24">
        <v>0.63483299999999998</v>
      </c>
      <c r="CP21" s="27">
        <v>0.64212000000000002</v>
      </c>
      <c r="CQ21" s="27">
        <v>0.63422400000000001</v>
      </c>
      <c r="CR21" s="27">
        <v>0.63459399999999999</v>
      </c>
      <c r="CS21" s="27">
        <v>0.61663299999999999</v>
      </c>
      <c r="CT21" s="24">
        <v>0.63477300000000003</v>
      </c>
      <c r="CU21" s="27">
        <v>0.64261699999999999</v>
      </c>
      <c r="CV21" s="27">
        <v>0.63394499999999998</v>
      </c>
      <c r="CW21" s="27">
        <v>0.63449800000000001</v>
      </c>
      <c r="CX21" s="27">
        <v>0.61664399999999997</v>
      </c>
      <c r="CY21" s="24">
        <v>0.63435900000000001</v>
      </c>
      <c r="CZ21" s="27">
        <v>0.64350799999999997</v>
      </c>
      <c r="DA21" s="27">
        <v>0.63419700000000001</v>
      </c>
      <c r="DB21" s="27">
        <v>0.63628700000000005</v>
      </c>
      <c r="DC21" s="27">
        <v>0.61853400000000003</v>
      </c>
      <c r="DD21" s="24">
        <v>0.63425200000000004</v>
      </c>
      <c r="DE21" s="27">
        <v>0.64305999999999996</v>
      </c>
      <c r="DF21" s="27">
        <v>0.63420600000000005</v>
      </c>
      <c r="DG21" s="27">
        <v>0.63418799999999997</v>
      </c>
      <c r="DH21" s="27">
        <v>0.61698500000000001</v>
      </c>
      <c r="DI21" s="24">
        <v>0.63414400000000004</v>
      </c>
      <c r="DJ21" s="27">
        <v>0.645513</v>
      </c>
      <c r="DK21" s="27">
        <v>0.63395900000000005</v>
      </c>
      <c r="DL21" s="27">
        <v>0.63467399999999996</v>
      </c>
      <c r="DM21" s="27">
        <v>0.61697400000000002</v>
      </c>
      <c r="DN21" s="24">
        <v>0.63404700000000003</v>
      </c>
      <c r="DO21" s="27">
        <v>0.64649100000000004</v>
      </c>
      <c r="DP21" s="27">
        <v>0.633965</v>
      </c>
      <c r="DQ21" s="27">
        <v>0.634378</v>
      </c>
      <c r="DR21" s="27">
        <v>0.61698600000000003</v>
      </c>
      <c r="DS21" s="24">
        <v>0.63398100000000002</v>
      </c>
      <c r="DT21" s="27">
        <v>0.64715800000000001</v>
      </c>
      <c r="DU21" s="27">
        <v>0.63460000000000005</v>
      </c>
      <c r="DV21" s="27">
        <v>0.63386100000000001</v>
      </c>
      <c r="DW21" s="27">
        <v>0.61697500000000005</v>
      </c>
      <c r="DX21" s="24">
        <v>0.63394799999999996</v>
      </c>
      <c r="DY21" s="27">
        <v>0.64607000000000003</v>
      </c>
      <c r="DZ21" s="27">
        <v>0.63266800000000001</v>
      </c>
      <c r="EA21" s="27">
        <v>0.63385199999999997</v>
      </c>
      <c r="EB21" s="27">
        <v>0.61447300000000005</v>
      </c>
      <c r="EC21" s="24">
        <v>0.63442799999999999</v>
      </c>
      <c r="ED21" s="27">
        <v>0.64708699999999997</v>
      </c>
      <c r="EE21" s="27">
        <v>0.63259100000000001</v>
      </c>
      <c r="EF21" s="27">
        <v>0.63384099999999999</v>
      </c>
      <c r="EG21" s="27">
        <v>0.64146000000000003</v>
      </c>
      <c r="EH21" s="24">
        <v>0.63441199999999998</v>
      </c>
      <c r="EI21" s="27">
        <v>0.64707400000000004</v>
      </c>
      <c r="EJ21" s="27">
        <v>0.63229900000000006</v>
      </c>
      <c r="EK21" s="27">
        <v>0.63384600000000002</v>
      </c>
      <c r="EL21" s="27">
        <v>0.64011099999999999</v>
      </c>
      <c r="EM21" s="24">
        <v>0.63437100000000002</v>
      </c>
      <c r="EN21" s="27">
        <v>0.647065</v>
      </c>
      <c r="EO21" s="27">
        <v>0.63215699999999997</v>
      </c>
      <c r="EP21" s="27">
        <v>0.63385100000000005</v>
      </c>
      <c r="EQ21" s="27">
        <v>0.63478000000000001</v>
      </c>
      <c r="ER21" s="24">
        <v>0.63304499999999997</v>
      </c>
      <c r="ES21" s="26">
        <v>-0.04</v>
      </c>
      <c r="ET21" s="26">
        <v>-4.1000000000000002E-2</v>
      </c>
      <c r="EU21" s="26">
        <v>-4.1000000000000002E-2</v>
      </c>
      <c r="EV21" s="26">
        <v>-4.1000000000000002E-2</v>
      </c>
      <c r="EW21" s="25">
        <v>-4.1000000000000002E-2</v>
      </c>
    </row>
    <row r="22" spans="1:153" x14ac:dyDescent="0.25">
      <c r="A22" s="24" t="s">
        <v>188</v>
      </c>
      <c r="B22" s="24">
        <v>122.591736</v>
      </c>
      <c r="C22" s="24">
        <v>120.816185</v>
      </c>
      <c r="D22" s="27">
        <v>130.20815999999999</v>
      </c>
      <c r="E22" s="27">
        <v>130.19094799999999</v>
      </c>
      <c r="F22" s="27">
        <v>130.17761200000001</v>
      </c>
      <c r="G22" s="27">
        <v>130.153458</v>
      </c>
      <c r="H22" s="24">
        <v>132.32841500000001</v>
      </c>
      <c r="I22" s="27">
        <v>128.84776299999999</v>
      </c>
      <c r="J22" s="27">
        <v>128.84777800000001</v>
      </c>
      <c r="K22" s="27">
        <v>128.84776299999999</v>
      </c>
      <c r="L22" s="27">
        <v>128.84776299999999</v>
      </c>
      <c r="M22" s="24">
        <v>129.495789</v>
      </c>
      <c r="N22" s="27">
        <v>128.87094099999999</v>
      </c>
      <c r="O22" s="27">
        <v>130.67465200000001</v>
      </c>
      <c r="P22" s="27">
        <v>133.045074</v>
      </c>
      <c r="Q22" s="27">
        <v>136.93438699999999</v>
      </c>
      <c r="R22" s="24">
        <v>140.993774</v>
      </c>
      <c r="S22" s="27">
        <v>128.87107800000001</v>
      </c>
      <c r="T22" s="27">
        <v>130.29920999999999</v>
      </c>
      <c r="U22" s="27">
        <v>131.74890099999999</v>
      </c>
      <c r="V22" s="27">
        <v>130.82467700000001</v>
      </c>
      <c r="W22" s="24">
        <v>140.651184</v>
      </c>
      <c r="X22" s="27">
        <v>129.52269000000001</v>
      </c>
      <c r="Y22" s="27">
        <v>131.76327499999999</v>
      </c>
      <c r="Z22" s="27">
        <v>131.520004</v>
      </c>
      <c r="AA22" s="27">
        <v>133.42636100000001</v>
      </c>
      <c r="AB22" s="24">
        <v>145.81976299999999</v>
      </c>
      <c r="AC22" s="27">
        <v>129.89207500000001</v>
      </c>
      <c r="AD22" s="27">
        <v>131.58097799999999</v>
      </c>
      <c r="AE22" s="27">
        <v>132.07487499999999</v>
      </c>
      <c r="AF22" s="27">
        <v>132.334518</v>
      </c>
      <c r="AG22" s="24">
        <v>141.34141500000001</v>
      </c>
      <c r="AH22" s="27">
        <v>129.74551400000001</v>
      </c>
      <c r="AI22" s="27">
        <v>130.951492</v>
      </c>
      <c r="AJ22" s="27">
        <v>131.11459400000001</v>
      </c>
      <c r="AK22" s="27">
        <v>132.041504</v>
      </c>
      <c r="AL22" s="24">
        <v>141.37037699999999</v>
      </c>
      <c r="AM22" s="27">
        <v>129.51715100000001</v>
      </c>
      <c r="AN22" s="27">
        <v>130.36668399999999</v>
      </c>
      <c r="AO22" s="27">
        <v>131.753601</v>
      </c>
      <c r="AP22" s="27">
        <v>131.722992</v>
      </c>
      <c r="AQ22" s="24">
        <v>140.93789699999999</v>
      </c>
      <c r="AR22" s="27">
        <v>129.47465500000001</v>
      </c>
      <c r="AS22" s="27">
        <v>129.72860700000001</v>
      </c>
      <c r="AT22" s="27">
        <v>130.59818999999999</v>
      </c>
      <c r="AU22" s="27">
        <v>129.95050000000001</v>
      </c>
      <c r="AV22" s="24">
        <v>140.749527</v>
      </c>
      <c r="AW22" s="27">
        <v>130.17030299999999</v>
      </c>
      <c r="AX22" s="27">
        <v>130.37458799999999</v>
      </c>
      <c r="AY22" s="27">
        <v>130.19429</v>
      </c>
      <c r="AZ22" s="27">
        <v>128.54655500000001</v>
      </c>
      <c r="BA22" s="24">
        <v>139.25788900000001</v>
      </c>
      <c r="BB22" s="27">
        <v>129.84274300000001</v>
      </c>
      <c r="BC22" s="27">
        <v>129.374832</v>
      </c>
      <c r="BD22" s="27">
        <v>129.569885</v>
      </c>
      <c r="BE22" s="27">
        <v>128.30046100000001</v>
      </c>
      <c r="BF22" s="24">
        <v>136.13664199999999</v>
      </c>
      <c r="BG22" s="27">
        <v>130.92044100000001</v>
      </c>
      <c r="BH22" s="27">
        <v>130.15681499999999</v>
      </c>
      <c r="BI22" s="27">
        <v>129.161011</v>
      </c>
      <c r="BJ22" s="27">
        <v>128.38574199999999</v>
      </c>
      <c r="BK22" s="24">
        <v>134.073959</v>
      </c>
      <c r="BL22" s="27">
        <v>130.43810999999999</v>
      </c>
      <c r="BM22" s="27">
        <v>129.779785</v>
      </c>
      <c r="BN22" s="27">
        <v>129.637924</v>
      </c>
      <c r="BO22" s="27">
        <v>128.38559000000001</v>
      </c>
      <c r="BP22" s="24">
        <v>134.14480599999999</v>
      </c>
      <c r="BQ22" s="27">
        <v>130.555511</v>
      </c>
      <c r="BR22" s="27">
        <v>129.408646</v>
      </c>
      <c r="BS22" s="27">
        <v>129.54338100000001</v>
      </c>
      <c r="BT22" s="27">
        <v>128.386124</v>
      </c>
      <c r="BU22" s="24">
        <v>134.172089</v>
      </c>
      <c r="BV22" s="27">
        <v>130.55560299999999</v>
      </c>
      <c r="BW22" s="27">
        <v>129.07049599999999</v>
      </c>
      <c r="BX22" s="27">
        <v>128.859039</v>
      </c>
      <c r="BY22" s="27">
        <v>127.28834500000001</v>
      </c>
      <c r="BZ22" s="24">
        <v>133.938446</v>
      </c>
      <c r="CA22" s="27">
        <v>129.10917699999999</v>
      </c>
      <c r="CB22" s="27">
        <v>128.36987300000001</v>
      </c>
      <c r="CC22" s="27">
        <v>128.38351399999999</v>
      </c>
      <c r="CD22" s="27">
        <v>126.198639</v>
      </c>
      <c r="CE22" s="24">
        <v>132.84478799999999</v>
      </c>
      <c r="CF22" s="27">
        <v>129.165344</v>
      </c>
      <c r="CG22" s="27">
        <v>128.22854599999999</v>
      </c>
      <c r="CH22" s="27">
        <v>128.149216</v>
      </c>
      <c r="CI22" s="27">
        <v>125.157661</v>
      </c>
      <c r="CJ22" s="24">
        <v>132.37292500000001</v>
      </c>
      <c r="CK22" s="27">
        <v>129.16539</v>
      </c>
      <c r="CL22" s="27">
        <v>128.2285</v>
      </c>
      <c r="CM22" s="27">
        <v>128.149033</v>
      </c>
      <c r="CN22" s="27">
        <v>124.308899</v>
      </c>
      <c r="CO22" s="24">
        <v>132.48332199999999</v>
      </c>
      <c r="CP22" s="27">
        <v>129.28877299999999</v>
      </c>
      <c r="CQ22" s="27">
        <v>128.228668</v>
      </c>
      <c r="CR22" s="27">
        <v>128.14894100000001</v>
      </c>
      <c r="CS22" s="27">
        <v>123.15477799999999</v>
      </c>
      <c r="CT22" s="24">
        <v>132.27356</v>
      </c>
      <c r="CU22" s="27">
        <v>129.18150299999999</v>
      </c>
      <c r="CV22" s="27">
        <v>128.2285</v>
      </c>
      <c r="CW22" s="27">
        <v>127.999077</v>
      </c>
      <c r="CX22" s="27">
        <v>123.15467099999999</v>
      </c>
      <c r="CY22" s="24">
        <v>131.85356100000001</v>
      </c>
      <c r="CZ22" s="27">
        <v>128.470932</v>
      </c>
      <c r="DA22" s="27">
        <v>128.19300799999999</v>
      </c>
      <c r="DB22" s="27">
        <v>127.061424</v>
      </c>
      <c r="DC22" s="27">
        <v>122.60356899999999</v>
      </c>
      <c r="DD22" s="24">
        <v>131.746094</v>
      </c>
      <c r="DE22" s="27">
        <v>128.57019</v>
      </c>
      <c r="DF22" s="27">
        <v>128.226517</v>
      </c>
      <c r="DG22" s="27">
        <v>124.64379099999999</v>
      </c>
      <c r="DH22" s="27">
        <v>122.60340100000001</v>
      </c>
      <c r="DI22" s="24">
        <v>130.82217399999999</v>
      </c>
      <c r="DJ22" s="27">
        <v>128.640884</v>
      </c>
      <c r="DK22" s="27">
        <v>125.513802</v>
      </c>
      <c r="DL22" s="27">
        <v>124.879227</v>
      </c>
      <c r="DM22" s="27">
        <v>122.603455</v>
      </c>
      <c r="DN22" s="24">
        <v>130.24479700000001</v>
      </c>
      <c r="DO22" s="27">
        <v>128.57032799999999</v>
      </c>
      <c r="DP22" s="27">
        <v>125.12052199999999</v>
      </c>
      <c r="DQ22" s="27">
        <v>123.281982</v>
      </c>
      <c r="DR22" s="27">
        <v>122.603424</v>
      </c>
      <c r="DS22" s="24">
        <v>129.54298399999999</v>
      </c>
      <c r="DT22" s="27">
        <v>128.470978</v>
      </c>
      <c r="DU22" s="27">
        <v>125.08519699999999</v>
      </c>
      <c r="DV22" s="27">
        <v>122.588356</v>
      </c>
      <c r="DW22" s="27">
        <v>122.60348500000001</v>
      </c>
      <c r="DX22" s="24">
        <v>129.47302199999999</v>
      </c>
      <c r="DY22" s="27">
        <v>126.242043</v>
      </c>
      <c r="DZ22" s="27">
        <v>123.60433999999999</v>
      </c>
      <c r="EA22" s="27">
        <v>122.58833300000001</v>
      </c>
      <c r="EB22" s="27">
        <v>122.603706</v>
      </c>
      <c r="EC22" s="24">
        <v>129.47262599999999</v>
      </c>
      <c r="ED22" s="27">
        <v>126.237587</v>
      </c>
      <c r="EE22" s="27">
        <v>123.372726</v>
      </c>
      <c r="EF22" s="27">
        <v>122.588173</v>
      </c>
      <c r="EG22" s="27">
        <v>122.57616400000001</v>
      </c>
      <c r="EH22" s="24">
        <v>129.49134799999999</v>
      </c>
      <c r="EI22" s="27">
        <v>126.237572</v>
      </c>
      <c r="EJ22" s="27">
        <v>123.372665</v>
      </c>
      <c r="EK22" s="27">
        <v>122.588409</v>
      </c>
      <c r="EL22" s="27">
        <v>122.56694</v>
      </c>
      <c r="EM22" s="24">
        <v>127.15819500000001</v>
      </c>
      <c r="EN22" s="27">
        <v>125.74346199999999</v>
      </c>
      <c r="EO22" s="27">
        <v>122.994514</v>
      </c>
      <c r="EP22" s="27">
        <v>122.588371</v>
      </c>
      <c r="EQ22" s="27">
        <v>122.567001</v>
      </c>
      <c r="ER22" s="24">
        <v>126.493889</v>
      </c>
      <c r="ES22" s="26">
        <v>1E-3</v>
      </c>
      <c r="ET22" s="26">
        <v>1E-3</v>
      </c>
      <c r="EU22" s="26">
        <v>1E-3</v>
      </c>
      <c r="EV22" s="26">
        <v>0</v>
      </c>
      <c r="EW22" s="25">
        <v>2E-3</v>
      </c>
    </row>
    <row r="23" spans="1:153" x14ac:dyDescent="0.25">
      <c r="A23" s="24" t="s">
        <v>203</v>
      </c>
      <c r="B23" s="24">
        <v>4.5706309999999997</v>
      </c>
      <c r="C23" s="24">
        <v>4.4878939999999998</v>
      </c>
      <c r="D23" s="27">
        <v>3.5757219999999998</v>
      </c>
      <c r="E23" s="27">
        <v>3.5757219999999998</v>
      </c>
      <c r="F23" s="27">
        <v>3.5757219999999998</v>
      </c>
      <c r="G23" s="27">
        <v>3.5757219999999998</v>
      </c>
      <c r="H23" s="24">
        <v>3.5757219999999998</v>
      </c>
      <c r="I23" s="27">
        <v>3.6283979999999998</v>
      </c>
      <c r="J23" s="27">
        <v>3.6283979999999998</v>
      </c>
      <c r="K23" s="27">
        <v>3.6283979999999998</v>
      </c>
      <c r="L23" s="27">
        <v>3.6283979999999998</v>
      </c>
      <c r="M23" s="24">
        <v>3.6243910000000001</v>
      </c>
      <c r="N23" s="27">
        <v>4.0104620000000004</v>
      </c>
      <c r="O23" s="27">
        <v>3.9986869999999999</v>
      </c>
      <c r="P23" s="27">
        <v>4.0292089999999998</v>
      </c>
      <c r="Q23" s="27">
        <v>3.8928720000000001</v>
      </c>
      <c r="R23" s="24">
        <v>3.9670269999999999</v>
      </c>
      <c r="S23" s="27">
        <v>4.0489300000000004</v>
      </c>
      <c r="T23" s="27">
        <v>4.2376760000000004</v>
      </c>
      <c r="U23" s="27">
        <v>4.2530299999999999</v>
      </c>
      <c r="V23" s="27">
        <v>3.9742069999999998</v>
      </c>
      <c r="W23" s="24">
        <v>4.1049329999999999</v>
      </c>
      <c r="X23" s="27">
        <v>3.9764110000000001</v>
      </c>
      <c r="Y23" s="27">
        <v>4.2314499999999997</v>
      </c>
      <c r="Z23" s="27">
        <v>4.2054479999999996</v>
      </c>
      <c r="AA23" s="27">
        <v>4.0387810000000002</v>
      </c>
      <c r="AB23" s="24">
        <v>4.0747059999999999</v>
      </c>
      <c r="AC23" s="27">
        <v>4.0577759999999996</v>
      </c>
      <c r="AD23" s="27">
        <v>5.0742250000000002</v>
      </c>
      <c r="AE23" s="27">
        <v>5.7017319999999998</v>
      </c>
      <c r="AF23" s="27">
        <v>5.7131790000000002</v>
      </c>
      <c r="AG23" s="24">
        <v>4.6595820000000003</v>
      </c>
      <c r="AH23" s="27">
        <v>4.1101460000000003</v>
      </c>
      <c r="AI23" s="27">
        <v>5.2606390000000003</v>
      </c>
      <c r="AJ23" s="27">
        <v>6.0107299999999997</v>
      </c>
      <c r="AK23" s="27">
        <v>6.0273490000000001</v>
      </c>
      <c r="AL23" s="24">
        <v>4.7525680000000001</v>
      </c>
      <c r="AM23" s="27">
        <v>4.0821350000000001</v>
      </c>
      <c r="AN23" s="27">
        <v>5.4206079999999996</v>
      </c>
      <c r="AO23" s="27">
        <v>6.5186029999999997</v>
      </c>
      <c r="AP23" s="27">
        <v>7.0180850000000001</v>
      </c>
      <c r="AQ23" s="24">
        <v>6.4336089999999997</v>
      </c>
      <c r="AR23" s="27">
        <v>4.0490940000000002</v>
      </c>
      <c r="AS23" s="27">
        <v>6.7691129999999999</v>
      </c>
      <c r="AT23" s="27">
        <v>6.8103889999999998</v>
      </c>
      <c r="AU23" s="27">
        <v>7.1776840000000002</v>
      </c>
      <c r="AV23" s="24">
        <v>6.79603</v>
      </c>
      <c r="AW23" s="27">
        <v>4.7128399999999999</v>
      </c>
      <c r="AX23" s="27">
        <v>6.7347270000000004</v>
      </c>
      <c r="AY23" s="27">
        <v>7.0307310000000003</v>
      </c>
      <c r="AZ23" s="27">
        <v>7.1813919999999998</v>
      </c>
      <c r="BA23" s="24">
        <v>7.3267480000000003</v>
      </c>
      <c r="BB23" s="27">
        <v>4.8174760000000001</v>
      </c>
      <c r="BC23" s="27">
        <v>6.9197360000000003</v>
      </c>
      <c r="BD23" s="27">
        <v>7.1225300000000002</v>
      </c>
      <c r="BE23" s="27">
        <v>7.1303910000000004</v>
      </c>
      <c r="BF23" s="24">
        <v>7.1414720000000003</v>
      </c>
      <c r="BG23" s="27">
        <v>4.7834070000000004</v>
      </c>
      <c r="BH23" s="27">
        <v>6.9953010000000004</v>
      </c>
      <c r="BI23" s="27">
        <v>7.1075249999999999</v>
      </c>
      <c r="BJ23" s="27">
        <v>7.1475479999999996</v>
      </c>
      <c r="BK23" s="24">
        <v>7.2849560000000002</v>
      </c>
      <c r="BL23" s="27">
        <v>4.6406840000000003</v>
      </c>
      <c r="BM23" s="27">
        <v>7.0788690000000001</v>
      </c>
      <c r="BN23" s="27">
        <v>7.1222890000000003</v>
      </c>
      <c r="BO23" s="27">
        <v>7.2535819999999998</v>
      </c>
      <c r="BP23" s="24">
        <v>7.3996890000000004</v>
      </c>
      <c r="BQ23" s="27">
        <v>4.9014369999999996</v>
      </c>
      <c r="BR23" s="27">
        <v>7.1752370000000001</v>
      </c>
      <c r="BS23" s="27">
        <v>7.1531570000000002</v>
      </c>
      <c r="BT23" s="27">
        <v>7.4230390000000002</v>
      </c>
      <c r="BU23" s="24">
        <v>7.4501910000000002</v>
      </c>
      <c r="BV23" s="27">
        <v>4.8642250000000002</v>
      </c>
      <c r="BW23" s="27">
        <v>7.217746</v>
      </c>
      <c r="BX23" s="27">
        <v>7.0901639999999997</v>
      </c>
      <c r="BY23" s="27">
        <v>7.5596889999999997</v>
      </c>
      <c r="BZ23" s="24">
        <v>7.4492440000000002</v>
      </c>
      <c r="CA23" s="27">
        <v>4.8592139999999997</v>
      </c>
      <c r="CB23" s="27">
        <v>7.1530849999999999</v>
      </c>
      <c r="CC23" s="27">
        <v>7.2706010000000001</v>
      </c>
      <c r="CD23" s="27">
        <v>7.5272959999999998</v>
      </c>
      <c r="CE23" s="24">
        <v>7.246238</v>
      </c>
      <c r="CF23" s="27">
        <v>4.8359370000000004</v>
      </c>
      <c r="CG23" s="27">
        <v>7.1837609999999996</v>
      </c>
      <c r="CH23" s="27">
        <v>7.1539619999999999</v>
      </c>
      <c r="CI23" s="27">
        <v>7.4560589999999998</v>
      </c>
      <c r="CJ23" s="24">
        <v>7.2832970000000001</v>
      </c>
      <c r="CK23" s="27">
        <v>4.7932050000000004</v>
      </c>
      <c r="CL23" s="27">
        <v>7.2786239999999998</v>
      </c>
      <c r="CM23" s="27">
        <v>7.1720759999999997</v>
      </c>
      <c r="CN23" s="27">
        <v>7.454752</v>
      </c>
      <c r="CO23" s="24">
        <v>7.3166289999999998</v>
      </c>
      <c r="CP23" s="27">
        <v>4.7563269999999997</v>
      </c>
      <c r="CQ23" s="27">
        <v>7.2948620000000002</v>
      </c>
      <c r="CR23" s="27">
        <v>7.2861760000000002</v>
      </c>
      <c r="CS23" s="27">
        <v>7.45031</v>
      </c>
      <c r="CT23" s="24">
        <v>7.5090399999999997</v>
      </c>
      <c r="CU23" s="27">
        <v>4.7731149999999998</v>
      </c>
      <c r="CV23" s="27">
        <v>7.2843030000000004</v>
      </c>
      <c r="CW23" s="27">
        <v>7.3212859999999997</v>
      </c>
      <c r="CX23" s="27">
        <v>7.4548540000000001</v>
      </c>
      <c r="CY23" s="24">
        <v>7.5159409999999998</v>
      </c>
      <c r="CZ23" s="27">
        <v>4.7653829999999999</v>
      </c>
      <c r="DA23" s="27">
        <v>7.2716130000000003</v>
      </c>
      <c r="DB23" s="27">
        <v>7.3250149999999996</v>
      </c>
      <c r="DC23" s="27">
        <v>7.4022360000000003</v>
      </c>
      <c r="DD23" s="24">
        <v>7.5189500000000002</v>
      </c>
      <c r="DE23" s="27">
        <v>4.7157280000000004</v>
      </c>
      <c r="DF23" s="27">
        <v>7.2635230000000002</v>
      </c>
      <c r="DG23" s="27">
        <v>7.3890609999999999</v>
      </c>
      <c r="DH23" s="27">
        <v>7.4530779999999996</v>
      </c>
      <c r="DI23" s="24">
        <v>7.5512240000000004</v>
      </c>
      <c r="DJ23" s="27">
        <v>4.7188689999999998</v>
      </c>
      <c r="DK23" s="27">
        <v>7.3014650000000003</v>
      </c>
      <c r="DL23" s="27">
        <v>7.3155970000000003</v>
      </c>
      <c r="DM23" s="27">
        <v>7.4524590000000002</v>
      </c>
      <c r="DN23" s="24">
        <v>7.5802339999999999</v>
      </c>
      <c r="DO23" s="27">
        <v>4.744516</v>
      </c>
      <c r="DP23" s="27">
        <v>7.2972299999999999</v>
      </c>
      <c r="DQ23" s="27">
        <v>7.3911110000000004</v>
      </c>
      <c r="DR23" s="27">
        <v>7.4198579999999996</v>
      </c>
      <c r="DS23" s="24">
        <v>7.580711</v>
      </c>
      <c r="DT23" s="27">
        <v>4.8879279999999996</v>
      </c>
      <c r="DU23" s="27">
        <v>7.3433250000000001</v>
      </c>
      <c r="DV23" s="27">
        <v>7.3809209999999998</v>
      </c>
      <c r="DW23" s="27">
        <v>7.4231809999999996</v>
      </c>
      <c r="DX23" s="24">
        <v>7.5809389999999999</v>
      </c>
      <c r="DY23" s="27">
        <v>5.0705549999999997</v>
      </c>
      <c r="DZ23" s="27">
        <v>7.4553279999999997</v>
      </c>
      <c r="EA23" s="27">
        <v>7.4261100000000004</v>
      </c>
      <c r="EB23" s="27">
        <v>7.2997589999999999</v>
      </c>
      <c r="EC23" s="24">
        <v>7.5809290000000003</v>
      </c>
      <c r="ED23" s="27">
        <v>5.229762</v>
      </c>
      <c r="EE23" s="27">
        <v>7.3973089999999999</v>
      </c>
      <c r="EF23" s="27">
        <v>7.428947</v>
      </c>
      <c r="EG23" s="27">
        <v>7.1074510000000002</v>
      </c>
      <c r="EH23" s="24">
        <v>7.5809220000000002</v>
      </c>
      <c r="EI23" s="27">
        <v>5.2600110000000004</v>
      </c>
      <c r="EJ23" s="27">
        <v>7.4518190000000004</v>
      </c>
      <c r="EK23" s="27">
        <v>7.4292949999999998</v>
      </c>
      <c r="EL23" s="27">
        <v>6.8181909999999997</v>
      </c>
      <c r="EM23" s="24">
        <v>7.6173999999999999</v>
      </c>
      <c r="EN23" s="27">
        <v>5.2499960000000003</v>
      </c>
      <c r="EO23" s="27">
        <v>7.4565010000000003</v>
      </c>
      <c r="EP23" s="27">
        <v>7.430326</v>
      </c>
      <c r="EQ23" s="27">
        <v>6.53789</v>
      </c>
      <c r="ER23" s="24">
        <v>7.5691600000000001</v>
      </c>
      <c r="ES23" s="26">
        <v>5.0000000000000001E-3</v>
      </c>
      <c r="ET23" s="26">
        <v>1.7999999999999999E-2</v>
      </c>
      <c r="EU23" s="26">
        <v>1.7999999999999999E-2</v>
      </c>
      <c r="EV23" s="26">
        <v>1.2999999999999999E-2</v>
      </c>
      <c r="EW23" s="25">
        <v>1.7999999999999999E-2</v>
      </c>
    </row>
    <row r="24" spans="1:153" x14ac:dyDescent="0.25">
      <c r="A24" s="28" t="s">
        <v>202</v>
      </c>
      <c r="B24" s="28">
        <v>163.439774</v>
      </c>
      <c r="C24" s="28">
        <v>157.401093</v>
      </c>
      <c r="D24" s="31">
        <v>162.36535599999999</v>
      </c>
      <c r="E24" s="31">
        <v>162.34814499999999</v>
      </c>
      <c r="F24" s="31">
        <v>162.33479299999999</v>
      </c>
      <c r="G24" s="31">
        <v>162.31063800000001</v>
      </c>
      <c r="H24" s="28">
        <v>164.486435</v>
      </c>
      <c r="I24" s="31">
        <v>161.81012000000001</v>
      </c>
      <c r="J24" s="31">
        <v>161.810135</v>
      </c>
      <c r="K24" s="31">
        <v>161.81012000000001</v>
      </c>
      <c r="L24" s="31">
        <v>161.81012000000001</v>
      </c>
      <c r="M24" s="28">
        <v>162.445221</v>
      </c>
      <c r="N24" s="31">
        <v>163.199265</v>
      </c>
      <c r="O24" s="31">
        <v>164.80746500000001</v>
      </c>
      <c r="P24" s="31">
        <v>167.181534</v>
      </c>
      <c r="Q24" s="31">
        <v>171.07692</v>
      </c>
      <c r="R24" s="28">
        <v>175.130157</v>
      </c>
      <c r="S24" s="31">
        <v>163.67881800000001</v>
      </c>
      <c r="T24" s="31">
        <v>164.90501399999999</v>
      </c>
      <c r="U24" s="31">
        <v>166.356842</v>
      </c>
      <c r="V24" s="31">
        <v>165.43493699999999</v>
      </c>
      <c r="W24" s="28">
        <v>175.25967399999999</v>
      </c>
      <c r="X24" s="31">
        <v>162.148819</v>
      </c>
      <c r="Y24" s="31">
        <v>164.16301000000001</v>
      </c>
      <c r="Z24" s="31">
        <v>163.79435699999999</v>
      </c>
      <c r="AA24" s="31">
        <v>165.75375399999999</v>
      </c>
      <c r="AB24" s="28">
        <v>178.20166</v>
      </c>
      <c r="AC24" s="31">
        <v>162.321945</v>
      </c>
      <c r="AD24" s="31">
        <v>163.18301400000001</v>
      </c>
      <c r="AE24" s="31">
        <v>164.04788199999999</v>
      </c>
      <c r="AF24" s="31">
        <v>164.18331900000001</v>
      </c>
      <c r="AG24" s="28">
        <v>173.491119</v>
      </c>
      <c r="AH24" s="31">
        <v>161.98848000000001</v>
      </c>
      <c r="AI24" s="31">
        <v>162.35205099999999</v>
      </c>
      <c r="AJ24" s="31">
        <v>162.87437399999999</v>
      </c>
      <c r="AK24" s="31">
        <v>163.72079500000001</v>
      </c>
      <c r="AL24" s="28">
        <v>173.29809599999999</v>
      </c>
      <c r="AM24" s="31">
        <v>161.80209400000001</v>
      </c>
      <c r="AN24" s="31">
        <v>161.809494</v>
      </c>
      <c r="AO24" s="31">
        <v>163.27671799999999</v>
      </c>
      <c r="AP24" s="31">
        <v>163.26847799999999</v>
      </c>
      <c r="AQ24" s="28">
        <v>172.86644000000001</v>
      </c>
      <c r="AR24" s="31">
        <v>161.49954199999999</v>
      </c>
      <c r="AS24" s="31">
        <v>160.933426</v>
      </c>
      <c r="AT24" s="31">
        <v>161.79333500000001</v>
      </c>
      <c r="AU24" s="31">
        <v>160.98378</v>
      </c>
      <c r="AV24" s="28">
        <v>172.404099</v>
      </c>
      <c r="AW24" s="31">
        <v>162.369156</v>
      </c>
      <c r="AX24" s="31">
        <v>161.57936100000001</v>
      </c>
      <c r="AY24" s="31">
        <v>161.13252299999999</v>
      </c>
      <c r="AZ24" s="31">
        <v>159.55896000000001</v>
      </c>
      <c r="BA24" s="28">
        <v>170.91172800000001</v>
      </c>
      <c r="BB24" s="31">
        <v>162.11123699999999</v>
      </c>
      <c r="BC24" s="31">
        <v>160.25465399999999</v>
      </c>
      <c r="BD24" s="31">
        <v>160.28767400000001</v>
      </c>
      <c r="BE24" s="31">
        <v>159.09269699999999</v>
      </c>
      <c r="BF24" s="28">
        <v>167.568085</v>
      </c>
      <c r="BG24" s="31">
        <v>163.191193</v>
      </c>
      <c r="BH24" s="31">
        <v>161.036652</v>
      </c>
      <c r="BI24" s="31">
        <v>159.878784</v>
      </c>
      <c r="BJ24" s="31">
        <v>159.17794799999999</v>
      </c>
      <c r="BK24" s="28">
        <v>165.50636299999999</v>
      </c>
      <c r="BL24" s="31">
        <v>162.709442</v>
      </c>
      <c r="BM24" s="31">
        <v>160.65919500000001</v>
      </c>
      <c r="BN24" s="31">
        <v>160.355591</v>
      </c>
      <c r="BO24" s="31">
        <v>159.18048099999999</v>
      </c>
      <c r="BP24" s="28">
        <v>165.576797</v>
      </c>
      <c r="BQ24" s="31">
        <v>163.107361</v>
      </c>
      <c r="BR24" s="31">
        <v>160.79345699999999</v>
      </c>
      <c r="BS24" s="31">
        <v>160.260513</v>
      </c>
      <c r="BT24" s="31">
        <v>159.180756</v>
      </c>
      <c r="BU24" s="28">
        <v>165.604004</v>
      </c>
      <c r="BV24" s="31">
        <v>163.19049100000001</v>
      </c>
      <c r="BW24" s="31">
        <v>160.54911799999999</v>
      </c>
      <c r="BX24" s="31">
        <v>159.47532699999999</v>
      </c>
      <c r="BY24" s="31">
        <v>158.07989499999999</v>
      </c>
      <c r="BZ24" s="28">
        <v>165.369888</v>
      </c>
      <c r="CA24" s="31">
        <v>161.86639400000001</v>
      </c>
      <c r="CB24" s="31">
        <v>159.938187</v>
      </c>
      <c r="CC24" s="31">
        <v>158.96639999999999</v>
      </c>
      <c r="CD24" s="31">
        <v>156.75311300000001</v>
      </c>
      <c r="CE24" s="28">
        <v>164.276138</v>
      </c>
      <c r="CF24" s="31">
        <v>161.801163</v>
      </c>
      <c r="CG24" s="31">
        <v>159.79676799999999</v>
      </c>
      <c r="CH24" s="31">
        <v>158.730774</v>
      </c>
      <c r="CI24" s="31">
        <v>155.38781700000001</v>
      </c>
      <c r="CJ24" s="28">
        <v>163.643204</v>
      </c>
      <c r="CK24" s="31">
        <v>161.81668099999999</v>
      </c>
      <c r="CL24" s="31">
        <v>159.633667</v>
      </c>
      <c r="CM24" s="31">
        <v>158.73062100000001</v>
      </c>
      <c r="CN24" s="31">
        <v>154.45301799999999</v>
      </c>
      <c r="CO24" s="28">
        <v>163.752838</v>
      </c>
      <c r="CP24" s="31">
        <v>162.301163</v>
      </c>
      <c r="CQ24" s="31">
        <v>159.3022</v>
      </c>
      <c r="CR24" s="31">
        <v>158.730515</v>
      </c>
      <c r="CS24" s="31">
        <v>153.298889</v>
      </c>
      <c r="CT24" s="28">
        <v>163.544037</v>
      </c>
      <c r="CU24" s="31">
        <v>162.334183</v>
      </c>
      <c r="CV24" s="31">
        <v>159.242188</v>
      </c>
      <c r="CW24" s="31">
        <v>158.56716900000001</v>
      </c>
      <c r="CX24" s="31">
        <v>153.299271</v>
      </c>
      <c r="CY24" s="28">
        <v>163.02229299999999</v>
      </c>
      <c r="CZ24" s="31">
        <v>161.385773</v>
      </c>
      <c r="DA24" s="31">
        <v>158.808212</v>
      </c>
      <c r="DB24" s="31">
        <v>157.61059599999999</v>
      </c>
      <c r="DC24" s="31">
        <v>152.75007600000001</v>
      </c>
      <c r="DD24" s="28">
        <v>162.91776999999999</v>
      </c>
      <c r="DE24" s="31">
        <v>161.38355999999999</v>
      </c>
      <c r="DF24" s="31">
        <v>158.842896</v>
      </c>
      <c r="DG24" s="31">
        <v>154.86965900000001</v>
      </c>
      <c r="DH24" s="31">
        <v>152.360107</v>
      </c>
      <c r="DI24" s="28">
        <v>161.993683</v>
      </c>
      <c r="DJ24" s="31">
        <v>162.07959</v>
      </c>
      <c r="DK24" s="31">
        <v>156.12994399999999</v>
      </c>
      <c r="DL24" s="31">
        <v>155.10690299999999</v>
      </c>
      <c r="DM24" s="31">
        <v>152.36012299999999</v>
      </c>
      <c r="DN24" s="28">
        <v>161.41905199999999</v>
      </c>
      <c r="DO24" s="31">
        <v>162.26698300000001</v>
      </c>
      <c r="DP24" s="31">
        <v>155.734756</v>
      </c>
      <c r="DQ24" s="31">
        <v>153.442261</v>
      </c>
      <c r="DR24" s="31">
        <v>152.360367</v>
      </c>
      <c r="DS24" s="28">
        <v>160.71765099999999</v>
      </c>
      <c r="DT24" s="31">
        <v>162.363159</v>
      </c>
      <c r="DU24" s="31">
        <v>155.860535</v>
      </c>
      <c r="DV24" s="31">
        <v>152.74850499999999</v>
      </c>
      <c r="DW24" s="31">
        <v>152.36042800000001</v>
      </c>
      <c r="DX24" s="28">
        <v>160.64793399999999</v>
      </c>
      <c r="DY24" s="31">
        <v>159.88360599999999</v>
      </c>
      <c r="DZ24" s="31">
        <v>153.894745</v>
      </c>
      <c r="EA24" s="31">
        <v>152.74603300000001</v>
      </c>
      <c r="EB24" s="31">
        <v>151.73637400000001</v>
      </c>
      <c r="EC24" s="28">
        <v>160.64799500000001</v>
      </c>
      <c r="ED24" s="31">
        <v>160.13772599999999</v>
      </c>
      <c r="EE24" s="31">
        <v>153.66304</v>
      </c>
      <c r="EF24" s="31">
        <v>152.74865700000001</v>
      </c>
      <c r="EG24" s="31">
        <v>151.617096</v>
      </c>
      <c r="EH24" s="28">
        <v>160.666641</v>
      </c>
      <c r="EI24" s="31">
        <v>160.13769500000001</v>
      </c>
      <c r="EJ24" s="31">
        <v>153.595932</v>
      </c>
      <c r="EK24" s="31">
        <v>152.74920700000001</v>
      </c>
      <c r="EL24" s="31">
        <v>149.01132200000001</v>
      </c>
      <c r="EM24" s="28">
        <v>158.332977</v>
      </c>
      <c r="EN24" s="31">
        <v>159.64355499999999</v>
      </c>
      <c r="EO24" s="31">
        <v>153.183975</v>
      </c>
      <c r="EP24" s="31">
        <v>152.749222</v>
      </c>
      <c r="EQ24" s="31">
        <v>147.67756700000001</v>
      </c>
      <c r="ER24" s="28">
        <v>157.34510800000001</v>
      </c>
      <c r="ES24" s="30">
        <v>0</v>
      </c>
      <c r="ET24" s="30">
        <v>-1E-3</v>
      </c>
      <c r="EU24" s="30">
        <v>-1E-3</v>
      </c>
      <c r="EV24" s="30">
        <v>-2E-3</v>
      </c>
      <c r="EW24" s="29">
        <v>0</v>
      </c>
    </row>
    <row r="25" spans="1:153" ht="30" x14ac:dyDescent="0.25">
      <c r="A25" s="28" t="s">
        <v>201</v>
      </c>
      <c r="B25" s="28">
        <v>3972.3745119999999</v>
      </c>
      <c r="C25" s="28">
        <v>3954.242432</v>
      </c>
      <c r="D25" s="31">
        <v>3923.9799800000001</v>
      </c>
      <c r="E25" s="31">
        <v>3923.7639159999999</v>
      </c>
      <c r="F25" s="31">
        <v>3923.618164</v>
      </c>
      <c r="G25" s="31">
        <v>3923.4562989999999</v>
      </c>
      <c r="H25" s="28">
        <v>3925.9191890000002</v>
      </c>
      <c r="I25" s="31">
        <v>3886.5390619999998</v>
      </c>
      <c r="J25" s="31">
        <v>3884.4499510000001</v>
      </c>
      <c r="K25" s="31">
        <v>3884.0014649999998</v>
      </c>
      <c r="L25" s="31">
        <v>3882.4653320000002</v>
      </c>
      <c r="M25" s="28">
        <v>3888.0686040000001</v>
      </c>
      <c r="N25" s="31">
        <v>3920.7585450000001</v>
      </c>
      <c r="O25" s="31">
        <v>3886.9575199999999</v>
      </c>
      <c r="P25" s="31">
        <v>3871.2290039999998</v>
      </c>
      <c r="Q25" s="31">
        <v>3844.280518</v>
      </c>
      <c r="R25" s="28">
        <v>3899.4887699999999</v>
      </c>
      <c r="S25" s="31">
        <v>3975.116943</v>
      </c>
      <c r="T25" s="31">
        <v>3900.2810060000002</v>
      </c>
      <c r="U25" s="31">
        <v>3863.398193</v>
      </c>
      <c r="V25" s="31">
        <v>3799.7763669999999</v>
      </c>
      <c r="W25" s="28">
        <v>3921.804443</v>
      </c>
      <c r="X25" s="31">
        <v>4011.3046880000002</v>
      </c>
      <c r="Y25" s="31">
        <v>3916.5439449999999</v>
      </c>
      <c r="Z25" s="31">
        <v>3859.6892090000001</v>
      </c>
      <c r="AA25" s="31">
        <v>3762.8608399999998</v>
      </c>
      <c r="AB25" s="28">
        <v>3939.8454590000001</v>
      </c>
      <c r="AC25" s="31">
        <v>4059.2082519999999</v>
      </c>
      <c r="AD25" s="31">
        <v>3956.1364749999998</v>
      </c>
      <c r="AE25" s="31">
        <v>3885.8774410000001</v>
      </c>
      <c r="AF25" s="31">
        <v>3767.6003420000002</v>
      </c>
      <c r="AG25" s="28">
        <v>3985.2563479999999</v>
      </c>
      <c r="AH25" s="31">
        <v>4101.4506840000004</v>
      </c>
      <c r="AI25" s="31">
        <v>3995.8776859999998</v>
      </c>
      <c r="AJ25" s="31">
        <v>3913.522461</v>
      </c>
      <c r="AK25" s="31">
        <v>3789.6252439999998</v>
      </c>
      <c r="AL25" s="28">
        <v>4033.6625979999999</v>
      </c>
      <c r="AM25" s="31">
        <v>4155.0600590000004</v>
      </c>
      <c r="AN25" s="31">
        <v>4041.313721</v>
      </c>
      <c r="AO25" s="31">
        <v>3953.1992190000001</v>
      </c>
      <c r="AP25" s="31">
        <v>3823.8454590000001</v>
      </c>
      <c r="AQ25" s="28">
        <v>4090.3996579999998</v>
      </c>
      <c r="AR25" s="31">
        <v>4183.71875</v>
      </c>
      <c r="AS25" s="31">
        <v>4063.193115</v>
      </c>
      <c r="AT25" s="31">
        <v>3973.3847660000001</v>
      </c>
      <c r="AU25" s="31">
        <v>3845.5336910000001</v>
      </c>
      <c r="AV25" s="28">
        <v>4121.2690430000002</v>
      </c>
      <c r="AW25" s="31">
        <v>4211.4111329999996</v>
      </c>
      <c r="AX25" s="31">
        <v>4082.0859380000002</v>
      </c>
      <c r="AY25" s="31">
        <v>3993.1616210000002</v>
      </c>
      <c r="AZ25" s="31">
        <v>3864.8276369999999</v>
      </c>
      <c r="BA25" s="28">
        <v>4151.2460940000001</v>
      </c>
      <c r="BB25" s="31">
        <v>4250.5908200000003</v>
      </c>
      <c r="BC25" s="31">
        <v>4113.046875</v>
      </c>
      <c r="BD25" s="31">
        <v>4023.9035640000002</v>
      </c>
      <c r="BE25" s="31">
        <v>3903.9340820000002</v>
      </c>
      <c r="BF25" s="28">
        <v>4194.1982420000004</v>
      </c>
      <c r="BG25" s="31">
        <v>4287.4282229999999</v>
      </c>
      <c r="BH25" s="31">
        <v>4140.3847660000001</v>
      </c>
      <c r="BI25" s="31">
        <v>4053.8002929999998</v>
      </c>
      <c r="BJ25" s="31">
        <v>3927.1640619999998</v>
      </c>
      <c r="BK25" s="28">
        <v>4230.7006840000004</v>
      </c>
      <c r="BL25" s="31">
        <v>4322.486328</v>
      </c>
      <c r="BM25" s="31">
        <v>4167.6723629999997</v>
      </c>
      <c r="BN25" s="31">
        <v>4077.8813479999999</v>
      </c>
      <c r="BO25" s="31">
        <v>3943.5976559999999</v>
      </c>
      <c r="BP25" s="28">
        <v>4262.4028319999998</v>
      </c>
      <c r="BQ25" s="31">
        <v>4355.1362300000001</v>
      </c>
      <c r="BR25" s="31">
        <v>4198.6142579999996</v>
      </c>
      <c r="BS25" s="31">
        <v>4107.060547</v>
      </c>
      <c r="BT25" s="31">
        <v>3961.4702149999998</v>
      </c>
      <c r="BU25" s="28">
        <v>4295.4086909999996</v>
      </c>
      <c r="BV25" s="31">
        <v>4385.8525390000004</v>
      </c>
      <c r="BW25" s="31">
        <v>4218.3496089999999</v>
      </c>
      <c r="BX25" s="31">
        <v>4128.9135740000002</v>
      </c>
      <c r="BY25" s="31">
        <v>3974.6752929999998</v>
      </c>
      <c r="BZ25" s="28">
        <v>4323.1777339999999</v>
      </c>
      <c r="CA25" s="31">
        <v>4419.3500979999999</v>
      </c>
      <c r="CB25" s="31">
        <v>4243.2851559999999</v>
      </c>
      <c r="CC25" s="31">
        <v>4153.0517579999996</v>
      </c>
      <c r="CD25" s="31">
        <v>3998.7014159999999</v>
      </c>
      <c r="CE25" s="28">
        <v>4350.9584960000002</v>
      </c>
      <c r="CF25" s="31">
        <v>4448.7695309999999</v>
      </c>
      <c r="CG25" s="31">
        <v>4264.6176759999998</v>
      </c>
      <c r="CH25" s="31">
        <v>4174.7060549999997</v>
      </c>
      <c r="CI25" s="31">
        <v>4018.6684570000002</v>
      </c>
      <c r="CJ25" s="28">
        <v>4374.5693359999996</v>
      </c>
      <c r="CK25" s="31">
        <v>4477.9340819999998</v>
      </c>
      <c r="CL25" s="31">
        <v>4289.1035160000001</v>
      </c>
      <c r="CM25" s="31">
        <v>4196.2875979999999</v>
      </c>
      <c r="CN25" s="31">
        <v>4041.8198240000002</v>
      </c>
      <c r="CO25" s="28">
        <v>4397.2089839999999</v>
      </c>
      <c r="CP25" s="31">
        <v>4508.5517579999996</v>
      </c>
      <c r="CQ25" s="31">
        <v>4313.330078</v>
      </c>
      <c r="CR25" s="31">
        <v>4217.6997069999998</v>
      </c>
      <c r="CS25" s="31">
        <v>4062.1372070000002</v>
      </c>
      <c r="CT25" s="28">
        <v>4421.841797</v>
      </c>
      <c r="CU25" s="31">
        <v>4536.890625</v>
      </c>
      <c r="CV25" s="31">
        <v>4334.1689450000003</v>
      </c>
      <c r="CW25" s="31">
        <v>4240.0273440000001</v>
      </c>
      <c r="CX25" s="31">
        <v>4072.5541990000002</v>
      </c>
      <c r="CY25" s="28">
        <v>4437.7724609999996</v>
      </c>
      <c r="CZ25" s="31">
        <v>4562.8994140000004</v>
      </c>
      <c r="DA25" s="31">
        <v>4356.3662109999996</v>
      </c>
      <c r="DB25" s="31">
        <v>4260.216797</v>
      </c>
      <c r="DC25" s="31">
        <v>4086.7124020000001</v>
      </c>
      <c r="DD25" s="28">
        <v>4453.060547</v>
      </c>
      <c r="DE25" s="31">
        <v>4589.716797</v>
      </c>
      <c r="DF25" s="31">
        <v>4379.0971680000002</v>
      </c>
      <c r="DG25" s="31">
        <v>4281.2714839999999</v>
      </c>
      <c r="DH25" s="31">
        <v>4104.8125</v>
      </c>
      <c r="DI25" s="28">
        <v>4477.1752930000002</v>
      </c>
      <c r="DJ25" s="31">
        <v>4622.4858400000003</v>
      </c>
      <c r="DK25" s="31">
        <v>4407.25</v>
      </c>
      <c r="DL25" s="31">
        <v>4302.4902339999999</v>
      </c>
      <c r="DM25" s="31">
        <v>4127.2963870000003</v>
      </c>
      <c r="DN25" s="28">
        <v>4505.0454099999997</v>
      </c>
      <c r="DO25" s="31">
        <v>4652.9018550000001</v>
      </c>
      <c r="DP25" s="31">
        <v>4431.611328</v>
      </c>
      <c r="DQ25" s="31">
        <v>4320.1108400000003</v>
      </c>
      <c r="DR25" s="31">
        <v>4147.4775390000004</v>
      </c>
      <c r="DS25" s="28">
        <v>4534.5517579999996</v>
      </c>
      <c r="DT25" s="31">
        <v>4686.6987300000001</v>
      </c>
      <c r="DU25" s="31">
        <v>4458.8784180000002</v>
      </c>
      <c r="DV25" s="31">
        <v>4345.1884769999997</v>
      </c>
      <c r="DW25" s="31">
        <v>4178.3916019999997</v>
      </c>
      <c r="DX25" s="28">
        <v>4570.4985349999997</v>
      </c>
      <c r="DY25" s="31">
        <v>4721.7294920000004</v>
      </c>
      <c r="DZ25" s="31">
        <v>4494.732422</v>
      </c>
      <c r="EA25" s="31">
        <v>4374.2441410000001</v>
      </c>
      <c r="EB25" s="31">
        <v>4219.8403319999998</v>
      </c>
      <c r="EC25" s="28">
        <v>4612.4555659999996</v>
      </c>
      <c r="ED25" s="31">
        <v>4761.6972660000001</v>
      </c>
      <c r="EE25" s="31">
        <v>4532.7055659999996</v>
      </c>
      <c r="EF25" s="31">
        <v>4404.0610349999997</v>
      </c>
      <c r="EG25" s="31">
        <v>4263.4746089999999</v>
      </c>
      <c r="EH25" s="28">
        <v>4655.6171880000002</v>
      </c>
      <c r="EI25" s="31">
        <v>4805.6962890000004</v>
      </c>
      <c r="EJ25" s="31">
        <v>4569.9350590000004</v>
      </c>
      <c r="EK25" s="31">
        <v>4440.857422</v>
      </c>
      <c r="EL25" s="31">
        <v>4300.7358400000003</v>
      </c>
      <c r="EM25" s="28">
        <v>4696.5004879999997</v>
      </c>
      <c r="EN25" s="31">
        <v>4847.8876950000003</v>
      </c>
      <c r="EO25" s="31">
        <v>4609.0732420000004</v>
      </c>
      <c r="EP25" s="31">
        <v>4473.6982420000004</v>
      </c>
      <c r="EQ25" s="31">
        <v>4348.0854490000002</v>
      </c>
      <c r="ER25" s="28">
        <v>4735.3027339999999</v>
      </c>
      <c r="ES25" s="30">
        <v>7.0000000000000001E-3</v>
      </c>
      <c r="ET25" s="30">
        <v>5.0000000000000001E-3</v>
      </c>
      <c r="EU25" s="30">
        <v>4.0000000000000001E-3</v>
      </c>
      <c r="EV25" s="30">
        <v>3.0000000000000001E-3</v>
      </c>
      <c r="EW25" s="29">
        <v>6.0000000000000001E-3</v>
      </c>
    </row>
    <row r="26" spans="1:153" x14ac:dyDescent="0.25">
      <c r="A26" s="24" t="s">
        <v>200</v>
      </c>
      <c r="B26" s="24">
        <v>16.754797</v>
      </c>
      <c r="C26" s="24">
        <v>12.464993</v>
      </c>
      <c r="D26" s="27">
        <v>13.1991</v>
      </c>
      <c r="E26" s="27">
        <v>13.1991</v>
      </c>
      <c r="F26" s="27">
        <v>13.1991</v>
      </c>
      <c r="G26" s="27">
        <v>13.1991</v>
      </c>
      <c r="H26" s="24">
        <v>13.1991</v>
      </c>
      <c r="I26" s="27">
        <v>13.158128</v>
      </c>
      <c r="J26" s="27">
        <v>13.158128</v>
      </c>
      <c r="K26" s="27">
        <v>13.158128</v>
      </c>
      <c r="L26" s="27">
        <v>13.158128</v>
      </c>
      <c r="M26" s="24">
        <v>13.158128</v>
      </c>
      <c r="N26" s="27">
        <v>13.440594000000001</v>
      </c>
      <c r="O26" s="27">
        <v>13.440594000000001</v>
      </c>
      <c r="P26" s="27">
        <v>13.440594000000001</v>
      </c>
      <c r="Q26" s="27">
        <v>13.440594000000001</v>
      </c>
      <c r="R26" s="24">
        <v>13.440594000000001</v>
      </c>
      <c r="S26" s="27">
        <v>13.529589</v>
      </c>
      <c r="T26" s="27">
        <v>13.529589</v>
      </c>
      <c r="U26" s="27">
        <v>13.529589</v>
      </c>
      <c r="V26" s="27">
        <v>13.529589</v>
      </c>
      <c r="W26" s="24">
        <v>13.529589</v>
      </c>
      <c r="X26" s="27">
        <v>13.266978999999999</v>
      </c>
      <c r="Y26" s="27">
        <v>13.263351999999999</v>
      </c>
      <c r="Z26" s="27">
        <v>13.259463</v>
      </c>
      <c r="AA26" s="27">
        <v>13.294392999999999</v>
      </c>
      <c r="AB26" s="24">
        <v>13.315923</v>
      </c>
      <c r="AC26" s="27">
        <v>13.261364</v>
      </c>
      <c r="AD26" s="27">
        <v>12.629375</v>
      </c>
      <c r="AE26" s="27">
        <v>12.625486</v>
      </c>
      <c r="AF26" s="27">
        <v>12.608857</v>
      </c>
      <c r="AG26" s="24">
        <v>13.258034</v>
      </c>
      <c r="AH26" s="27">
        <v>13.258654</v>
      </c>
      <c r="AI26" s="27">
        <v>12.626108</v>
      </c>
      <c r="AJ26" s="27">
        <v>12.622218999999999</v>
      </c>
      <c r="AK26" s="27">
        <v>12.608301000000001</v>
      </c>
      <c r="AL26" s="24">
        <v>13.258034</v>
      </c>
      <c r="AM26" s="27">
        <v>13.258654</v>
      </c>
      <c r="AN26" s="27">
        <v>12.626108</v>
      </c>
      <c r="AO26" s="27">
        <v>12.622218999999999</v>
      </c>
      <c r="AP26" s="27">
        <v>12.608301000000001</v>
      </c>
      <c r="AQ26" s="24">
        <v>13.258034</v>
      </c>
      <c r="AR26" s="27">
        <v>13.258654</v>
      </c>
      <c r="AS26" s="27">
        <v>12.550101</v>
      </c>
      <c r="AT26" s="27">
        <v>12.546212000000001</v>
      </c>
      <c r="AU26" s="27">
        <v>12.522906000000001</v>
      </c>
      <c r="AV26" s="24">
        <v>13.258034</v>
      </c>
      <c r="AW26" s="27">
        <v>13.258654</v>
      </c>
      <c r="AX26" s="27">
        <v>12.503596999999999</v>
      </c>
      <c r="AY26" s="27">
        <v>12.499708</v>
      </c>
      <c r="AZ26" s="27">
        <v>12.522906000000001</v>
      </c>
      <c r="BA26" s="24">
        <v>13.258034</v>
      </c>
      <c r="BB26" s="27">
        <v>13.258654</v>
      </c>
      <c r="BC26" s="27">
        <v>12.503596999999999</v>
      </c>
      <c r="BD26" s="27">
        <v>12.499708</v>
      </c>
      <c r="BE26" s="27">
        <v>12.522906000000001</v>
      </c>
      <c r="BF26" s="24">
        <v>13.258034</v>
      </c>
      <c r="BG26" s="27">
        <v>13.258654</v>
      </c>
      <c r="BH26" s="27">
        <v>12.503596999999999</v>
      </c>
      <c r="BI26" s="27">
        <v>12.499708</v>
      </c>
      <c r="BJ26" s="27">
        <v>12.522906000000001</v>
      </c>
      <c r="BK26" s="24">
        <v>13.135522999999999</v>
      </c>
      <c r="BL26" s="27">
        <v>13.258654</v>
      </c>
      <c r="BM26" s="27">
        <v>12.503596999999999</v>
      </c>
      <c r="BN26" s="27">
        <v>12.499708</v>
      </c>
      <c r="BO26" s="27">
        <v>12.522906000000001</v>
      </c>
      <c r="BP26" s="24">
        <v>13.135522999999999</v>
      </c>
      <c r="BQ26" s="27">
        <v>13.182646999999999</v>
      </c>
      <c r="BR26" s="27">
        <v>12.503596999999999</v>
      </c>
      <c r="BS26" s="27">
        <v>12.499708</v>
      </c>
      <c r="BT26" s="27">
        <v>12.520196</v>
      </c>
      <c r="BU26" s="24">
        <v>13.135522999999999</v>
      </c>
      <c r="BV26" s="27">
        <v>13.136143000000001</v>
      </c>
      <c r="BW26" s="27">
        <v>12.503596999999999</v>
      </c>
      <c r="BX26" s="27">
        <v>12.483088</v>
      </c>
      <c r="BY26" s="27">
        <v>12.520196</v>
      </c>
      <c r="BZ26" s="24">
        <v>13.135522999999999</v>
      </c>
      <c r="CA26" s="27">
        <v>13.136143000000001</v>
      </c>
      <c r="CB26" s="27">
        <v>12.503341000000001</v>
      </c>
      <c r="CC26" s="27">
        <v>12.483088</v>
      </c>
      <c r="CD26" s="27">
        <v>12.520196</v>
      </c>
      <c r="CE26" s="24">
        <v>13.132811999999999</v>
      </c>
      <c r="CF26" s="27">
        <v>13.136143000000001</v>
      </c>
      <c r="CG26" s="27">
        <v>12.503341000000001</v>
      </c>
      <c r="CH26" s="27">
        <v>12.483088</v>
      </c>
      <c r="CI26" s="27">
        <v>12.454981999999999</v>
      </c>
      <c r="CJ26" s="24">
        <v>13.12923</v>
      </c>
      <c r="CK26" s="27">
        <v>13.136143000000001</v>
      </c>
      <c r="CL26" s="27">
        <v>12.499712000000001</v>
      </c>
      <c r="CM26" s="27">
        <v>12.483088</v>
      </c>
      <c r="CN26" s="27">
        <v>12.440293</v>
      </c>
      <c r="CO26" s="24">
        <v>13.129184</v>
      </c>
      <c r="CP26" s="27">
        <v>13.136143000000001</v>
      </c>
      <c r="CQ26" s="27">
        <v>12.483091</v>
      </c>
      <c r="CR26" s="27">
        <v>12.483088</v>
      </c>
      <c r="CS26" s="27">
        <v>12.440293</v>
      </c>
      <c r="CT26" s="24">
        <v>13.129184</v>
      </c>
      <c r="CU26" s="27">
        <v>13.136143000000001</v>
      </c>
      <c r="CV26" s="27">
        <v>12.483091</v>
      </c>
      <c r="CW26" s="27">
        <v>12.483088</v>
      </c>
      <c r="CX26" s="27">
        <v>12.440151999999999</v>
      </c>
      <c r="CY26" s="24">
        <v>13.112563</v>
      </c>
      <c r="CZ26" s="27">
        <v>13.136143000000001</v>
      </c>
      <c r="DA26" s="27">
        <v>12.483091</v>
      </c>
      <c r="DB26" s="27">
        <v>12.483088</v>
      </c>
      <c r="DC26" s="27">
        <v>12.440151999999999</v>
      </c>
      <c r="DD26" s="24">
        <v>13.112563</v>
      </c>
      <c r="DE26" s="27">
        <v>13.136143000000001</v>
      </c>
      <c r="DF26" s="27">
        <v>12.483091</v>
      </c>
      <c r="DG26" s="27">
        <v>12.417873</v>
      </c>
      <c r="DH26" s="27">
        <v>12.440151999999999</v>
      </c>
      <c r="DI26" s="24">
        <v>13.112563</v>
      </c>
      <c r="DJ26" s="27">
        <v>13.136143000000001</v>
      </c>
      <c r="DK26" s="27">
        <v>12.483091</v>
      </c>
      <c r="DL26" s="27">
        <v>12.417873</v>
      </c>
      <c r="DM26" s="27">
        <v>12.440151999999999</v>
      </c>
      <c r="DN26" s="24">
        <v>13.112306999999999</v>
      </c>
      <c r="DO26" s="27">
        <v>13.136143000000001</v>
      </c>
      <c r="DP26" s="27">
        <v>12.483091</v>
      </c>
      <c r="DQ26" s="27">
        <v>12.403185000000001</v>
      </c>
      <c r="DR26" s="27">
        <v>12.440151999999999</v>
      </c>
      <c r="DS26" s="24">
        <v>13.112306999999999</v>
      </c>
      <c r="DT26" s="27">
        <v>13.136143000000001</v>
      </c>
      <c r="DU26" s="27">
        <v>12.483091</v>
      </c>
      <c r="DV26" s="27">
        <v>12.403185000000001</v>
      </c>
      <c r="DW26" s="27">
        <v>12.440068</v>
      </c>
      <c r="DX26" s="24">
        <v>13.112306999999999</v>
      </c>
      <c r="DY26" s="27">
        <v>13.136143000000001</v>
      </c>
      <c r="DZ26" s="27">
        <v>12.417877000000001</v>
      </c>
      <c r="EA26" s="27">
        <v>12.403185000000001</v>
      </c>
      <c r="EB26" s="27">
        <v>12.402272999999999</v>
      </c>
      <c r="EC26" s="24">
        <v>13.112306999999999</v>
      </c>
      <c r="ED26" s="27">
        <v>13.136143000000001</v>
      </c>
      <c r="EE26" s="27">
        <v>12.417877000000001</v>
      </c>
      <c r="EF26" s="27">
        <v>12.403044</v>
      </c>
      <c r="EG26" s="27">
        <v>12.401655</v>
      </c>
      <c r="EH26" s="24">
        <v>13.112306999999999</v>
      </c>
      <c r="EI26" s="27">
        <v>13.136143000000001</v>
      </c>
      <c r="EJ26" s="27">
        <v>12.403188999999999</v>
      </c>
      <c r="EK26" s="27">
        <v>12.403044</v>
      </c>
      <c r="EL26" s="27">
        <v>12.279738</v>
      </c>
      <c r="EM26" s="24">
        <v>13.112306999999999</v>
      </c>
      <c r="EN26" s="27">
        <v>13.136143000000001</v>
      </c>
      <c r="EO26" s="27">
        <v>12.403188999999999</v>
      </c>
      <c r="EP26" s="27">
        <v>12.403044</v>
      </c>
      <c r="EQ26" s="27">
        <v>12.244866999999999</v>
      </c>
      <c r="ER26" s="24">
        <v>13.047091</v>
      </c>
      <c r="ES26" s="26">
        <v>2E-3</v>
      </c>
      <c r="ET26" s="26">
        <v>0</v>
      </c>
      <c r="EU26" s="26">
        <v>0</v>
      </c>
      <c r="EV26" s="26">
        <v>-1E-3</v>
      </c>
      <c r="EW26" s="25">
        <v>2E-3</v>
      </c>
    </row>
    <row r="27" spans="1:153" x14ac:dyDescent="0.25">
      <c r="A27" s="24"/>
      <c r="B27" s="24"/>
      <c r="C27" s="24"/>
      <c r="D27" s="194"/>
      <c r="E27" s="189"/>
      <c r="F27" s="189"/>
      <c r="G27" s="189"/>
      <c r="H27" s="195"/>
      <c r="I27" s="194"/>
      <c r="J27" s="189"/>
      <c r="K27" s="189"/>
      <c r="L27" s="189"/>
      <c r="M27" s="195"/>
      <c r="N27" s="194"/>
      <c r="O27" s="189"/>
      <c r="P27" s="189"/>
      <c r="Q27" s="189"/>
      <c r="R27" s="195"/>
      <c r="S27" s="194"/>
      <c r="T27" s="189"/>
      <c r="U27" s="189"/>
      <c r="V27" s="189"/>
      <c r="W27" s="195"/>
      <c r="X27" s="194"/>
      <c r="Y27" s="189"/>
      <c r="Z27" s="189"/>
      <c r="AA27" s="189"/>
      <c r="AB27" s="195"/>
      <c r="AC27" s="194"/>
      <c r="AD27" s="189"/>
      <c r="AE27" s="189"/>
      <c r="AF27" s="189"/>
      <c r="AG27" s="195"/>
      <c r="AH27" s="194"/>
      <c r="AI27" s="189"/>
      <c r="AJ27" s="189"/>
      <c r="AK27" s="189"/>
      <c r="AL27" s="195"/>
      <c r="AM27" s="194"/>
      <c r="AN27" s="189"/>
      <c r="AO27" s="189"/>
      <c r="AP27" s="189"/>
      <c r="AQ27" s="195"/>
      <c r="AR27" s="194"/>
      <c r="AS27" s="189"/>
      <c r="AT27" s="189"/>
      <c r="AU27" s="189"/>
      <c r="AV27" s="195"/>
      <c r="AW27" s="194"/>
      <c r="AX27" s="189"/>
      <c r="AY27" s="189"/>
      <c r="AZ27" s="189"/>
      <c r="BA27" s="195"/>
      <c r="BB27" s="194"/>
      <c r="BC27" s="189"/>
      <c r="BD27" s="189"/>
      <c r="BE27" s="189"/>
      <c r="BF27" s="195"/>
      <c r="BG27" s="194"/>
      <c r="BH27" s="189"/>
      <c r="BI27" s="189"/>
      <c r="BJ27" s="189"/>
      <c r="BK27" s="195"/>
      <c r="BL27" s="194"/>
      <c r="BM27" s="189"/>
      <c r="BN27" s="189"/>
      <c r="BO27" s="189"/>
      <c r="BP27" s="195"/>
      <c r="BQ27" s="194"/>
      <c r="BR27" s="189"/>
      <c r="BS27" s="189"/>
      <c r="BT27" s="189"/>
      <c r="BU27" s="195"/>
      <c r="BV27" s="194"/>
      <c r="BW27" s="189"/>
      <c r="BX27" s="189"/>
      <c r="BY27" s="189"/>
      <c r="BZ27" s="195"/>
      <c r="CA27" s="194"/>
      <c r="CB27" s="189"/>
      <c r="CC27" s="189"/>
      <c r="CD27" s="189"/>
      <c r="CE27" s="195"/>
      <c r="CF27" s="194"/>
      <c r="CG27" s="189"/>
      <c r="CH27" s="189"/>
      <c r="CI27" s="189"/>
      <c r="CJ27" s="195"/>
      <c r="CK27" s="194"/>
      <c r="CL27" s="189"/>
      <c r="CM27" s="189"/>
      <c r="CN27" s="189"/>
      <c r="CO27" s="195"/>
      <c r="CP27" s="194"/>
      <c r="CQ27" s="189"/>
      <c r="CR27" s="189"/>
      <c r="CS27" s="189"/>
      <c r="CT27" s="195"/>
      <c r="CU27" s="194"/>
      <c r="CV27" s="189"/>
      <c r="CW27" s="189"/>
      <c r="CX27" s="189"/>
      <c r="CY27" s="195"/>
      <c r="CZ27" s="194"/>
      <c r="DA27" s="189"/>
      <c r="DB27" s="189"/>
      <c r="DC27" s="189"/>
      <c r="DD27" s="195"/>
      <c r="DE27" s="194"/>
      <c r="DF27" s="189"/>
      <c r="DG27" s="189"/>
      <c r="DH27" s="189"/>
      <c r="DI27" s="195"/>
      <c r="DJ27" s="194"/>
      <c r="DK27" s="189"/>
      <c r="DL27" s="189"/>
      <c r="DM27" s="189"/>
      <c r="DN27" s="195"/>
      <c r="DO27" s="194"/>
      <c r="DP27" s="189"/>
      <c r="DQ27" s="189"/>
      <c r="DR27" s="189"/>
      <c r="DS27" s="195"/>
      <c r="DT27" s="194"/>
      <c r="DU27" s="189"/>
      <c r="DV27" s="189"/>
      <c r="DW27" s="189"/>
      <c r="DX27" s="195"/>
      <c r="DY27" s="194"/>
      <c r="DZ27" s="189"/>
      <c r="EA27" s="189"/>
      <c r="EB27" s="189"/>
      <c r="EC27" s="195"/>
      <c r="ED27" s="194"/>
      <c r="EE27" s="189"/>
      <c r="EF27" s="189"/>
      <c r="EG27" s="189"/>
      <c r="EH27" s="195"/>
      <c r="EI27" s="194"/>
      <c r="EJ27" s="189"/>
      <c r="EK27" s="189"/>
      <c r="EL27" s="189"/>
      <c r="EM27" s="195"/>
      <c r="EN27" s="194"/>
      <c r="EO27" s="189"/>
      <c r="EP27" s="189"/>
      <c r="EQ27" s="189"/>
      <c r="ER27" s="195"/>
      <c r="ES27" s="194"/>
      <c r="ET27" s="189"/>
      <c r="EU27" s="189"/>
      <c r="EV27" s="189"/>
      <c r="EW27" s="195"/>
    </row>
    <row r="28" spans="1:153" x14ac:dyDescent="0.25">
      <c r="A28" s="28" t="s">
        <v>199</v>
      </c>
      <c r="B28" s="28">
        <v>3955.6196289999998</v>
      </c>
      <c r="C28" s="28">
        <v>3941.7773440000001</v>
      </c>
      <c r="D28" s="31">
        <v>3910.7807619999999</v>
      </c>
      <c r="E28" s="31">
        <v>3910.5646969999998</v>
      </c>
      <c r="F28" s="31">
        <v>3910.4189449999999</v>
      </c>
      <c r="G28" s="31">
        <v>3910.2570799999999</v>
      </c>
      <c r="H28" s="28">
        <v>3912.719971</v>
      </c>
      <c r="I28" s="31">
        <v>3873.3808589999999</v>
      </c>
      <c r="J28" s="31">
        <v>3871.2917480000001</v>
      </c>
      <c r="K28" s="31">
        <v>3870.8432619999999</v>
      </c>
      <c r="L28" s="31">
        <v>3869.3071289999998</v>
      </c>
      <c r="M28" s="28">
        <v>3874.9104000000002</v>
      </c>
      <c r="N28" s="31">
        <v>3907.3178710000002</v>
      </c>
      <c r="O28" s="31">
        <v>3873.516846</v>
      </c>
      <c r="P28" s="31">
        <v>3857.7883299999999</v>
      </c>
      <c r="Q28" s="31">
        <v>3830.8398440000001</v>
      </c>
      <c r="R28" s="28">
        <v>3886.048096</v>
      </c>
      <c r="S28" s="31">
        <v>3961.5874020000001</v>
      </c>
      <c r="T28" s="31">
        <v>3886.7514649999998</v>
      </c>
      <c r="U28" s="31">
        <v>3849.8686520000001</v>
      </c>
      <c r="V28" s="31">
        <v>3786.2468260000001</v>
      </c>
      <c r="W28" s="28">
        <v>3908.2749020000001</v>
      </c>
      <c r="X28" s="31">
        <v>3998.0375979999999</v>
      </c>
      <c r="Y28" s="31">
        <v>3903.280518</v>
      </c>
      <c r="Z28" s="31">
        <v>3846.4296880000002</v>
      </c>
      <c r="AA28" s="31">
        <v>3749.5664059999999</v>
      </c>
      <c r="AB28" s="28">
        <v>3926.5295409999999</v>
      </c>
      <c r="AC28" s="31">
        <v>4045.9467770000001</v>
      </c>
      <c r="AD28" s="31">
        <v>3943.5070799999999</v>
      </c>
      <c r="AE28" s="31">
        <v>3873.251953</v>
      </c>
      <c r="AF28" s="31">
        <v>3754.9914549999999</v>
      </c>
      <c r="AG28" s="28">
        <v>3971.9982909999999</v>
      </c>
      <c r="AH28" s="31">
        <v>4088.1921390000002</v>
      </c>
      <c r="AI28" s="31">
        <v>3983.2514649999998</v>
      </c>
      <c r="AJ28" s="31">
        <v>3900.9001459999999</v>
      </c>
      <c r="AK28" s="31">
        <v>3777.016846</v>
      </c>
      <c r="AL28" s="28">
        <v>4020.4045409999999</v>
      </c>
      <c r="AM28" s="31">
        <v>4141.8012699999999</v>
      </c>
      <c r="AN28" s="31">
        <v>4028.6875</v>
      </c>
      <c r="AO28" s="31">
        <v>3940.576904</v>
      </c>
      <c r="AP28" s="31">
        <v>3811.2370609999998</v>
      </c>
      <c r="AQ28" s="28">
        <v>4077.1416020000001</v>
      </c>
      <c r="AR28" s="31">
        <v>4170.4599609999996</v>
      </c>
      <c r="AS28" s="31">
        <v>4050.6430660000001</v>
      </c>
      <c r="AT28" s="31">
        <v>3960.8386230000001</v>
      </c>
      <c r="AU28" s="31">
        <v>3833.0107419999999</v>
      </c>
      <c r="AV28" s="28">
        <v>4108.0112300000001</v>
      </c>
      <c r="AW28" s="31">
        <v>4198.1523440000001</v>
      </c>
      <c r="AX28" s="31">
        <v>4069.5822750000002</v>
      </c>
      <c r="AY28" s="31">
        <v>3980.661865</v>
      </c>
      <c r="AZ28" s="31">
        <v>3852.3046880000002</v>
      </c>
      <c r="BA28" s="28">
        <v>4137.9882809999999</v>
      </c>
      <c r="BB28" s="31">
        <v>4237.3320309999999</v>
      </c>
      <c r="BC28" s="31">
        <v>4100.5434569999998</v>
      </c>
      <c r="BD28" s="31">
        <v>4011.4038089999999</v>
      </c>
      <c r="BE28" s="31">
        <v>3891.4111330000001</v>
      </c>
      <c r="BF28" s="28">
        <v>4180.9404299999997</v>
      </c>
      <c r="BG28" s="31">
        <v>4274.1694340000004</v>
      </c>
      <c r="BH28" s="31">
        <v>4127.8813479999999</v>
      </c>
      <c r="BI28" s="31">
        <v>4041.3005370000001</v>
      </c>
      <c r="BJ28" s="31">
        <v>3914.6411130000001</v>
      </c>
      <c r="BK28" s="28">
        <v>4217.5649409999996</v>
      </c>
      <c r="BL28" s="31">
        <v>4309.2275390000004</v>
      </c>
      <c r="BM28" s="31">
        <v>4155.1689450000003</v>
      </c>
      <c r="BN28" s="31">
        <v>4065.3815920000002</v>
      </c>
      <c r="BO28" s="31">
        <v>3931.0747070000002</v>
      </c>
      <c r="BP28" s="28">
        <v>4249.2670900000003</v>
      </c>
      <c r="BQ28" s="31">
        <v>4341.9536129999997</v>
      </c>
      <c r="BR28" s="31">
        <v>4186.1108400000003</v>
      </c>
      <c r="BS28" s="31">
        <v>4094.5607909999999</v>
      </c>
      <c r="BT28" s="31">
        <v>3948.9499510000001</v>
      </c>
      <c r="BU28" s="28">
        <v>4282.2729490000002</v>
      </c>
      <c r="BV28" s="31">
        <v>4372.7163090000004</v>
      </c>
      <c r="BW28" s="31">
        <v>4205.8461909999996</v>
      </c>
      <c r="BX28" s="31">
        <v>4116.4306640000004</v>
      </c>
      <c r="BY28" s="31">
        <v>3962.155029</v>
      </c>
      <c r="BZ28" s="28">
        <v>4310.0419920000004</v>
      </c>
      <c r="CA28" s="31">
        <v>4406.2138670000004</v>
      </c>
      <c r="CB28" s="31">
        <v>4230.7817379999997</v>
      </c>
      <c r="CC28" s="31">
        <v>4140.5688479999999</v>
      </c>
      <c r="CD28" s="31">
        <v>3986.1811520000001</v>
      </c>
      <c r="CE28" s="28">
        <v>4337.8256840000004</v>
      </c>
      <c r="CF28" s="31">
        <v>4435.6333009999998</v>
      </c>
      <c r="CG28" s="31">
        <v>4252.1142579999996</v>
      </c>
      <c r="CH28" s="31">
        <v>4162.2231449999999</v>
      </c>
      <c r="CI28" s="31">
        <v>4006.2133789999998</v>
      </c>
      <c r="CJ28" s="28">
        <v>4361.4399409999996</v>
      </c>
      <c r="CK28" s="31">
        <v>4464.7978519999997</v>
      </c>
      <c r="CL28" s="31">
        <v>4276.6040039999998</v>
      </c>
      <c r="CM28" s="31">
        <v>4183.8046880000002</v>
      </c>
      <c r="CN28" s="31">
        <v>4029.3796390000002</v>
      </c>
      <c r="CO28" s="28">
        <v>4384.0795900000003</v>
      </c>
      <c r="CP28" s="31">
        <v>4495.4155270000001</v>
      </c>
      <c r="CQ28" s="31">
        <v>4300.8471680000002</v>
      </c>
      <c r="CR28" s="31">
        <v>4205.216797</v>
      </c>
      <c r="CS28" s="31">
        <v>4049.6970209999999</v>
      </c>
      <c r="CT28" s="28">
        <v>4408.7124020000001</v>
      </c>
      <c r="CU28" s="31">
        <v>4523.7543949999999</v>
      </c>
      <c r="CV28" s="31">
        <v>4321.6860349999997</v>
      </c>
      <c r="CW28" s="31">
        <v>4227.5444340000004</v>
      </c>
      <c r="CX28" s="31">
        <v>4060.1140140000002</v>
      </c>
      <c r="CY28" s="28">
        <v>4424.6596680000002</v>
      </c>
      <c r="CZ28" s="31">
        <v>4549.7631840000004</v>
      </c>
      <c r="DA28" s="31">
        <v>4343.8833009999998</v>
      </c>
      <c r="DB28" s="31">
        <v>4247.7338870000003</v>
      </c>
      <c r="DC28" s="31">
        <v>4074.2722170000002</v>
      </c>
      <c r="DD28" s="28">
        <v>4439.9477539999998</v>
      </c>
      <c r="DE28" s="31">
        <v>4576.5805659999996</v>
      </c>
      <c r="DF28" s="31">
        <v>4366.6142579999996</v>
      </c>
      <c r="DG28" s="31">
        <v>4268.8535160000001</v>
      </c>
      <c r="DH28" s="31">
        <v>4092.3723140000002</v>
      </c>
      <c r="DI28" s="28">
        <v>4464.0625</v>
      </c>
      <c r="DJ28" s="31">
        <v>4609.3496089999999</v>
      </c>
      <c r="DK28" s="31">
        <v>4394.7670900000003</v>
      </c>
      <c r="DL28" s="31">
        <v>4290.0722660000001</v>
      </c>
      <c r="DM28" s="31">
        <v>4114.8564450000003</v>
      </c>
      <c r="DN28" s="28">
        <v>4491.9331050000001</v>
      </c>
      <c r="DO28" s="31">
        <v>4639.765625</v>
      </c>
      <c r="DP28" s="31">
        <v>4419.1284180000002</v>
      </c>
      <c r="DQ28" s="31">
        <v>4307.7075199999999</v>
      </c>
      <c r="DR28" s="31">
        <v>4135.0375979999999</v>
      </c>
      <c r="DS28" s="28">
        <v>4521.439453</v>
      </c>
      <c r="DT28" s="31">
        <v>4673.5625</v>
      </c>
      <c r="DU28" s="31">
        <v>4446.3955079999996</v>
      </c>
      <c r="DV28" s="31">
        <v>4332.7851559999999</v>
      </c>
      <c r="DW28" s="31">
        <v>4165.9516599999997</v>
      </c>
      <c r="DX28" s="28">
        <v>4557.3862300000001</v>
      </c>
      <c r="DY28" s="31">
        <v>4708.5932620000003</v>
      </c>
      <c r="DZ28" s="31">
        <v>4482.314453</v>
      </c>
      <c r="EA28" s="31">
        <v>4361.8408200000003</v>
      </c>
      <c r="EB28" s="31">
        <v>4207.4379879999997</v>
      </c>
      <c r="EC28" s="28">
        <v>4599.3432620000003</v>
      </c>
      <c r="ED28" s="31">
        <v>4748.5610349999997</v>
      </c>
      <c r="EE28" s="31">
        <v>4520.2875979999999</v>
      </c>
      <c r="EF28" s="31">
        <v>4391.658203</v>
      </c>
      <c r="EG28" s="31">
        <v>4251.0727539999998</v>
      </c>
      <c r="EH28" s="28">
        <v>4642.5048829999996</v>
      </c>
      <c r="EI28" s="31">
        <v>4792.5600590000004</v>
      </c>
      <c r="EJ28" s="31">
        <v>4557.5317379999997</v>
      </c>
      <c r="EK28" s="31">
        <v>4428.4545900000003</v>
      </c>
      <c r="EL28" s="31">
        <v>4288.4560549999997</v>
      </c>
      <c r="EM28" s="28">
        <v>4683.3881840000004</v>
      </c>
      <c r="EN28" s="31">
        <v>4834.7514650000003</v>
      </c>
      <c r="EO28" s="31">
        <v>4596.669922</v>
      </c>
      <c r="EP28" s="31">
        <v>4461.2954099999997</v>
      </c>
      <c r="EQ28" s="31">
        <v>4335.8408200000003</v>
      </c>
      <c r="ER28" s="28">
        <v>4722.2558589999999</v>
      </c>
      <c r="ES28" s="30">
        <v>7.0000000000000001E-3</v>
      </c>
      <c r="ET28" s="30">
        <v>5.0000000000000001E-3</v>
      </c>
      <c r="EU28" s="30">
        <v>4.0000000000000001E-3</v>
      </c>
      <c r="EV28" s="30">
        <v>3.0000000000000001E-3</v>
      </c>
      <c r="EW28" s="29">
        <v>6.0000000000000001E-3</v>
      </c>
    </row>
    <row r="29" spans="1:153" x14ac:dyDescent="0.25">
      <c r="A29" s="24"/>
      <c r="B29" s="24"/>
      <c r="C29" s="24"/>
      <c r="D29" s="194"/>
      <c r="E29" s="189"/>
      <c r="F29" s="189"/>
      <c r="G29" s="189"/>
      <c r="H29" s="195"/>
      <c r="I29" s="194"/>
      <c r="J29" s="189"/>
      <c r="K29" s="189"/>
      <c r="L29" s="189"/>
      <c r="M29" s="195"/>
      <c r="N29" s="194"/>
      <c r="O29" s="189"/>
      <c r="P29" s="189"/>
      <c r="Q29" s="189"/>
      <c r="R29" s="195"/>
      <c r="S29" s="194"/>
      <c r="T29" s="189"/>
      <c r="U29" s="189"/>
      <c r="V29" s="189"/>
      <c r="W29" s="195"/>
      <c r="X29" s="194"/>
      <c r="Y29" s="189"/>
      <c r="Z29" s="189"/>
      <c r="AA29" s="189"/>
      <c r="AB29" s="195"/>
      <c r="AC29" s="194"/>
      <c r="AD29" s="189"/>
      <c r="AE29" s="189"/>
      <c r="AF29" s="189"/>
      <c r="AG29" s="195"/>
      <c r="AH29" s="194"/>
      <c r="AI29" s="189"/>
      <c r="AJ29" s="189"/>
      <c r="AK29" s="189"/>
      <c r="AL29" s="195"/>
      <c r="AM29" s="194"/>
      <c r="AN29" s="189"/>
      <c r="AO29" s="189"/>
      <c r="AP29" s="189"/>
      <c r="AQ29" s="195"/>
      <c r="AR29" s="194"/>
      <c r="AS29" s="189"/>
      <c r="AT29" s="189"/>
      <c r="AU29" s="189"/>
      <c r="AV29" s="195"/>
      <c r="AW29" s="194"/>
      <c r="AX29" s="189"/>
      <c r="AY29" s="189"/>
      <c r="AZ29" s="189"/>
      <c r="BA29" s="195"/>
      <c r="BB29" s="194"/>
      <c r="BC29" s="189"/>
      <c r="BD29" s="189"/>
      <c r="BE29" s="189"/>
      <c r="BF29" s="195"/>
      <c r="BG29" s="194"/>
      <c r="BH29" s="189"/>
      <c r="BI29" s="189"/>
      <c r="BJ29" s="189"/>
      <c r="BK29" s="195"/>
      <c r="BL29" s="194"/>
      <c r="BM29" s="189"/>
      <c r="BN29" s="189"/>
      <c r="BO29" s="189"/>
      <c r="BP29" s="195"/>
      <c r="BQ29" s="194"/>
      <c r="BR29" s="189"/>
      <c r="BS29" s="189"/>
      <c r="BT29" s="189"/>
      <c r="BU29" s="195"/>
      <c r="BV29" s="194"/>
      <c r="BW29" s="189"/>
      <c r="BX29" s="189"/>
      <c r="BY29" s="189"/>
      <c r="BZ29" s="195"/>
      <c r="CA29" s="194"/>
      <c r="CB29" s="189"/>
      <c r="CC29" s="189"/>
      <c r="CD29" s="189"/>
      <c r="CE29" s="195"/>
      <c r="CF29" s="194"/>
      <c r="CG29" s="189"/>
      <c r="CH29" s="189"/>
      <c r="CI29" s="189"/>
      <c r="CJ29" s="195"/>
      <c r="CK29" s="194"/>
      <c r="CL29" s="189"/>
      <c r="CM29" s="189"/>
      <c r="CN29" s="189"/>
      <c r="CO29" s="195"/>
      <c r="CP29" s="194"/>
      <c r="CQ29" s="189"/>
      <c r="CR29" s="189"/>
      <c r="CS29" s="189"/>
      <c r="CT29" s="195"/>
      <c r="CU29" s="194"/>
      <c r="CV29" s="189"/>
      <c r="CW29" s="189"/>
      <c r="CX29" s="189"/>
      <c r="CY29" s="195"/>
      <c r="CZ29" s="194"/>
      <c r="DA29" s="189"/>
      <c r="DB29" s="189"/>
      <c r="DC29" s="189"/>
      <c r="DD29" s="195"/>
      <c r="DE29" s="194"/>
      <c r="DF29" s="189"/>
      <c r="DG29" s="189"/>
      <c r="DH29" s="189"/>
      <c r="DI29" s="195"/>
      <c r="DJ29" s="194"/>
      <c r="DK29" s="189"/>
      <c r="DL29" s="189"/>
      <c r="DM29" s="189"/>
      <c r="DN29" s="195"/>
      <c r="DO29" s="194"/>
      <c r="DP29" s="189"/>
      <c r="DQ29" s="189"/>
      <c r="DR29" s="189"/>
      <c r="DS29" s="195"/>
      <c r="DT29" s="194"/>
      <c r="DU29" s="189"/>
      <c r="DV29" s="189"/>
      <c r="DW29" s="189"/>
      <c r="DX29" s="195"/>
      <c r="DY29" s="194"/>
      <c r="DZ29" s="189"/>
      <c r="EA29" s="189"/>
      <c r="EB29" s="189"/>
      <c r="EC29" s="195"/>
      <c r="ED29" s="194"/>
      <c r="EE29" s="189"/>
      <c r="EF29" s="189"/>
      <c r="EG29" s="189"/>
      <c r="EH29" s="195"/>
      <c r="EI29" s="194"/>
      <c r="EJ29" s="189"/>
      <c r="EK29" s="189"/>
      <c r="EL29" s="189"/>
      <c r="EM29" s="195"/>
      <c r="EN29" s="194"/>
      <c r="EO29" s="189"/>
      <c r="EP29" s="189"/>
      <c r="EQ29" s="189"/>
      <c r="ER29" s="195"/>
      <c r="ES29" s="194"/>
      <c r="ET29" s="189"/>
      <c r="EU29" s="189"/>
      <c r="EV29" s="189"/>
      <c r="EW29" s="195"/>
    </row>
    <row r="30" spans="1:153" x14ac:dyDescent="0.25">
      <c r="A30" s="28" t="s">
        <v>198</v>
      </c>
      <c r="B30" s="24"/>
      <c r="C30" s="24"/>
      <c r="D30" s="194"/>
      <c r="E30" s="189"/>
      <c r="F30" s="189"/>
      <c r="G30" s="189"/>
      <c r="H30" s="195"/>
      <c r="I30" s="194"/>
      <c r="J30" s="189"/>
      <c r="K30" s="189"/>
      <c r="L30" s="189"/>
      <c r="M30" s="195"/>
      <c r="N30" s="194"/>
      <c r="O30" s="189"/>
      <c r="P30" s="189"/>
      <c r="Q30" s="189"/>
      <c r="R30" s="195"/>
      <c r="S30" s="194"/>
      <c r="T30" s="189"/>
      <c r="U30" s="189"/>
      <c r="V30" s="189"/>
      <c r="W30" s="195"/>
      <c r="X30" s="194"/>
      <c r="Y30" s="189"/>
      <c r="Z30" s="189"/>
      <c r="AA30" s="189"/>
      <c r="AB30" s="195"/>
      <c r="AC30" s="194"/>
      <c r="AD30" s="189"/>
      <c r="AE30" s="189"/>
      <c r="AF30" s="189"/>
      <c r="AG30" s="195"/>
      <c r="AH30" s="194"/>
      <c r="AI30" s="189"/>
      <c r="AJ30" s="189"/>
      <c r="AK30" s="189"/>
      <c r="AL30" s="195"/>
      <c r="AM30" s="194"/>
      <c r="AN30" s="189"/>
      <c r="AO30" s="189"/>
      <c r="AP30" s="189"/>
      <c r="AQ30" s="195"/>
      <c r="AR30" s="194"/>
      <c r="AS30" s="189"/>
      <c r="AT30" s="189"/>
      <c r="AU30" s="189"/>
      <c r="AV30" s="195"/>
      <c r="AW30" s="194"/>
      <c r="AX30" s="189"/>
      <c r="AY30" s="189"/>
      <c r="AZ30" s="189"/>
      <c r="BA30" s="195"/>
      <c r="BB30" s="194"/>
      <c r="BC30" s="189"/>
      <c r="BD30" s="189"/>
      <c r="BE30" s="189"/>
      <c r="BF30" s="195"/>
      <c r="BG30" s="194"/>
      <c r="BH30" s="189"/>
      <c r="BI30" s="189"/>
      <c r="BJ30" s="189"/>
      <c r="BK30" s="195"/>
      <c r="BL30" s="194"/>
      <c r="BM30" s="189"/>
      <c r="BN30" s="189"/>
      <c r="BO30" s="189"/>
      <c r="BP30" s="195"/>
      <c r="BQ30" s="194"/>
      <c r="BR30" s="189"/>
      <c r="BS30" s="189"/>
      <c r="BT30" s="189"/>
      <c r="BU30" s="195"/>
      <c r="BV30" s="194"/>
      <c r="BW30" s="189"/>
      <c r="BX30" s="189"/>
      <c r="BY30" s="189"/>
      <c r="BZ30" s="195"/>
      <c r="CA30" s="194"/>
      <c r="CB30" s="189"/>
      <c r="CC30" s="189"/>
      <c r="CD30" s="189"/>
      <c r="CE30" s="195"/>
      <c r="CF30" s="194"/>
      <c r="CG30" s="189"/>
      <c r="CH30" s="189"/>
      <c r="CI30" s="189"/>
      <c r="CJ30" s="195"/>
      <c r="CK30" s="194"/>
      <c r="CL30" s="189"/>
      <c r="CM30" s="189"/>
      <c r="CN30" s="189"/>
      <c r="CO30" s="195"/>
      <c r="CP30" s="194"/>
      <c r="CQ30" s="189"/>
      <c r="CR30" s="189"/>
      <c r="CS30" s="189"/>
      <c r="CT30" s="195"/>
      <c r="CU30" s="194"/>
      <c r="CV30" s="189"/>
      <c r="CW30" s="189"/>
      <c r="CX30" s="189"/>
      <c r="CY30" s="195"/>
      <c r="CZ30" s="194"/>
      <c r="DA30" s="189"/>
      <c r="DB30" s="189"/>
      <c r="DC30" s="189"/>
      <c r="DD30" s="195"/>
      <c r="DE30" s="194"/>
      <c r="DF30" s="189"/>
      <c r="DG30" s="189"/>
      <c r="DH30" s="189"/>
      <c r="DI30" s="195"/>
      <c r="DJ30" s="194"/>
      <c r="DK30" s="189"/>
      <c r="DL30" s="189"/>
      <c r="DM30" s="189"/>
      <c r="DN30" s="195"/>
      <c r="DO30" s="194"/>
      <c r="DP30" s="189"/>
      <c r="DQ30" s="189"/>
      <c r="DR30" s="189"/>
      <c r="DS30" s="195"/>
      <c r="DT30" s="194"/>
      <c r="DU30" s="189"/>
      <c r="DV30" s="189"/>
      <c r="DW30" s="189"/>
      <c r="DX30" s="195"/>
      <c r="DY30" s="194"/>
      <c r="DZ30" s="189"/>
      <c r="EA30" s="189"/>
      <c r="EB30" s="189"/>
      <c r="EC30" s="195"/>
      <c r="ED30" s="194"/>
      <c r="EE30" s="189"/>
      <c r="EF30" s="189"/>
      <c r="EG30" s="189"/>
      <c r="EH30" s="195"/>
      <c r="EI30" s="194"/>
      <c r="EJ30" s="189"/>
      <c r="EK30" s="189"/>
      <c r="EL30" s="189"/>
      <c r="EM30" s="195"/>
      <c r="EN30" s="194"/>
      <c r="EO30" s="189"/>
      <c r="EP30" s="189"/>
      <c r="EQ30" s="189"/>
      <c r="ER30" s="195"/>
      <c r="ES30" s="194"/>
      <c r="ET30" s="189"/>
      <c r="EU30" s="189"/>
      <c r="EV30" s="189"/>
      <c r="EW30" s="195"/>
    </row>
    <row r="31" spans="1:153" x14ac:dyDescent="0.25">
      <c r="A31" s="24" t="s">
        <v>190</v>
      </c>
      <c r="B31" s="24">
        <v>19.552734000000001</v>
      </c>
      <c r="C31" s="24">
        <v>15.489598000000001</v>
      </c>
      <c r="D31" s="27">
        <v>15.549564999999999</v>
      </c>
      <c r="E31" s="27">
        <v>15.549564999999999</v>
      </c>
      <c r="F31" s="27">
        <v>15.549564999999999</v>
      </c>
      <c r="G31" s="27">
        <v>15.549564999999999</v>
      </c>
      <c r="H31" s="24">
        <v>15.549564999999999</v>
      </c>
      <c r="I31" s="27">
        <v>15.549564999999999</v>
      </c>
      <c r="J31" s="27">
        <v>15.549564999999999</v>
      </c>
      <c r="K31" s="27">
        <v>15.549564999999999</v>
      </c>
      <c r="L31" s="27">
        <v>15.549564999999999</v>
      </c>
      <c r="M31" s="24">
        <v>15.549564999999999</v>
      </c>
      <c r="N31" s="27">
        <v>15.549564999999999</v>
      </c>
      <c r="O31" s="27">
        <v>15.549564999999999</v>
      </c>
      <c r="P31" s="27">
        <v>15.549564999999999</v>
      </c>
      <c r="Q31" s="27">
        <v>15.549564999999999</v>
      </c>
      <c r="R31" s="24">
        <v>15.549564999999999</v>
      </c>
      <c r="S31" s="27">
        <v>15.549564999999999</v>
      </c>
      <c r="T31" s="27">
        <v>15.549564999999999</v>
      </c>
      <c r="U31" s="27">
        <v>15.549564999999999</v>
      </c>
      <c r="V31" s="27">
        <v>15.549564999999999</v>
      </c>
      <c r="W31" s="24">
        <v>15.549564999999999</v>
      </c>
      <c r="X31" s="27">
        <v>15.549564999999999</v>
      </c>
      <c r="Y31" s="27">
        <v>15.549564999999999</v>
      </c>
      <c r="Z31" s="27">
        <v>15.549564999999999</v>
      </c>
      <c r="AA31" s="27">
        <v>15.549564999999999</v>
      </c>
      <c r="AB31" s="24">
        <v>15.549564999999999</v>
      </c>
      <c r="AC31" s="27">
        <v>15.549564999999999</v>
      </c>
      <c r="AD31" s="27">
        <v>15.549564999999999</v>
      </c>
      <c r="AE31" s="27">
        <v>15.549564999999999</v>
      </c>
      <c r="AF31" s="27">
        <v>15.549564999999999</v>
      </c>
      <c r="AG31" s="24">
        <v>15.549564999999999</v>
      </c>
      <c r="AH31" s="27">
        <v>15.549564999999999</v>
      </c>
      <c r="AI31" s="27">
        <v>15.549564999999999</v>
      </c>
      <c r="AJ31" s="27">
        <v>15.549564999999999</v>
      </c>
      <c r="AK31" s="27">
        <v>15.549564999999999</v>
      </c>
      <c r="AL31" s="24">
        <v>15.549564999999999</v>
      </c>
      <c r="AM31" s="27">
        <v>15.549564999999999</v>
      </c>
      <c r="AN31" s="27">
        <v>15.549564999999999</v>
      </c>
      <c r="AO31" s="27">
        <v>15.549564999999999</v>
      </c>
      <c r="AP31" s="27">
        <v>15.549564999999999</v>
      </c>
      <c r="AQ31" s="24">
        <v>15.549564999999999</v>
      </c>
      <c r="AR31" s="27">
        <v>15.549564999999999</v>
      </c>
      <c r="AS31" s="27">
        <v>15.549564999999999</v>
      </c>
      <c r="AT31" s="27">
        <v>15.549564999999999</v>
      </c>
      <c r="AU31" s="27">
        <v>15.549564999999999</v>
      </c>
      <c r="AV31" s="24">
        <v>15.549564999999999</v>
      </c>
      <c r="AW31" s="27">
        <v>15.549564999999999</v>
      </c>
      <c r="AX31" s="27">
        <v>15.549564999999999</v>
      </c>
      <c r="AY31" s="27">
        <v>15.549564999999999</v>
      </c>
      <c r="AZ31" s="27">
        <v>15.549564999999999</v>
      </c>
      <c r="BA31" s="24">
        <v>15.549564999999999</v>
      </c>
      <c r="BB31" s="27">
        <v>15.549564999999999</v>
      </c>
      <c r="BC31" s="27">
        <v>15.549564999999999</v>
      </c>
      <c r="BD31" s="27">
        <v>15.549564999999999</v>
      </c>
      <c r="BE31" s="27">
        <v>21.841436000000002</v>
      </c>
      <c r="BF31" s="24">
        <v>15.549564999999999</v>
      </c>
      <c r="BG31" s="27">
        <v>17.684712999999999</v>
      </c>
      <c r="BH31" s="27">
        <v>15.549564999999999</v>
      </c>
      <c r="BI31" s="27">
        <v>19.415831000000001</v>
      </c>
      <c r="BJ31" s="27">
        <v>22.156029</v>
      </c>
      <c r="BK31" s="24">
        <v>15.549564999999999</v>
      </c>
      <c r="BL31" s="27">
        <v>17.791471000000001</v>
      </c>
      <c r="BM31" s="27">
        <v>21.841436000000002</v>
      </c>
      <c r="BN31" s="27">
        <v>19.609145999999999</v>
      </c>
      <c r="BO31" s="27">
        <v>22.486350999999999</v>
      </c>
      <c r="BP31" s="24">
        <v>15.549564999999999</v>
      </c>
      <c r="BQ31" s="27">
        <v>17.903566000000001</v>
      </c>
      <c r="BR31" s="27">
        <v>22.156029</v>
      </c>
      <c r="BS31" s="27">
        <v>19.812124000000001</v>
      </c>
      <c r="BT31" s="27">
        <v>22.833190999999999</v>
      </c>
      <c r="BU31" s="24">
        <v>15.549564999999999</v>
      </c>
      <c r="BV31" s="27">
        <v>18.021267000000002</v>
      </c>
      <c r="BW31" s="27">
        <v>22.486350999999999</v>
      </c>
      <c r="BX31" s="27">
        <v>20.025252999999999</v>
      </c>
      <c r="BY31" s="27">
        <v>23.197372000000001</v>
      </c>
      <c r="BZ31" s="24">
        <v>15.549564999999999</v>
      </c>
      <c r="CA31" s="27">
        <v>18.144852</v>
      </c>
      <c r="CB31" s="27">
        <v>22.833190999999999</v>
      </c>
      <c r="CC31" s="27">
        <v>20.249037000000001</v>
      </c>
      <c r="CD31" s="27">
        <v>23.579763</v>
      </c>
      <c r="CE31" s="24">
        <v>15.549564999999999</v>
      </c>
      <c r="CF31" s="27">
        <v>18.274614</v>
      </c>
      <c r="CG31" s="27">
        <v>23.197372000000001</v>
      </c>
      <c r="CH31" s="27">
        <v>20.484009</v>
      </c>
      <c r="CI31" s="27">
        <v>23.981273999999999</v>
      </c>
      <c r="CJ31" s="24">
        <v>15.549564999999999</v>
      </c>
      <c r="CK31" s="27">
        <v>18.410868000000001</v>
      </c>
      <c r="CL31" s="27">
        <v>23.579763</v>
      </c>
      <c r="CM31" s="27">
        <v>20.730732</v>
      </c>
      <c r="CN31" s="27">
        <v>24.402858999999999</v>
      </c>
      <c r="CO31" s="24">
        <v>15.549564999999999</v>
      </c>
      <c r="CP31" s="27">
        <v>18.553932</v>
      </c>
      <c r="CQ31" s="27">
        <v>23.981273999999999</v>
      </c>
      <c r="CR31" s="27">
        <v>20.989789999999999</v>
      </c>
      <c r="CS31" s="27">
        <v>24.845521999999999</v>
      </c>
      <c r="CT31" s="24">
        <v>15.549564999999999</v>
      </c>
      <c r="CU31" s="27">
        <v>18.704151</v>
      </c>
      <c r="CV31" s="27">
        <v>24.402858999999999</v>
      </c>
      <c r="CW31" s="27">
        <v>21.261803</v>
      </c>
      <c r="CX31" s="27">
        <v>25.310321999999999</v>
      </c>
      <c r="CY31" s="24">
        <v>21.841436000000002</v>
      </c>
      <c r="CZ31" s="27">
        <v>18.861881</v>
      </c>
      <c r="DA31" s="27">
        <v>24.845521999999999</v>
      </c>
      <c r="DB31" s="27">
        <v>21.547412999999999</v>
      </c>
      <c r="DC31" s="27">
        <v>25.798359000000001</v>
      </c>
      <c r="DD31" s="24">
        <v>22.156029</v>
      </c>
      <c r="DE31" s="27">
        <v>19.027494000000001</v>
      </c>
      <c r="DF31" s="27">
        <v>25.310321999999999</v>
      </c>
      <c r="DG31" s="27">
        <v>21.847304999999999</v>
      </c>
      <c r="DH31" s="27">
        <v>26.310798999999999</v>
      </c>
      <c r="DI31" s="24">
        <v>22.486350999999999</v>
      </c>
      <c r="DJ31" s="27">
        <v>19.201392999999999</v>
      </c>
      <c r="DK31" s="27">
        <v>25.798359000000001</v>
      </c>
      <c r="DL31" s="27">
        <v>22.162192999999998</v>
      </c>
      <c r="DM31" s="27">
        <v>26.848859999999998</v>
      </c>
      <c r="DN31" s="24">
        <v>22.833190999999999</v>
      </c>
      <c r="DO31" s="27">
        <v>19.383986</v>
      </c>
      <c r="DP31" s="27">
        <v>26.310798999999999</v>
      </c>
      <c r="DQ31" s="27">
        <v>22.492825</v>
      </c>
      <c r="DR31" s="27">
        <v>27.413824000000002</v>
      </c>
      <c r="DS31" s="24">
        <v>23.197372000000001</v>
      </c>
      <c r="DT31" s="27">
        <v>19.575706</v>
      </c>
      <c r="DU31" s="27">
        <v>26.848859999999998</v>
      </c>
      <c r="DV31" s="27">
        <v>22.839984999999999</v>
      </c>
      <c r="DW31" s="27">
        <v>28.007038000000001</v>
      </c>
      <c r="DX31" s="24">
        <v>23.579763</v>
      </c>
      <c r="DY31" s="27">
        <v>19.777011999999999</v>
      </c>
      <c r="DZ31" s="27">
        <v>27.413824000000002</v>
      </c>
      <c r="EA31" s="27">
        <v>23.204508000000001</v>
      </c>
      <c r="EB31" s="27">
        <v>28.629911</v>
      </c>
      <c r="EC31" s="24">
        <v>23.981273999999999</v>
      </c>
      <c r="ED31" s="27">
        <v>19.988385999999998</v>
      </c>
      <c r="EE31" s="27">
        <v>28.007038000000001</v>
      </c>
      <c r="EF31" s="27">
        <v>23.587254999999999</v>
      </c>
      <c r="EG31" s="27">
        <v>29.283930000000002</v>
      </c>
      <c r="EH31" s="24">
        <v>24.402858999999999</v>
      </c>
      <c r="EI31" s="27">
        <v>20.210326999999999</v>
      </c>
      <c r="EJ31" s="27">
        <v>28.629911</v>
      </c>
      <c r="EK31" s="27">
        <v>23.989139999999999</v>
      </c>
      <c r="EL31" s="27">
        <v>29.970645999999999</v>
      </c>
      <c r="EM31" s="24">
        <v>24.845521999999999</v>
      </c>
      <c r="EN31" s="27">
        <v>20.443365</v>
      </c>
      <c r="EO31" s="27">
        <v>29.283930000000002</v>
      </c>
      <c r="EP31" s="27">
        <v>24.411117999999998</v>
      </c>
      <c r="EQ31" s="27">
        <v>30.691700000000001</v>
      </c>
      <c r="ER31" s="24">
        <v>25.310321999999999</v>
      </c>
      <c r="ES31" s="26">
        <v>0.01</v>
      </c>
      <c r="ET31" s="26">
        <v>2.1999999999999999E-2</v>
      </c>
      <c r="EU31" s="26">
        <v>1.6E-2</v>
      </c>
      <c r="EV31" s="26">
        <v>2.4E-2</v>
      </c>
      <c r="EW31" s="25">
        <v>1.7000000000000001E-2</v>
      </c>
    </row>
    <row r="32" spans="1:153" x14ac:dyDescent="0.25">
      <c r="A32" s="24" t="s">
        <v>189</v>
      </c>
      <c r="B32" s="24">
        <v>2.3839959999999998</v>
      </c>
      <c r="C32" s="24">
        <v>1.9754769999999999</v>
      </c>
      <c r="D32" s="27">
        <v>2.414142</v>
      </c>
      <c r="E32" s="27">
        <v>2.414142</v>
      </c>
      <c r="F32" s="27">
        <v>2.414142</v>
      </c>
      <c r="G32" s="27">
        <v>2.414142</v>
      </c>
      <c r="H32" s="24">
        <v>2.414142</v>
      </c>
      <c r="I32" s="27">
        <v>2.414142</v>
      </c>
      <c r="J32" s="27">
        <v>2.414142</v>
      </c>
      <c r="K32" s="27">
        <v>2.414142</v>
      </c>
      <c r="L32" s="27">
        <v>2.414142</v>
      </c>
      <c r="M32" s="24">
        <v>2.414142</v>
      </c>
      <c r="N32" s="27">
        <v>2.0846819999999999</v>
      </c>
      <c r="O32" s="27">
        <v>2.0846819999999999</v>
      </c>
      <c r="P32" s="27">
        <v>2.0846819999999999</v>
      </c>
      <c r="Q32" s="27">
        <v>2.0846819999999999</v>
      </c>
      <c r="R32" s="24">
        <v>2.0846819999999999</v>
      </c>
      <c r="S32" s="27">
        <v>2.0846819999999999</v>
      </c>
      <c r="T32" s="27">
        <v>2.0846819999999999</v>
      </c>
      <c r="U32" s="27">
        <v>2.0846819999999999</v>
      </c>
      <c r="V32" s="27">
        <v>2.0846819999999999</v>
      </c>
      <c r="W32" s="24">
        <v>2.0846819999999999</v>
      </c>
      <c r="X32" s="27">
        <v>2.0846819999999999</v>
      </c>
      <c r="Y32" s="27">
        <v>2.0846819999999999</v>
      </c>
      <c r="Z32" s="27">
        <v>2.0847039999999999</v>
      </c>
      <c r="AA32" s="27">
        <v>2.0847479999999998</v>
      </c>
      <c r="AB32" s="24">
        <v>2.0846819999999999</v>
      </c>
      <c r="AC32" s="27">
        <v>2.0846819999999999</v>
      </c>
      <c r="AD32" s="27">
        <v>2.0846819999999999</v>
      </c>
      <c r="AE32" s="27">
        <v>2.0847259999999999</v>
      </c>
      <c r="AF32" s="27">
        <v>2.084835</v>
      </c>
      <c r="AG32" s="24">
        <v>2.0846819999999999</v>
      </c>
      <c r="AH32" s="27">
        <v>2.0846819999999999</v>
      </c>
      <c r="AI32" s="27">
        <v>2.0846819999999999</v>
      </c>
      <c r="AJ32" s="27">
        <v>2.0847699999999998</v>
      </c>
      <c r="AK32" s="27">
        <v>2.0849229999999999</v>
      </c>
      <c r="AL32" s="24">
        <v>2.0846819999999999</v>
      </c>
      <c r="AM32" s="27">
        <v>2.0846819999999999</v>
      </c>
      <c r="AN32" s="27">
        <v>2.0847039999999999</v>
      </c>
      <c r="AO32" s="27">
        <v>2.084835</v>
      </c>
      <c r="AP32" s="27">
        <v>2.0850749999999998</v>
      </c>
      <c r="AQ32" s="24">
        <v>2.0846819999999999</v>
      </c>
      <c r="AR32" s="27">
        <v>2.0846819999999999</v>
      </c>
      <c r="AS32" s="27">
        <v>2.0847479999999998</v>
      </c>
      <c r="AT32" s="27">
        <v>2.0849660000000001</v>
      </c>
      <c r="AU32" s="27">
        <v>2.0852940000000002</v>
      </c>
      <c r="AV32" s="24">
        <v>2.0846819999999999</v>
      </c>
      <c r="AW32" s="27">
        <v>2.0846819999999999</v>
      </c>
      <c r="AX32" s="27">
        <v>2.084813</v>
      </c>
      <c r="AY32" s="27">
        <v>2.0851410000000001</v>
      </c>
      <c r="AZ32" s="27">
        <v>2.085512</v>
      </c>
      <c r="BA32" s="24">
        <v>2.0846819999999999</v>
      </c>
      <c r="BB32" s="27">
        <v>2.0846819999999999</v>
      </c>
      <c r="BC32" s="27">
        <v>2.0849229999999999</v>
      </c>
      <c r="BD32" s="27">
        <v>2.085315</v>
      </c>
      <c r="BE32" s="27">
        <v>2.0857519999999998</v>
      </c>
      <c r="BF32" s="24">
        <v>2.0847039999999999</v>
      </c>
      <c r="BG32" s="27">
        <v>2.0846819999999999</v>
      </c>
      <c r="BH32" s="27">
        <v>2.0850749999999998</v>
      </c>
      <c r="BI32" s="27">
        <v>2.085512</v>
      </c>
      <c r="BJ32" s="27">
        <v>2.086014</v>
      </c>
      <c r="BK32" s="24">
        <v>2.0847699999999998</v>
      </c>
      <c r="BL32" s="27">
        <v>2.0847479999999998</v>
      </c>
      <c r="BM32" s="27">
        <v>2.0852499999999998</v>
      </c>
      <c r="BN32" s="27">
        <v>2.0857739999999998</v>
      </c>
      <c r="BO32" s="27">
        <v>2.0864280000000002</v>
      </c>
      <c r="BP32" s="24">
        <v>2.0848789999999999</v>
      </c>
      <c r="BQ32" s="27">
        <v>2.084857</v>
      </c>
      <c r="BR32" s="27">
        <v>2.0854240000000002</v>
      </c>
      <c r="BS32" s="27">
        <v>2.0860569999999998</v>
      </c>
      <c r="BT32" s="27">
        <v>2.086865</v>
      </c>
      <c r="BU32" s="24">
        <v>2.0849440000000001</v>
      </c>
      <c r="BV32" s="27">
        <v>2.08501</v>
      </c>
      <c r="BW32" s="27">
        <v>2.0855990000000002</v>
      </c>
      <c r="BX32" s="27">
        <v>2.0864280000000002</v>
      </c>
      <c r="BY32" s="27">
        <v>2.087367</v>
      </c>
      <c r="BZ32" s="24">
        <v>2.0850529999999998</v>
      </c>
      <c r="CA32" s="27">
        <v>2.0851410000000001</v>
      </c>
      <c r="CB32" s="27">
        <v>2.085817</v>
      </c>
      <c r="CC32" s="27">
        <v>2.0869089999999999</v>
      </c>
      <c r="CD32" s="27">
        <v>2.0880869999999998</v>
      </c>
      <c r="CE32" s="24">
        <v>2.0851839999999999</v>
      </c>
      <c r="CF32" s="27">
        <v>2.0852940000000002</v>
      </c>
      <c r="CG32" s="27">
        <v>2.0862099999999999</v>
      </c>
      <c r="CH32" s="27">
        <v>2.0875849999999998</v>
      </c>
      <c r="CI32" s="27">
        <v>2.0889160000000002</v>
      </c>
      <c r="CJ32" s="24">
        <v>2.085315</v>
      </c>
      <c r="CK32" s="27">
        <v>2.0854900000000001</v>
      </c>
      <c r="CL32" s="27">
        <v>2.086843</v>
      </c>
      <c r="CM32" s="27">
        <v>2.0884800000000001</v>
      </c>
      <c r="CN32" s="27">
        <v>2.0899209999999999</v>
      </c>
      <c r="CO32" s="24">
        <v>2.085534</v>
      </c>
      <c r="CP32" s="27">
        <v>2.0857739999999998</v>
      </c>
      <c r="CQ32" s="27">
        <v>2.0875849999999998</v>
      </c>
      <c r="CR32" s="27">
        <v>2.0895060000000001</v>
      </c>
      <c r="CS32" s="27">
        <v>2.0911430000000002</v>
      </c>
      <c r="CT32" s="24">
        <v>2.0858829999999999</v>
      </c>
      <c r="CU32" s="27">
        <v>2.0857739999999998</v>
      </c>
      <c r="CV32" s="27">
        <v>2.0876939999999999</v>
      </c>
      <c r="CW32" s="27">
        <v>2.0896370000000002</v>
      </c>
      <c r="CX32" s="27">
        <v>2.091361</v>
      </c>
      <c r="CY32" s="24">
        <v>2.0858829999999999</v>
      </c>
      <c r="CZ32" s="27">
        <v>2.0857739999999998</v>
      </c>
      <c r="DA32" s="27">
        <v>2.0876939999999999</v>
      </c>
      <c r="DB32" s="27">
        <v>2.0896370000000002</v>
      </c>
      <c r="DC32" s="27">
        <v>2.091361</v>
      </c>
      <c r="DD32" s="24">
        <v>2.0858829999999999</v>
      </c>
      <c r="DE32" s="27">
        <v>2.0857739999999998</v>
      </c>
      <c r="DF32" s="27">
        <v>2.0876939999999999</v>
      </c>
      <c r="DG32" s="27">
        <v>2.0896370000000002</v>
      </c>
      <c r="DH32" s="27">
        <v>2.091361</v>
      </c>
      <c r="DI32" s="24">
        <v>2.0858829999999999</v>
      </c>
      <c r="DJ32" s="27">
        <v>2.0857739999999998</v>
      </c>
      <c r="DK32" s="27">
        <v>2.0876939999999999</v>
      </c>
      <c r="DL32" s="27">
        <v>2.0896370000000002</v>
      </c>
      <c r="DM32" s="27">
        <v>2.091361</v>
      </c>
      <c r="DN32" s="24">
        <v>2.0858829999999999</v>
      </c>
      <c r="DO32" s="27">
        <v>2.0857739999999998</v>
      </c>
      <c r="DP32" s="27">
        <v>2.0876939999999999</v>
      </c>
      <c r="DQ32" s="27">
        <v>2.0896370000000002</v>
      </c>
      <c r="DR32" s="27">
        <v>2.091361</v>
      </c>
      <c r="DS32" s="24">
        <v>2.0858829999999999</v>
      </c>
      <c r="DT32" s="27">
        <v>2.0857739999999998</v>
      </c>
      <c r="DU32" s="27">
        <v>2.0876939999999999</v>
      </c>
      <c r="DV32" s="27">
        <v>2.0896370000000002</v>
      </c>
      <c r="DW32" s="27">
        <v>2.091361</v>
      </c>
      <c r="DX32" s="24">
        <v>2.0858829999999999</v>
      </c>
      <c r="DY32" s="27">
        <v>2.0857739999999998</v>
      </c>
      <c r="DZ32" s="27">
        <v>2.0876939999999999</v>
      </c>
      <c r="EA32" s="27">
        <v>2.0896370000000002</v>
      </c>
      <c r="EB32" s="27">
        <v>2.091361</v>
      </c>
      <c r="EC32" s="24">
        <v>2.0858829999999999</v>
      </c>
      <c r="ED32" s="27">
        <v>2.0857739999999998</v>
      </c>
      <c r="EE32" s="27">
        <v>2.0876939999999999</v>
      </c>
      <c r="EF32" s="27">
        <v>2.0896370000000002</v>
      </c>
      <c r="EG32" s="27">
        <v>2.091361</v>
      </c>
      <c r="EH32" s="24">
        <v>2.0858829999999999</v>
      </c>
      <c r="EI32" s="27">
        <v>2.0857739999999998</v>
      </c>
      <c r="EJ32" s="27">
        <v>2.0876939999999999</v>
      </c>
      <c r="EK32" s="27">
        <v>2.0896370000000002</v>
      </c>
      <c r="EL32" s="27">
        <v>2.091361</v>
      </c>
      <c r="EM32" s="24">
        <v>2.0858829999999999</v>
      </c>
      <c r="EN32" s="27">
        <v>2.0857739999999998</v>
      </c>
      <c r="EO32" s="27">
        <v>2.0876939999999999</v>
      </c>
      <c r="EP32" s="27">
        <v>2.0896370000000002</v>
      </c>
      <c r="EQ32" s="27">
        <v>2.091361</v>
      </c>
      <c r="ER32" s="24">
        <v>2.0858829999999999</v>
      </c>
      <c r="ES32" s="26">
        <v>2E-3</v>
      </c>
      <c r="ET32" s="26">
        <v>2E-3</v>
      </c>
      <c r="EU32" s="26">
        <v>2E-3</v>
      </c>
      <c r="EV32" s="26">
        <v>2E-3</v>
      </c>
      <c r="EW32" s="25">
        <v>2E-3</v>
      </c>
    </row>
    <row r="33" spans="1:153" x14ac:dyDescent="0.25">
      <c r="A33" s="24" t="s">
        <v>188</v>
      </c>
      <c r="B33" s="24">
        <v>68.837242000000003</v>
      </c>
      <c r="C33" s="24">
        <v>70.422202999999996</v>
      </c>
      <c r="D33" s="27">
        <v>74.941413999999995</v>
      </c>
      <c r="E33" s="27">
        <v>76.036568000000003</v>
      </c>
      <c r="F33" s="27">
        <v>76.684653999999995</v>
      </c>
      <c r="G33" s="27">
        <v>77.821479999999994</v>
      </c>
      <c r="H33" s="24">
        <v>76.581635000000006</v>
      </c>
      <c r="I33" s="27">
        <v>77.750572000000005</v>
      </c>
      <c r="J33" s="27">
        <v>80.122703999999999</v>
      </c>
      <c r="K33" s="27">
        <v>81.523421999999997</v>
      </c>
      <c r="L33" s="27">
        <v>84.010077999999993</v>
      </c>
      <c r="M33" s="24">
        <v>81.293243000000004</v>
      </c>
      <c r="N33" s="27">
        <v>93.105827000000005</v>
      </c>
      <c r="O33" s="27">
        <v>96.338249000000005</v>
      </c>
      <c r="P33" s="27">
        <v>98.225159000000005</v>
      </c>
      <c r="Q33" s="27">
        <v>101.477959</v>
      </c>
      <c r="R33" s="24">
        <v>98.272385</v>
      </c>
      <c r="S33" s="27">
        <v>95.165344000000005</v>
      </c>
      <c r="T33" s="27">
        <v>99.329139999999995</v>
      </c>
      <c r="U33" s="27">
        <v>101.73792299999999</v>
      </c>
      <c r="V33" s="27">
        <v>105.822624</v>
      </c>
      <c r="W33" s="24">
        <v>102.091606</v>
      </c>
      <c r="X33" s="27">
        <v>97.145424000000006</v>
      </c>
      <c r="Y33" s="27">
        <v>102.340805</v>
      </c>
      <c r="Z33" s="27">
        <v>105.309555</v>
      </c>
      <c r="AA33" s="27">
        <v>110.414917</v>
      </c>
      <c r="AB33" s="24">
        <v>106.04935500000001</v>
      </c>
      <c r="AC33" s="27">
        <v>98.571526000000006</v>
      </c>
      <c r="AD33" s="27">
        <v>104.68038900000001</v>
      </c>
      <c r="AE33" s="27">
        <v>108.137466</v>
      </c>
      <c r="AF33" s="27">
        <v>114.092049</v>
      </c>
      <c r="AG33" s="24">
        <v>109.168541</v>
      </c>
      <c r="AH33" s="27">
        <v>100.18019099999999</v>
      </c>
      <c r="AI33" s="27">
        <v>107.36209100000001</v>
      </c>
      <c r="AJ33" s="27">
        <v>111.35174600000001</v>
      </c>
      <c r="AK33" s="27">
        <v>118.13529200000001</v>
      </c>
      <c r="AL33" s="24">
        <v>112.71938299999999</v>
      </c>
      <c r="AM33" s="27">
        <v>102.012787</v>
      </c>
      <c r="AN33" s="27">
        <v>110.368126</v>
      </c>
      <c r="AO33" s="27">
        <v>114.88717699999999</v>
      </c>
      <c r="AP33" s="27">
        <v>122.49906900000001</v>
      </c>
      <c r="AQ33" s="24">
        <v>116.64443199999999</v>
      </c>
      <c r="AR33" s="27">
        <v>104.106224</v>
      </c>
      <c r="AS33" s="27">
        <v>113.72107699999999</v>
      </c>
      <c r="AT33" s="27">
        <v>118.72880600000001</v>
      </c>
      <c r="AU33" s="27">
        <v>127.114929</v>
      </c>
      <c r="AV33" s="24">
        <v>120.951851</v>
      </c>
      <c r="AW33" s="27">
        <v>106.472855</v>
      </c>
      <c r="AX33" s="27">
        <v>117.413612</v>
      </c>
      <c r="AY33" s="27">
        <v>122.933723</v>
      </c>
      <c r="AZ33" s="27">
        <v>131.98637400000001</v>
      </c>
      <c r="BA33" s="24">
        <v>125.688438</v>
      </c>
      <c r="BB33" s="27">
        <v>109.18461600000001</v>
      </c>
      <c r="BC33" s="27">
        <v>121.441383</v>
      </c>
      <c r="BD33" s="27">
        <v>127.57450900000001</v>
      </c>
      <c r="BE33" s="27">
        <v>137.275238</v>
      </c>
      <c r="BF33" s="24">
        <v>130.88952599999999</v>
      </c>
      <c r="BG33" s="27">
        <v>112.222908</v>
      </c>
      <c r="BH33" s="27">
        <v>125.92884100000001</v>
      </c>
      <c r="BI33" s="27">
        <v>132.67169200000001</v>
      </c>
      <c r="BJ33" s="27">
        <v>143.03898599999999</v>
      </c>
      <c r="BK33" s="24">
        <v>136.51470900000001</v>
      </c>
      <c r="BL33" s="27">
        <v>115.619209</v>
      </c>
      <c r="BM33" s="27">
        <v>130.816238</v>
      </c>
      <c r="BN33" s="27">
        <v>138.28608700000001</v>
      </c>
      <c r="BO33" s="27">
        <v>149.35279800000001</v>
      </c>
      <c r="BP33" s="24">
        <v>142.71376000000001</v>
      </c>
      <c r="BQ33" s="27">
        <v>119.51309999999999</v>
      </c>
      <c r="BR33" s="27">
        <v>136.18443300000001</v>
      </c>
      <c r="BS33" s="27">
        <v>144.490814</v>
      </c>
      <c r="BT33" s="27">
        <v>156.23809800000001</v>
      </c>
      <c r="BU33" s="24">
        <v>149.489532</v>
      </c>
      <c r="BV33" s="27">
        <v>123.877296</v>
      </c>
      <c r="BW33" s="27">
        <v>142.20176699999999</v>
      </c>
      <c r="BX33" s="27">
        <v>151.351562</v>
      </c>
      <c r="BY33" s="27">
        <v>163.71972700000001</v>
      </c>
      <c r="BZ33" s="24">
        <v>156.874954</v>
      </c>
      <c r="CA33" s="27">
        <v>128.78242499999999</v>
      </c>
      <c r="CB33" s="27">
        <v>148.83158900000001</v>
      </c>
      <c r="CC33" s="27">
        <v>158.90278599999999</v>
      </c>
      <c r="CD33" s="27">
        <v>171.78270000000001</v>
      </c>
      <c r="CE33" s="24">
        <v>164.927719</v>
      </c>
      <c r="CF33" s="27">
        <v>134.293182</v>
      </c>
      <c r="CG33" s="27">
        <v>156.195145</v>
      </c>
      <c r="CH33" s="27">
        <v>167.15811199999999</v>
      </c>
      <c r="CI33" s="27">
        <v>180.49775700000001</v>
      </c>
      <c r="CJ33" s="24">
        <v>173.747818</v>
      </c>
      <c r="CK33" s="27">
        <v>140.54632599999999</v>
      </c>
      <c r="CL33" s="27">
        <v>164.29118299999999</v>
      </c>
      <c r="CM33" s="27">
        <v>176.16975400000001</v>
      </c>
      <c r="CN33" s="27">
        <v>189.82995600000001</v>
      </c>
      <c r="CO33" s="24">
        <v>183.390747</v>
      </c>
      <c r="CP33" s="27">
        <v>147.564514</v>
      </c>
      <c r="CQ33" s="27">
        <v>173.17065400000001</v>
      </c>
      <c r="CR33" s="27">
        <v>185.997986</v>
      </c>
      <c r="CS33" s="27">
        <v>199.87841800000001</v>
      </c>
      <c r="CT33" s="24">
        <v>193.869247</v>
      </c>
      <c r="CU33" s="27">
        <v>154.945953</v>
      </c>
      <c r="CV33" s="27">
        <v>182.51496900000001</v>
      </c>
      <c r="CW33" s="27">
        <v>196.16362000000001</v>
      </c>
      <c r="CX33" s="27">
        <v>210.25862100000001</v>
      </c>
      <c r="CY33" s="24">
        <v>204.837692</v>
      </c>
      <c r="CZ33" s="27">
        <v>162.709183</v>
      </c>
      <c r="DA33" s="27">
        <v>192.26741000000001</v>
      </c>
      <c r="DB33" s="27">
        <v>206.67865</v>
      </c>
      <c r="DC33" s="27">
        <v>220.94288599999999</v>
      </c>
      <c r="DD33" s="24">
        <v>216.24411000000001</v>
      </c>
      <c r="DE33" s="27">
        <v>170.843063</v>
      </c>
      <c r="DF33" s="27">
        <v>202.508453</v>
      </c>
      <c r="DG33" s="27">
        <v>217.57368500000001</v>
      </c>
      <c r="DH33" s="27">
        <v>231.906296</v>
      </c>
      <c r="DI33" s="24">
        <v>228.157928</v>
      </c>
      <c r="DJ33" s="27">
        <v>179.236572</v>
      </c>
      <c r="DK33" s="27">
        <v>213.16850299999999</v>
      </c>
      <c r="DL33" s="27">
        <v>228.97065699999999</v>
      </c>
      <c r="DM33" s="27">
        <v>243.15913399999999</v>
      </c>
      <c r="DN33" s="24">
        <v>240.62797499999999</v>
      </c>
      <c r="DO33" s="27">
        <v>188.169693</v>
      </c>
      <c r="DP33" s="27">
        <v>224.40365600000001</v>
      </c>
      <c r="DQ33" s="27">
        <v>240.88703899999999</v>
      </c>
      <c r="DR33" s="27">
        <v>254.675186</v>
      </c>
      <c r="DS33" s="24">
        <v>253.770859</v>
      </c>
      <c r="DT33" s="27">
        <v>196.29737900000001</v>
      </c>
      <c r="DU33" s="27">
        <v>233.807388</v>
      </c>
      <c r="DV33" s="27">
        <v>250.76281700000001</v>
      </c>
      <c r="DW33" s="27">
        <v>263.49487299999998</v>
      </c>
      <c r="DX33" s="24">
        <v>264.73294099999998</v>
      </c>
      <c r="DY33" s="27">
        <v>203.718445</v>
      </c>
      <c r="DZ33" s="27">
        <v>241.42379800000001</v>
      </c>
      <c r="EA33" s="27">
        <v>258.54156499999999</v>
      </c>
      <c r="EB33" s="27">
        <v>269.85232500000001</v>
      </c>
      <c r="EC33" s="24">
        <v>273.05294800000001</v>
      </c>
      <c r="ED33" s="27">
        <v>210.34794600000001</v>
      </c>
      <c r="EE33" s="27">
        <v>247.66867099999999</v>
      </c>
      <c r="EF33" s="27">
        <v>264.76620500000001</v>
      </c>
      <c r="EG33" s="27">
        <v>275.349762</v>
      </c>
      <c r="EH33" s="24">
        <v>279.35110500000002</v>
      </c>
      <c r="EI33" s="27">
        <v>216.59733600000001</v>
      </c>
      <c r="EJ33" s="27">
        <v>253.330399</v>
      </c>
      <c r="EK33" s="27">
        <v>270.47799700000002</v>
      </c>
      <c r="EL33" s="27">
        <v>280.82232699999997</v>
      </c>
      <c r="EM33" s="24">
        <v>285.11370799999997</v>
      </c>
      <c r="EN33" s="27">
        <v>222.67953499999999</v>
      </c>
      <c r="EO33" s="27">
        <v>258.98217799999998</v>
      </c>
      <c r="EP33" s="27">
        <v>276.316193</v>
      </c>
      <c r="EQ33" s="27">
        <v>286.22082499999999</v>
      </c>
      <c r="ER33" s="24">
        <v>290.97937000000002</v>
      </c>
      <c r="ES33" s="26">
        <v>0.04</v>
      </c>
      <c r="ET33" s="26">
        <v>4.5999999999999999E-2</v>
      </c>
      <c r="EU33" s="26">
        <v>4.8000000000000001E-2</v>
      </c>
      <c r="EV33" s="26">
        <v>0.05</v>
      </c>
      <c r="EW33" s="25">
        <v>0.05</v>
      </c>
    </row>
    <row r="34" spans="1:153" x14ac:dyDescent="0.25">
      <c r="A34" s="24" t="s">
        <v>197</v>
      </c>
      <c r="B34" s="24">
        <v>10.263548999999999</v>
      </c>
      <c r="C34" s="24">
        <v>10.777761</v>
      </c>
      <c r="D34" s="27">
        <v>10.787063</v>
      </c>
      <c r="E34" s="27">
        <v>10.787063</v>
      </c>
      <c r="F34" s="27">
        <v>10.787063</v>
      </c>
      <c r="G34" s="27">
        <v>10.787063</v>
      </c>
      <c r="H34" s="24">
        <v>10.787063</v>
      </c>
      <c r="I34" s="27">
        <v>10.787063</v>
      </c>
      <c r="J34" s="27">
        <v>10.787063</v>
      </c>
      <c r="K34" s="27">
        <v>10.787063</v>
      </c>
      <c r="L34" s="27">
        <v>10.787063</v>
      </c>
      <c r="M34" s="24">
        <v>10.787063</v>
      </c>
      <c r="N34" s="27">
        <v>13.827128</v>
      </c>
      <c r="O34" s="27">
        <v>13.827128</v>
      </c>
      <c r="P34" s="27">
        <v>13.827128</v>
      </c>
      <c r="Q34" s="27">
        <v>13.827128</v>
      </c>
      <c r="R34" s="24">
        <v>13.827128</v>
      </c>
      <c r="S34" s="27">
        <v>13.827128</v>
      </c>
      <c r="T34" s="27">
        <v>13.827128</v>
      </c>
      <c r="U34" s="27">
        <v>13.827128</v>
      </c>
      <c r="V34" s="27">
        <v>13.827128</v>
      </c>
      <c r="W34" s="24">
        <v>13.827128</v>
      </c>
      <c r="X34" s="27">
        <v>13.827128</v>
      </c>
      <c r="Y34" s="27">
        <v>13.827128</v>
      </c>
      <c r="Z34" s="27">
        <v>13.827128</v>
      </c>
      <c r="AA34" s="27">
        <v>13.827128</v>
      </c>
      <c r="AB34" s="24">
        <v>13.827128</v>
      </c>
      <c r="AC34" s="27">
        <v>13.827128</v>
      </c>
      <c r="AD34" s="27">
        <v>13.827128</v>
      </c>
      <c r="AE34" s="27">
        <v>13.827128</v>
      </c>
      <c r="AF34" s="27">
        <v>13.827128</v>
      </c>
      <c r="AG34" s="24">
        <v>13.827128</v>
      </c>
      <c r="AH34" s="27">
        <v>13.827128</v>
      </c>
      <c r="AI34" s="27">
        <v>13.827128</v>
      </c>
      <c r="AJ34" s="27">
        <v>13.827128</v>
      </c>
      <c r="AK34" s="27">
        <v>13.827127000000001</v>
      </c>
      <c r="AL34" s="24">
        <v>13.827128</v>
      </c>
      <c r="AM34" s="27">
        <v>13.827128</v>
      </c>
      <c r="AN34" s="27">
        <v>13.827128</v>
      </c>
      <c r="AO34" s="27">
        <v>13.827128</v>
      </c>
      <c r="AP34" s="27">
        <v>13.827127000000001</v>
      </c>
      <c r="AQ34" s="24">
        <v>13.827128</v>
      </c>
      <c r="AR34" s="27">
        <v>13.827128</v>
      </c>
      <c r="AS34" s="27">
        <v>13.827128</v>
      </c>
      <c r="AT34" s="27">
        <v>13.827128</v>
      </c>
      <c r="AU34" s="27">
        <v>13.827127000000001</v>
      </c>
      <c r="AV34" s="24">
        <v>13.827128</v>
      </c>
      <c r="AW34" s="27">
        <v>13.827127000000001</v>
      </c>
      <c r="AX34" s="27">
        <v>13.827128</v>
      </c>
      <c r="AY34" s="27">
        <v>13.827128</v>
      </c>
      <c r="AZ34" s="27">
        <v>13.827127000000001</v>
      </c>
      <c r="BA34" s="24">
        <v>13.827128</v>
      </c>
      <c r="BB34" s="27">
        <v>13.827127000000001</v>
      </c>
      <c r="BC34" s="27">
        <v>13.827127000000001</v>
      </c>
      <c r="BD34" s="27">
        <v>13.827127000000001</v>
      </c>
      <c r="BE34" s="27">
        <v>13.827127000000001</v>
      </c>
      <c r="BF34" s="24">
        <v>13.827128</v>
      </c>
      <c r="BG34" s="27">
        <v>13.827127000000001</v>
      </c>
      <c r="BH34" s="27">
        <v>13.827127000000001</v>
      </c>
      <c r="BI34" s="27">
        <v>13.827127000000001</v>
      </c>
      <c r="BJ34" s="27">
        <v>13.827127000000001</v>
      </c>
      <c r="BK34" s="24">
        <v>13.827128</v>
      </c>
      <c r="BL34" s="27">
        <v>13.827127000000001</v>
      </c>
      <c r="BM34" s="27">
        <v>13.827127000000001</v>
      </c>
      <c r="BN34" s="27">
        <v>13.827127000000001</v>
      </c>
      <c r="BO34" s="27">
        <v>13.827127000000001</v>
      </c>
      <c r="BP34" s="24">
        <v>13.827128</v>
      </c>
      <c r="BQ34" s="27">
        <v>13.827127000000001</v>
      </c>
      <c r="BR34" s="27">
        <v>13.827127000000001</v>
      </c>
      <c r="BS34" s="27">
        <v>13.827127000000001</v>
      </c>
      <c r="BT34" s="27">
        <v>13.827127000000001</v>
      </c>
      <c r="BU34" s="24">
        <v>13.827128</v>
      </c>
      <c r="BV34" s="27">
        <v>13.827128</v>
      </c>
      <c r="BW34" s="27">
        <v>13.827127000000001</v>
      </c>
      <c r="BX34" s="27">
        <v>13.827127000000001</v>
      </c>
      <c r="BY34" s="27">
        <v>13.827128</v>
      </c>
      <c r="BZ34" s="24">
        <v>13.827128</v>
      </c>
      <c r="CA34" s="27">
        <v>13.827127000000001</v>
      </c>
      <c r="CB34" s="27">
        <v>13.827127000000001</v>
      </c>
      <c r="CC34" s="27">
        <v>13.827127000000001</v>
      </c>
      <c r="CD34" s="27">
        <v>13.827128</v>
      </c>
      <c r="CE34" s="24">
        <v>13.827128</v>
      </c>
      <c r="CF34" s="27">
        <v>13.827128</v>
      </c>
      <c r="CG34" s="27">
        <v>13.827128</v>
      </c>
      <c r="CH34" s="27">
        <v>13.827128</v>
      </c>
      <c r="CI34" s="27">
        <v>13.827128</v>
      </c>
      <c r="CJ34" s="24">
        <v>13.827128</v>
      </c>
      <c r="CK34" s="27">
        <v>13.827128</v>
      </c>
      <c r="CL34" s="27">
        <v>13.827128</v>
      </c>
      <c r="CM34" s="27">
        <v>13.827128</v>
      </c>
      <c r="CN34" s="27">
        <v>13.827128</v>
      </c>
      <c r="CO34" s="24">
        <v>13.827128</v>
      </c>
      <c r="CP34" s="27">
        <v>13.827128</v>
      </c>
      <c r="CQ34" s="27">
        <v>13.827128</v>
      </c>
      <c r="CR34" s="27">
        <v>13.827128</v>
      </c>
      <c r="CS34" s="27">
        <v>13.827128</v>
      </c>
      <c r="CT34" s="24">
        <v>13.827128</v>
      </c>
      <c r="CU34" s="27">
        <v>13.827128</v>
      </c>
      <c r="CV34" s="27">
        <v>13.827128</v>
      </c>
      <c r="CW34" s="27">
        <v>13.827128</v>
      </c>
      <c r="CX34" s="27">
        <v>13.827128</v>
      </c>
      <c r="CY34" s="24">
        <v>13.827128</v>
      </c>
      <c r="CZ34" s="27">
        <v>13.827128</v>
      </c>
      <c r="DA34" s="27">
        <v>13.827128</v>
      </c>
      <c r="DB34" s="27">
        <v>13.827128</v>
      </c>
      <c r="DC34" s="27">
        <v>13.827128</v>
      </c>
      <c r="DD34" s="24">
        <v>13.827128</v>
      </c>
      <c r="DE34" s="27">
        <v>13.827128</v>
      </c>
      <c r="DF34" s="27">
        <v>13.827128</v>
      </c>
      <c r="DG34" s="27">
        <v>13.827128</v>
      </c>
      <c r="DH34" s="27">
        <v>13.827128</v>
      </c>
      <c r="DI34" s="24">
        <v>13.827128</v>
      </c>
      <c r="DJ34" s="27">
        <v>13.827128</v>
      </c>
      <c r="DK34" s="27">
        <v>13.827128</v>
      </c>
      <c r="DL34" s="27">
        <v>13.827128</v>
      </c>
      <c r="DM34" s="27">
        <v>13.827128</v>
      </c>
      <c r="DN34" s="24">
        <v>13.827128</v>
      </c>
      <c r="DO34" s="27">
        <v>13.827128</v>
      </c>
      <c r="DP34" s="27">
        <v>13.827128</v>
      </c>
      <c r="DQ34" s="27">
        <v>13.827128</v>
      </c>
      <c r="DR34" s="27">
        <v>13.827128</v>
      </c>
      <c r="DS34" s="24">
        <v>13.827128</v>
      </c>
      <c r="DT34" s="27">
        <v>13.827128</v>
      </c>
      <c r="DU34" s="27">
        <v>13.827128</v>
      </c>
      <c r="DV34" s="27">
        <v>13.827128</v>
      </c>
      <c r="DW34" s="27">
        <v>13.827128</v>
      </c>
      <c r="DX34" s="24">
        <v>13.827128</v>
      </c>
      <c r="DY34" s="27">
        <v>13.827128</v>
      </c>
      <c r="DZ34" s="27">
        <v>13.827128</v>
      </c>
      <c r="EA34" s="27">
        <v>13.827128</v>
      </c>
      <c r="EB34" s="27">
        <v>13.827128</v>
      </c>
      <c r="EC34" s="24">
        <v>13.827128</v>
      </c>
      <c r="ED34" s="27">
        <v>13.827127000000001</v>
      </c>
      <c r="EE34" s="27">
        <v>13.827128</v>
      </c>
      <c r="EF34" s="27">
        <v>13.827128</v>
      </c>
      <c r="EG34" s="27">
        <v>13.827128</v>
      </c>
      <c r="EH34" s="24">
        <v>13.827128</v>
      </c>
      <c r="EI34" s="27">
        <v>13.827127000000001</v>
      </c>
      <c r="EJ34" s="27">
        <v>13.827128</v>
      </c>
      <c r="EK34" s="27">
        <v>13.827128</v>
      </c>
      <c r="EL34" s="27">
        <v>13.827128</v>
      </c>
      <c r="EM34" s="24">
        <v>13.827128</v>
      </c>
      <c r="EN34" s="27">
        <v>13.827127000000001</v>
      </c>
      <c r="EO34" s="27">
        <v>13.827128</v>
      </c>
      <c r="EP34" s="27">
        <v>13.827128</v>
      </c>
      <c r="EQ34" s="27">
        <v>13.827128</v>
      </c>
      <c r="ER34" s="24">
        <v>13.827128</v>
      </c>
      <c r="ES34" s="26">
        <v>8.9999999999999993E-3</v>
      </c>
      <c r="ET34" s="26">
        <v>8.9999999999999993E-3</v>
      </c>
      <c r="EU34" s="26">
        <v>8.9999999999999993E-3</v>
      </c>
      <c r="EV34" s="26">
        <v>8.9999999999999993E-3</v>
      </c>
      <c r="EW34" s="25">
        <v>8.9999999999999993E-3</v>
      </c>
    </row>
    <row r="35" spans="1:153" x14ac:dyDescent="0.25">
      <c r="A35" s="24" t="s">
        <v>196</v>
      </c>
      <c r="B35" s="24">
        <v>32.481124999999999</v>
      </c>
      <c r="C35" s="24">
        <v>35.676837999999996</v>
      </c>
      <c r="D35" s="27">
        <v>42.768078000000003</v>
      </c>
      <c r="E35" s="27">
        <v>42.768234</v>
      </c>
      <c r="F35" s="27">
        <v>42.768439999999998</v>
      </c>
      <c r="G35" s="27">
        <v>42.767746000000002</v>
      </c>
      <c r="H35" s="24">
        <v>42.767516999999998</v>
      </c>
      <c r="I35" s="27">
        <v>48.004157999999997</v>
      </c>
      <c r="J35" s="27">
        <v>48.005195999999998</v>
      </c>
      <c r="K35" s="27">
        <v>48.038155000000003</v>
      </c>
      <c r="L35" s="27">
        <v>48.037666000000002</v>
      </c>
      <c r="M35" s="24">
        <v>48.002892000000003</v>
      </c>
      <c r="N35" s="27">
        <v>52.258423000000001</v>
      </c>
      <c r="O35" s="27">
        <v>52.034210000000002</v>
      </c>
      <c r="P35" s="27">
        <v>52.009033000000002</v>
      </c>
      <c r="Q35" s="27">
        <v>51.830055000000002</v>
      </c>
      <c r="R35" s="24">
        <v>52.273848999999998</v>
      </c>
      <c r="S35" s="27">
        <v>57.989654999999999</v>
      </c>
      <c r="T35" s="27">
        <v>57.547913000000001</v>
      </c>
      <c r="U35" s="27">
        <v>57.355003000000004</v>
      </c>
      <c r="V35" s="27">
        <v>56.806807999999997</v>
      </c>
      <c r="W35" s="24">
        <v>57.686194999999998</v>
      </c>
      <c r="X35" s="27">
        <v>62.158431999999998</v>
      </c>
      <c r="Y35" s="27">
        <v>62.388809000000002</v>
      </c>
      <c r="Z35" s="27">
        <v>62.644398000000002</v>
      </c>
      <c r="AA35" s="27">
        <v>62.377670000000002</v>
      </c>
      <c r="AB35" s="24">
        <v>62.523131999999997</v>
      </c>
      <c r="AC35" s="27">
        <v>64.350944999999996</v>
      </c>
      <c r="AD35" s="27">
        <v>64.807075999999995</v>
      </c>
      <c r="AE35" s="27">
        <v>65.111908</v>
      </c>
      <c r="AF35" s="27">
        <v>64.895781999999997</v>
      </c>
      <c r="AG35" s="24">
        <v>64.991669000000002</v>
      </c>
      <c r="AH35" s="27">
        <v>65.727485999999999</v>
      </c>
      <c r="AI35" s="27">
        <v>66.228447000000003</v>
      </c>
      <c r="AJ35" s="27">
        <v>66.645508000000007</v>
      </c>
      <c r="AK35" s="27">
        <v>66.605880999999997</v>
      </c>
      <c r="AL35" s="24">
        <v>66.548180000000002</v>
      </c>
      <c r="AM35" s="27">
        <v>66.900833000000006</v>
      </c>
      <c r="AN35" s="27">
        <v>67.235068999999996</v>
      </c>
      <c r="AO35" s="27">
        <v>67.670280000000005</v>
      </c>
      <c r="AP35" s="27">
        <v>67.740097000000006</v>
      </c>
      <c r="AQ35" s="24">
        <v>67.604461999999998</v>
      </c>
      <c r="AR35" s="27">
        <v>68.021027000000004</v>
      </c>
      <c r="AS35" s="27">
        <v>68.303894</v>
      </c>
      <c r="AT35" s="27">
        <v>68.779540999999995</v>
      </c>
      <c r="AU35" s="27">
        <v>68.913933</v>
      </c>
      <c r="AV35" s="24">
        <v>68.687019000000006</v>
      </c>
      <c r="AW35" s="27">
        <v>69.241095999999999</v>
      </c>
      <c r="AX35" s="27">
        <v>69.521636999999998</v>
      </c>
      <c r="AY35" s="27">
        <v>70.102080999999998</v>
      </c>
      <c r="AZ35" s="27">
        <v>70.339478</v>
      </c>
      <c r="BA35" s="24">
        <v>69.886291999999997</v>
      </c>
      <c r="BB35" s="27">
        <v>70.774108999999996</v>
      </c>
      <c r="BC35" s="27">
        <v>70.985061999999999</v>
      </c>
      <c r="BD35" s="27">
        <v>71.772316000000004</v>
      </c>
      <c r="BE35" s="27">
        <v>72.099639999999994</v>
      </c>
      <c r="BF35" s="24">
        <v>71.442665000000005</v>
      </c>
      <c r="BG35" s="27">
        <v>71.654044999999996</v>
      </c>
      <c r="BH35" s="27">
        <v>72.011336999999997</v>
      </c>
      <c r="BI35" s="27">
        <v>72.911606000000006</v>
      </c>
      <c r="BJ35" s="27">
        <v>73.307129000000003</v>
      </c>
      <c r="BK35" s="24">
        <v>72.342651000000004</v>
      </c>
      <c r="BL35" s="27">
        <v>73.138817000000003</v>
      </c>
      <c r="BM35" s="27">
        <v>73.754195999999993</v>
      </c>
      <c r="BN35" s="27">
        <v>74.770720999999995</v>
      </c>
      <c r="BO35" s="27">
        <v>75.256530999999995</v>
      </c>
      <c r="BP35" s="24">
        <v>73.855498999999995</v>
      </c>
      <c r="BQ35" s="27">
        <v>74.518608</v>
      </c>
      <c r="BR35" s="27">
        <v>75.350571000000002</v>
      </c>
      <c r="BS35" s="27">
        <v>76.492278999999996</v>
      </c>
      <c r="BT35" s="27">
        <v>77.251846</v>
      </c>
      <c r="BU35" s="24">
        <v>75.327911</v>
      </c>
      <c r="BV35" s="27">
        <v>75.931419000000005</v>
      </c>
      <c r="BW35" s="27">
        <v>76.918876999999995</v>
      </c>
      <c r="BX35" s="27">
        <v>78.194076999999993</v>
      </c>
      <c r="BY35" s="27">
        <v>79.280624000000003</v>
      </c>
      <c r="BZ35" s="24">
        <v>76.750793000000002</v>
      </c>
      <c r="CA35" s="27">
        <v>77.137343999999999</v>
      </c>
      <c r="CB35" s="27">
        <v>78.279090999999994</v>
      </c>
      <c r="CC35" s="27">
        <v>79.753097999999994</v>
      </c>
      <c r="CD35" s="27">
        <v>81.106894999999994</v>
      </c>
      <c r="CE35" s="24">
        <v>77.965468999999999</v>
      </c>
      <c r="CF35" s="27">
        <v>78.686806000000004</v>
      </c>
      <c r="CG35" s="27">
        <v>80.073623999999995</v>
      </c>
      <c r="CH35" s="27">
        <v>81.730041999999997</v>
      </c>
      <c r="CI35" s="27">
        <v>83.385338000000004</v>
      </c>
      <c r="CJ35" s="24">
        <v>79.591025999999999</v>
      </c>
      <c r="CK35" s="27">
        <v>80.360168000000002</v>
      </c>
      <c r="CL35" s="27">
        <v>81.961654999999993</v>
      </c>
      <c r="CM35" s="27">
        <v>83.810303000000005</v>
      </c>
      <c r="CN35" s="27">
        <v>85.699509000000006</v>
      </c>
      <c r="CO35" s="24">
        <v>81.294144000000003</v>
      </c>
      <c r="CP35" s="27">
        <v>81.941719000000006</v>
      </c>
      <c r="CQ35" s="27">
        <v>83.819855000000004</v>
      </c>
      <c r="CR35" s="27">
        <v>85.925156000000001</v>
      </c>
      <c r="CS35" s="27">
        <v>88.127075000000005</v>
      </c>
      <c r="CT35" s="24">
        <v>82.834625000000003</v>
      </c>
      <c r="CU35" s="27">
        <v>83.678612000000001</v>
      </c>
      <c r="CV35" s="27">
        <v>85.850455999999994</v>
      </c>
      <c r="CW35" s="27">
        <v>88.199614999999994</v>
      </c>
      <c r="CX35" s="27">
        <v>90.812720999999996</v>
      </c>
      <c r="CY35" s="24">
        <v>84.576324</v>
      </c>
      <c r="CZ35" s="27">
        <v>85.398926000000003</v>
      </c>
      <c r="DA35" s="27">
        <v>87.872093000000007</v>
      </c>
      <c r="DB35" s="27">
        <v>90.521027000000004</v>
      </c>
      <c r="DC35" s="27">
        <v>93.641541000000004</v>
      </c>
      <c r="DD35" s="24">
        <v>86.434585999999996</v>
      </c>
      <c r="DE35" s="27">
        <v>87.267319000000001</v>
      </c>
      <c r="DF35" s="27">
        <v>90.024895000000001</v>
      </c>
      <c r="DG35" s="27">
        <v>92.886252999999996</v>
      </c>
      <c r="DH35" s="27">
        <v>96.777618000000004</v>
      </c>
      <c r="DI35" s="24">
        <v>88.470566000000005</v>
      </c>
      <c r="DJ35" s="27">
        <v>89.170837000000006</v>
      </c>
      <c r="DK35" s="27">
        <v>92.323340999999999</v>
      </c>
      <c r="DL35" s="27">
        <v>95.419646999999998</v>
      </c>
      <c r="DM35" s="27">
        <v>100.160461</v>
      </c>
      <c r="DN35" s="24">
        <v>90.498221999999998</v>
      </c>
      <c r="DO35" s="27">
        <v>91.188621999999995</v>
      </c>
      <c r="DP35" s="27">
        <v>94.628653999999997</v>
      </c>
      <c r="DQ35" s="27">
        <v>98.130447000000004</v>
      </c>
      <c r="DR35" s="27">
        <v>103.77179700000001</v>
      </c>
      <c r="DS35" s="24">
        <v>92.478966</v>
      </c>
      <c r="DT35" s="27">
        <v>93.361396999999997</v>
      </c>
      <c r="DU35" s="27">
        <v>97.110778999999994</v>
      </c>
      <c r="DV35" s="27">
        <v>101.146469</v>
      </c>
      <c r="DW35" s="27">
        <v>107.928482</v>
      </c>
      <c r="DX35" s="24">
        <v>94.906043999999994</v>
      </c>
      <c r="DY35" s="27">
        <v>95.941817999999998</v>
      </c>
      <c r="DZ35" s="27">
        <v>100.14695</v>
      </c>
      <c r="EA35" s="27">
        <v>104.991089</v>
      </c>
      <c r="EB35" s="27">
        <v>112.762405</v>
      </c>
      <c r="EC35" s="24">
        <v>97.633125000000007</v>
      </c>
      <c r="ED35" s="27">
        <v>98.475891000000004</v>
      </c>
      <c r="EE35" s="27">
        <v>103.09137</v>
      </c>
      <c r="EF35" s="27">
        <v>108.726067</v>
      </c>
      <c r="EG35" s="27">
        <v>117.42131000000001</v>
      </c>
      <c r="EH35" s="24">
        <v>100.165108</v>
      </c>
      <c r="EI35" s="27">
        <v>100.934319</v>
      </c>
      <c r="EJ35" s="27">
        <v>105.993484</v>
      </c>
      <c r="EK35" s="27">
        <v>112.50018300000001</v>
      </c>
      <c r="EL35" s="27">
        <v>121.927902</v>
      </c>
      <c r="EM35" s="24">
        <v>102.625961</v>
      </c>
      <c r="EN35" s="27">
        <v>103.33754</v>
      </c>
      <c r="EO35" s="27">
        <v>108.86798899999999</v>
      </c>
      <c r="EP35" s="27">
        <v>116.48877</v>
      </c>
      <c r="EQ35" s="27">
        <v>126.475159</v>
      </c>
      <c r="ER35" s="24">
        <v>105.030731</v>
      </c>
      <c r="ES35" s="26">
        <v>3.6999999999999998E-2</v>
      </c>
      <c r="ET35" s="26">
        <v>3.9E-2</v>
      </c>
      <c r="EU35" s="26">
        <v>4.2000000000000003E-2</v>
      </c>
      <c r="EV35" s="26">
        <v>4.4999999999999998E-2</v>
      </c>
      <c r="EW35" s="25">
        <v>3.7999999999999999E-2</v>
      </c>
    </row>
    <row r="36" spans="1:153" x14ac:dyDescent="0.25">
      <c r="A36" s="24" t="s">
        <v>195</v>
      </c>
      <c r="B36" s="24">
        <v>4.2981780000000001</v>
      </c>
      <c r="C36" s="24">
        <v>4.4548750000000004</v>
      </c>
      <c r="D36" s="27">
        <v>3.5930399999999998</v>
      </c>
      <c r="E36" s="27">
        <v>3.5930399999999998</v>
      </c>
      <c r="F36" s="27">
        <v>3.5930399999999998</v>
      </c>
      <c r="G36" s="27">
        <v>3.5930399999999998</v>
      </c>
      <c r="H36" s="24">
        <v>3.5930399999999998</v>
      </c>
      <c r="I36" s="27">
        <v>3.6297470000000001</v>
      </c>
      <c r="J36" s="27">
        <v>3.6297470000000001</v>
      </c>
      <c r="K36" s="27">
        <v>3.6297470000000001</v>
      </c>
      <c r="L36" s="27">
        <v>3.6297470000000001</v>
      </c>
      <c r="M36" s="24">
        <v>3.6297470000000001</v>
      </c>
      <c r="N36" s="27">
        <v>4.138528</v>
      </c>
      <c r="O36" s="27">
        <v>4.138528</v>
      </c>
      <c r="P36" s="27">
        <v>4.138528</v>
      </c>
      <c r="Q36" s="27">
        <v>4.138528</v>
      </c>
      <c r="R36" s="24">
        <v>4.138528</v>
      </c>
      <c r="S36" s="27">
        <v>4.138528</v>
      </c>
      <c r="T36" s="27">
        <v>4.138528</v>
      </c>
      <c r="U36" s="27">
        <v>4.138528</v>
      </c>
      <c r="V36" s="27">
        <v>4.138528</v>
      </c>
      <c r="W36" s="24">
        <v>4.138528</v>
      </c>
      <c r="X36" s="27">
        <v>4.138528</v>
      </c>
      <c r="Y36" s="27">
        <v>4.138528</v>
      </c>
      <c r="Z36" s="27">
        <v>4.138528</v>
      </c>
      <c r="AA36" s="27">
        <v>4.138528</v>
      </c>
      <c r="AB36" s="24">
        <v>4.138528</v>
      </c>
      <c r="AC36" s="27">
        <v>4.138528</v>
      </c>
      <c r="AD36" s="27">
        <v>4.138528</v>
      </c>
      <c r="AE36" s="27">
        <v>4.138528</v>
      </c>
      <c r="AF36" s="27">
        <v>4.138528</v>
      </c>
      <c r="AG36" s="24">
        <v>4.138528</v>
      </c>
      <c r="AH36" s="27">
        <v>4.138528</v>
      </c>
      <c r="AI36" s="27">
        <v>4.138528</v>
      </c>
      <c r="AJ36" s="27">
        <v>4.138528</v>
      </c>
      <c r="AK36" s="27">
        <v>4.138528</v>
      </c>
      <c r="AL36" s="24">
        <v>4.138528</v>
      </c>
      <c r="AM36" s="27">
        <v>4.138528</v>
      </c>
      <c r="AN36" s="27">
        <v>4.138528</v>
      </c>
      <c r="AO36" s="27">
        <v>4.138528</v>
      </c>
      <c r="AP36" s="27">
        <v>4.138528</v>
      </c>
      <c r="AQ36" s="24">
        <v>4.138528</v>
      </c>
      <c r="AR36" s="27">
        <v>4.138528</v>
      </c>
      <c r="AS36" s="27">
        <v>4.138528</v>
      </c>
      <c r="AT36" s="27">
        <v>4.138528</v>
      </c>
      <c r="AU36" s="27">
        <v>4.138528</v>
      </c>
      <c r="AV36" s="24">
        <v>4.138528</v>
      </c>
      <c r="AW36" s="27">
        <v>4.138528</v>
      </c>
      <c r="AX36" s="27">
        <v>4.138528</v>
      </c>
      <c r="AY36" s="27">
        <v>4.138528</v>
      </c>
      <c r="AZ36" s="27">
        <v>4.138528</v>
      </c>
      <c r="BA36" s="24">
        <v>4.138528</v>
      </c>
      <c r="BB36" s="27">
        <v>4.138528</v>
      </c>
      <c r="BC36" s="27">
        <v>4.138528</v>
      </c>
      <c r="BD36" s="27">
        <v>4.138528</v>
      </c>
      <c r="BE36" s="27">
        <v>4.138528</v>
      </c>
      <c r="BF36" s="24">
        <v>4.138528</v>
      </c>
      <c r="BG36" s="27">
        <v>4.138528</v>
      </c>
      <c r="BH36" s="27">
        <v>4.138528</v>
      </c>
      <c r="BI36" s="27">
        <v>4.138528</v>
      </c>
      <c r="BJ36" s="27">
        <v>4.138528</v>
      </c>
      <c r="BK36" s="24">
        <v>4.138528</v>
      </c>
      <c r="BL36" s="27">
        <v>4.138528</v>
      </c>
      <c r="BM36" s="27">
        <v>4.138528</v>
      </c>
      <c r="BN36" s="27">
        <v>4.138528</v>
      </c>
      <c r="BO36" s="27">
        <v>4.138528</v>
      </c>
      <c r="BP36" s="24">
        <v>4.138528</v>
      </c>
      <c r="BQ36" s="27">
        <v>4.138528</v>
      </c>
      <c r="BR36" s="27">
        <v>4.138528</v>
      </c>
      <c r="BS36" s="27">
        <v>4.138528</v>
      </c>
      <c r="BT36" s="27">
        <v>4.138528</v>
      </c>
      <c r="BU36" s="24">
        <v>4.138528</v>
      </c>
      <c r="BV36" s="27">
        <v>4.138528</v>
      </c>
      <c r="BW36" s="27">
        <v>4.138528</v>
      </c>
      <c r="BX36" s="27">
        <v>4.138528</v>
      </c>
      <c r="BY36" s="27">
        <v>4.138528</v>
      </c>
      <c r="BZ36" s="24">
        <v>4.138528</v>
      </c>
      <c r="CA36" s="27">
        <v>4.138528</v>
      </c>
      <c r="CB36" s="27">
        <v>4.138528</v>
      </c>
      <c r="CC36" s="27">
        <v>4.138528</v>
      </c>
      <c r="CD36" s="27">
        <v>4.138528</v>
      </c>
      <c r="CE36" s="24">
        <v>4.138528</v>
      </c>
      <c r="CF36" s="27">
        <v>4.138528</v>
      </c>
      <c r="CG36" s="27">
        <v>4.138528</v>
      </c>
      <c r="CH36" s="27">
        <v>4.138528</v>
      </c>
      <c r="CI36" s="27">
        <v>4.138528</v>
      </c>
      <c r="CJ36" s="24">
        <v>4.138528</v>
      </c>
      <c r="CK36" s="27">
        <v>4.138528</v>
      </c>
      <c r="CL36" s="27">
        <v>4.138528</v>
      </c>
      <c r="CM36" s="27">
        <v>4.138528</v>
      </c>
      <c r="CN36" s="27">
        <v>4.138528</v>
      </c>
      <c r="CO36" s="24">
        <v>4.138528</v>
      </c>
      <c r="CP36" s="27">
        <v>4.138528</v>
      </c>
      <c r="CQ36" s="27">
        <v>4.138528</v>
      </c>
      <c r="CR36" s="27">
        <v>4.138528</v>
      </c>
      <c r="CS36" s="27">
        <v>4.138528</v>
      </c>
      <c r="CT36" s="24">
        <v>4.138528</v>
      </c>
      <c r="CU36" s="27">
        <v>4.138528</v>
      </c>
      <c r="CV36" s="27">
        <v>4.138528</v>
      </c>
      <c r="CW36" s="27">
        <v>4.138528</v>
      </c>
      <c r="CX36" s="27">
        <v>4.138528</v>
      </c>
      <c r="CY36" s="24">
        <v>4.138528</v>
      </c>
      <c r="CZ36" s="27">
        <v>4.138528</v>
      </c>
      <c r="DA36" s="27">
        <v>4.138528</v>
      </c>
      <c r="DB36" s="27">
        <v>4.138528</v>
      </c>
      <c r="DC36" s="27">
        <v>4.138528</v>
      </c>
      <c r="DD36" s="24">
        <v>4.138528</v>
      </c>
      <c r="DE36" s="27">
        <v>4.138528</v>
      </c>
      <c r="DF36" s="27">
        <v>4.138528</v>
      </c>
      <c r="DG36" s="27">
        <v>4.138528</v>
      </c>
      <c r="DH36" s="27">
        <v>4.138528</v>
      </c>
      <c r="DI36" s="24">
        <v>4.138528</v>
      </c>
      <c r="DJ36" s="27">
        <v>4.138528</v>
      </c>
      <c r="DK36" s="27">
        <v>4.138528</v>
      </c>
      <c r="DL36" s="27">
        <v>4.138528</v>
      </c>
      <c r="DM36" s="27">
        <v>4.138528</v>
      </c>
      <c r="DN36" s="24">
        <v>4.138528</v>
      </c>
      <c r="DO36" s="27">
        <v>4.138528</v>
      </c>
      <c r="DP36" s="27">
        <v>4.138528</v>
      </c>
      <c r="DQ36" s="27">
        <v>4.138528</v>
      </c>
      <c r="DR36" s="27">
        <v>4.138528</v>
      </c>
      <c r="DS36" s="24">
        <v>4.138528</v>
      </c>
      <c r="DT36" s="27">
        <v>4.138528</v>
      </c>
      <c r="DU36" s="27">
        <v>4.138528</v>
      </c>
      <c r="DV36" s="27">
        <v>4.138528</v>
      </c>
      <c r="DW36" s="27">
        <v>4.138528</v>
      </c>
      <c r="DX36" s="24">
        <v>4.138528</v>
      </c>
      <c r="DY36" s="27">
        <v>4.138528</v>
      </c>
      <c r="DZ36" s="27">
        <v>4.138528</v>
      </c>
      <c r="EA36" s="27">
        <v>4.138528</v>
      </c>
      <c r="EB36" s="27">
        <v>4.138528</v>
      </c>
      <c r="EC36" s="24">
        <v>4.138528</v>
      </c>
      <c r="ED36" s="27">
        <v>4.138528</v>
      </c>
      <c r="EE36" s="27">
        <v>4.138528</v>
      </c>
      <c r="EF36" s="27">
        <v>4.138528</v>
      </c>
      <c r="EG36" s="27">
        <v>4.138528</v>
      </c>
      <c r="EH36" s="24">
        <v>4.138528</v>
      </c>
      <c r="EI36" s="27">
        <v>4.138528</v>
      </c>
      <c r="EJ36" s="27">
        <v>4.138528</v>
      </c>
      <c r="EK36" s="27">
        <v>4.138528</v>
      </c>
      <c r="EL36" s="27">
        <v>4.138528</v>
      </c>
      <c r="EM36" s="24">
        <v>4.138528</v>
      </c>
      <c r="EN36" s="27">
        <v>4.138528</v>
      </c>
      <c r="EO36" s="27">
        <v>4.138528</v>
      </c>
      <c r="EP36" s="27">
        <v>4.138528</v>
      </c>
      <c r="EQ36" s="27">
        <v>4.138528</v>
      </c>
      <c r="ER36" s="24">
        <v>4.138528</v>
      </c>
      <c r="ES36" s="26">
        <v>-3.0000000000000001E-3</v>
      </c>
      <c r="ET36" s="26">
        <v>-3.0000000000000001E-3</v>
      </c>
      <c r="EU36" s="26">
        <v>-3.0000000000000001E-3</v>
      </c>
      <c r="EV36" s="26">
        <v>-3.0000000000000001E-3</v>
      </c>
      <c r="EW36" s="25">
        <v>-3.0000000000000001E-3</v>
      </c>
    </row>
    <row r="37" spans="1:153" x14ac:dyDescent="0.25">
      <c r="A37" s="28" t="s">
        <v>194</v>
      </c>
      <c r="B37" s="28">
        <v>137.81681800000001</v>
      </c>
      <c r="C37" s="28">
        <v>138.796753</v>
      </c>
      <c r="D37" s="31">
        <v>150.05329900000001</v>
      </c>
      <c r="E37" s="31">
        <v>151.148605</v>
      </c>
      <c r="F37" s="31">
        <v>151.79688999999999</v>
      </c>
      <c r="G37" s="31">
        <v>152.933029</v>
      </c>
      <c r="H37" s="28">
        <v>151.69296299999999</v>
      </c>
      <c r="I37" s="31">
        <v>158.135254</v>
      </c>
      <c r="J37" s="31">
        <v>160.50842299999999</v>
      </c>
      <c r="K37" s="31">
        <v>161.942093</v>
      </c>
      <c r="L37" s="31">
        <v>164.428268</v>
      </c>
      <c r="M37" s="28">
        <v>161.67665099999999</v>
      </c>
      <c r="N37" s="31">
        <v>180.964157</v>
      </c>
      <c r="O37" s="31">
        <v>183.97236599999999</v>
      </c>
      <c r="P37" s="31">
        <v>185.83410599999999</v>
      </c>
      <c r="Q37" s="31">
        <v>188.907928</v>
      </c>
      <c r="R37" s="28">
        <v>186.146164</v>
      </c>
      <c r="S37" s="31">
        <v>188.75491299999999</v>
      </c>
      <c r="T37" s="31">
        <v>192.47695899999999</v>
      </c>
      <c r="U37" s="31">
        <v>194.69284099999999</v>
      </c>
      <c r="V37" s="31">
        <v>198.22934000000001</v>
      </c>
      <c r="W37" s="28">
        <v>195.37771599999999</v>
      </c>
      <c r="X37" s="31">
        <v>194.903763</v>
      </c>
      <c r="Y37" s="31">
        <v>200.32952900000001</v>
      </c>
      <c r="Z37" s="31">
        <v>203.55389400000001</v>
      </c>
      <c r="AA37" s="31">
        <v>208.392563</v>
      </c>
      <c r="AB37" s="28">
        <v>204.172394</v>
      </c>
      <c r="AC37" s="31">
        <v>198.52238500000001</v>
      </c>
      <c r="AD37" s="31">
        <v>205.08738700000001</v>
      </c>
      <c r="AE37" s="31">
        <v>208.84931900000001</v>
      </c>
      <c r="AF37" s="31">
        <v>214.587906</v>
      </c>
      <c r="AG37" s="28">
        <v>209.76011700000001</v>
      </c>
      <c r="AH37" s="31">
        <v>201.507599</v>
      </c>
      <c r="AI37" s="31">
        <v>209.19044500000001</v>
      </c>
      <c r="AJ37" s="31">
        <v>213.59726000000001</v>
      </c>
      <c r="AK37" s="31">
        <v>220.34132399999999</v>
      </c>
      <c r="AL37" s="28">
        <v>214.86747700000001</v>
      </c>
      <c r="AM37" s="31">
        <v>204.51353499999999</v>
      </c>
      <c r="AN37" s="31">
        <v>213.20313999999999</v>
      </c>
      <c r="AO37" s="31">
        <v>218.15751599999999</v>
      </c>
      <c r="AP37" s="31">
        <v>225.83947800000001</v>
      </c>
      <c r="AQ37" s="28">
        <v>219.848816</v>
      </c>
      <c r="AR37" s="31">
        <v>207.727158</v>
      </c>
      <c r="AS37" s="31">
        <v>217.624954</v>
      </c>
      <c r="AT37" s="31">
        <v>223.10855100000001</v>
      </c>
      <c r="AU37" s="31">
        <v>231.629379</v>
      </c>
      <c r="AV37" s="28">
        <v>225.23878500000001</v>
      </c>
      <c r="AW37" s="31">
        <v>211.31385800000001</v>
      </c>
      <c r="AX37" s="31">
        <v>222.53529399999999</v>
      </c>
      <c r="AY37" s="31">
        <v>228.63618500000001</v>
      </c>
      <c r="AZ37" s="31">
        <v>237.92659</v>
      </c>
      <c r="BA37" s="28">
        <v>231.17465200000001</v>
      </c>
      <c r="BB37" s="31">
        <v>215.55864</v>
      </c>
      <c r="BC37" s="31">
        <v>228.02659600000001</v>
      </c>
      <c r="BD37" s="31">
        <v>234.94735700000001</v>
      </c>
      <c r="BE37" s="31">
        <v>251.267731</v>
      </c>
      <c r="BF37" s="28">
        <v>237.93214399999999</v>
      </c>
      <c r="BG37" s="31">
        <v>221.61201500000001</v>
      </c>
      <c r="BH37" s="31">
        <v>233.540482</v>
      </c>
      <c r="BI37" s="31">
        <v>245.050308</v>
      </c>
      <c r="BJ37" s="31">
        <v>258.553833</v>
      </c>
      <c r="BK37" s="28">
        <v>244.457367</v>
      </c>
      <c r="BL37" s="31">
        <v>226.59991500000001</v>
      </c>
      <c r="BM37" s="31">
        <v>246.462784</v>
      </c>
      <c r="BN37" s="31">
        <v>252.71740700000001</v>
      </c>
      <c r="BO37" s="31">
        <v>267.14776599999999</v>
      </c>
      <c r="BP37" s="28">
        <v>252.16937300000001</v>
      </c>
      <c r="BQ37" s="31">
        <v>231.985794</v>
      </c>
      <c r="BR37" s="31">
        <v>253.74212600000001</v>
      </c>
      <c r="BS37" s="31">
        <v>260.846924</v>
      </c>
      <c r="BT37" s="31">
        <v>276.37567100000001</v>
      </c>
      <c r="BU37" s="28">
        <v>260.41760299999999</v>
      </c>
      <c r="BV37" s="31">
        <v>237.880661</v>
      </c>
      <c r="BW37" s="31">
        <v>261.65826399999997</v>
      </c>
      <c r="BX37" s="31">
        <v>269.62298600000003</v>
      </c>
      <c r="BY37" s="31">
        <v>286.25076300000001</v>
      </c>
      <c r="BZ37" s="28">
        <v>269.226044</v>
      </c>
      <c r="CA37" s="31">
        <v>244.115433</v>
      </c>
      <c r="CB37" s="31">
        <v>269.995361</v>
      </c>
      <c r="CC37" s="31">
        <v>278.95748900000001</v>
      </c>
      <c r="CD37" s="31">
        <v>296.52310199999999</v>
      </c>
      <c r="CE37" s="28">
        <v>278.49359099999998</v>
      </c>
      <c r="CF37" s="31">
        <v>251.30555699999999</v>
      </c>
      <c r="CG37" s="31">
        <v>279.51800500000002</v>
      </c>
      <c r="CH37" s="31">
        <v>289.42541499999999</v>
      </c>
      <c r="CI37" s="31">
        <v>307.91894500000001</v>
      </c>
      <c r="CJ37" s="28">
        <v>288.93936200000002</v>
      </c>
      <c r="CK37" s="31">
        <v>259.36853000000002</v>
      </c>
      <c r="CL37" s="31">
        <v>289.885132</v>
      </c>
      <c r="CM37" s="31">
        <v>300.76492300000001</v>
      </c>
      <c r="CN37" s="31">
        <v>319.98788500000001</v>
      </c>
      <c r="CO37" s="28">
        <v>300.28567500000003</v>
      </c>
      <c r="CP37" s="31">
        <v>268.111603</v>
      </c>
      <c r="CQ37" s="31">
        <v>301.02502399999997</v>
      </c>
      <c r="CR37" s="31">
        <v>312.96807899999999</v>
      </c>
      <c r="CS37" s="31">
        <v>332.90780599999999</v>
      </c>
      <c r="CT37" s="28">
        <v>312.30496199999999</v>
      </c>
      <c r="CU37" s="31">
        <v>277.380157</v>
      </c>
      <c r="CV37" s="31">
        <v>312.82165500000002</v>
      </c>
      <c r="CW37" s="31">
        <v>325.68035900000001</v>
      </c>
      <c r="CX37" s="31">
        <v>346.43869000000001</v>
      </c>
      <c r="CY37" s="28">
        <v>331.307007</v>
      </c>
      <c r="CZ37" s="31">
        <v>287.02142300000003</v>
      </c>
      <c r="DA37" s="31">
        <v>325.03836100000001</v>
      </c>
      <c r="DB37" s="31">
        <v>338.80239899999998</v>
      </c>
      <c r="DC37" s="31">
        <v>360.439819</v>
      </c>
      <c r="DD37" s="28">
        <v>344.88626099999999</v>
      </c>
      <c r="DE37" s="31">
        <v>297.189301</v>
      </c>
      <c r="DF37" s="31">
        <v>337.89700299999998</v>
      </c>
      <c r="DG37" s="31">
        <v>352.36251800000002</v>
      </c>
      <c r="DH37" s="31">
        <v>375.05169699999999</v>
      </c>
      <c r="DI37" s="28">
        <v>359.16635100000002</v>
      </c>
      <c r="DJ37" s="31">
        <v>307.66024800000002</v>
      </c>
      <c r="DK37" s="31">
        <v>351.34353599999997</v>
      </c>
      <c r="DL37" s="31">
        <v>366.60778800000003</v>
      </c>
      <c r="DM37" s="31">
        <v>390.22546399999999</v>
      </c>
      <c r="DN37" s="28">
        <v>374.010895</v>
      </c>
      <c r="DO37" s="31">
        <v>318.79373199999998</v>
      </c>
      <c r="DP37" s="31">
        <v>365.39645400000001</v>
      </c>
      <c r="DQ37" s="31">
        <v>381.56561299999998</v>
      </c>
      <c r="DR37" s="31">
        <v>405.91778599999998</v>
      </c>
      <c r="DS37" s="28">
        <v>389.49868800000002</v>
      </c>
      <c r="DT37" s="31">
        <v>329.28591899999998</v>
      </c>
      <c r="DU37" s="31">
        <v>377.82037400000002</v>
      </c>
      <c r="DV37" s="31">
        <v>394.80453499999999</v>
      </c>
      <c r="DW37" s="31">
        <v>419.48736600000001</v>
      </c>
      <c r="DX37" s="28">
        <v>403.270264</v>
      </c>
      <c r="DY37" s="31">
        <v>339.48870799999997</v>
      </c>
      <c r="DZ37" s="31">
        <v>389.03790300000003</v>
      </c>
      <c r="EA37" s="31">
        <v>406.792419</v>
      </c>
      <c r="EB37" s="31">
        <v>431.30166600000001</v>
      </c>
      <c r="EC37" s="28">
        <v>414.71887199999998</v>
      </c>
      <c r="ED37" s="31">
        <v>348.86364700000001</v>
      </c>
      <c r="EE37" s="31">
        <v>398.820404</v>
      </c>
      <c r="EF37" s="31">
        <v>417.13479599999999</v>
      </c>
      <c r="EG37" s="31">
        <v>442.11200000000002</v>
      </c>
      <c r="EH37" s="28">
        <v>423.97058099999998</v>
      </c>
      <c r="EI37" s="31">
        <v>357.79339599999997</v>
      </c>
      <c r="EJ37" s="31">
        <v>408.00714099999999</v>
      </c>
      <c r="EK37" s="31">
        <v>427.022583</v>
      </c>
      <c r="EL37" s="31">
        <v>452.77789300000001</v>
      </c>
      <c r="EM37" s="28">
        <v>432.63671900000003</v>
      </c>
      <c r="EN37" s="31">
        <v>366.51187099999999</v>
      </c>
      <c r="EO37" s="31">
        <v>417.187408</v>
      </c>
      <c r="EP37" s="31">
        <v>437.27133199999997</v>
      </c>
      <c r="EQ37" s="31">
        <v>463.44467200000003</v>
      </c>
      <c r="ER37" s="28">
        <v>441.37194799999997</v>
      </c>
      <c r="ES37" s="30">
        <v>3.4000000000000002E-2</v>
      </c>
      <c r="ET37" s="30">
        <v>3.9E-2</v>
      </c>
      <c r="EU37" s="30">
        <v>0.04</v>
      </c>
      <c r="EV37" s="30">
        <v>4.2000000000000003E-2</v>
      </c>
      <c r="EW37" s="29">
        <v>4.1000000000000002E-2</v>
      </c>
    </row>
    <row r="38" spans="1:153" x14ac:dyDescent="0.25">
      <c r="A38" s="24" t="s">
        <v>193</v>
      </c>
      <c r="B38" s="24">
        <v>99.197051999999999</v>
      </c>
      <c r="C38" s="24">
        <v>101.782394</v>
      </c>
      <c r="D38" s="27">
        <v>112.16758</v>
      </c>
      <c r="E38" s="27">
        <v>113.09520000000001</v>
      </c>
      <c r="F38" s="27">
        <v>113.642509</v>
      </c>
      <c r="G38" s="27">
        <v>114.60008999999999</v>
      </c>
      <c r="H38" s="24">
        <v>113.55246</v>
      </c>
      <c r="I38" s="27">
        <v>119.857483</v>
      </c>
      <c r="J38" s="27">
        <v>121.86274</v>
      </c>
      <c r="K38" s="27">
        <v>123.07678199999999</v>
      </c>
      <c r="L38" s="27">
        <v>125.166794</v>
      </c>
      <c r="M38" s="24">
        <v>122.847343</v>
      </c>
      <c r="N38" s="27">
        <v>143.73014800000001</v>
      </c>
      <c r="O38" s="27">
        <v>146.256866</v>
      </c>
      <c r="P38" s="27">
        <v>147.82974200000001</v>
      </c>
      <c r="Q38" s="27">
        <v>150.399597</v>
      </c>
      <c r="R38" s="24">
        <v>148.10876500000001</v>
      </c>
      <c r="S38" s="27">
        <v>151.02093500000001</v>
      </c>
      <c r="T38" s="27">
        <v>154.161621</v>
      </c>
      <c r="U38" s="27">
        <v>156.03739899999999</v>
      </c>
      <c r="V38" s="27">
        <v>158.989532</v>
      </c>
      <c r="W38" s="24">
        <v>156.61288500000001</v>
      </c>
      <c r="X38" s="27">
        <v>156.86326600000001</v>
      </c>
      <c r="Y38" s="27">
        <v>161.52562</v>
      </c>
      <c r="Z38" s="27">
        <v>164.32702599999999</v>
      </c>
      <c r="AA38" s="27">
        <v>168.41867099999999</v>
      </c>
      <c r="AB38" s="24">
        <v>164.794128</v>
      </c>
      <c r="AC38" s="27">
        <v>160.16751099999999</v>
      </c>
      <c r="AD38" s="27">
        <v>165.82487499999999</v>
      </c>
      <c r="AE38" s="27">
        <v>169.09806800000001</v>
      </c>
      <c r="AF38" s="27">
        <v>173.97215299999999</v>
      </c>
      <c r="AG38" s="24">
        <v>169.80371099999999</v>
      </c>
      <c r="AH38" s="27">
        <v>162.899078</v>
      </c>
      <c r="AI38" s="27">
        <v>169.52984599999999</v>
      </c>
      <c r="AJ38" s="27">
        <v>173.37565599999999</v>
      </c>
      <c r="AK38" s="27">
        <v>178.942093</v>
      </c>
      <c r="AL38" s="24">
        <v>174.37492399999999</v>
      </c>
      <c r="AM38" s="27">
        <v>165.65089399999999</v>
      </c>
      <c r="AN38" s="27">
        <v>173.15412900000001</v>
      </c>
      <c r="AO38" s="27">
        <v>177.484039</v>
      </c>
      <c r="AP38" s="27">
        <v>183.87750199999999</v>
      </c>
      <c r="AQ38" s="24">
        <v>178.830399</v>
      </c>
      <c r="AR38" s="27">
        <v>168.59324599999999</v>
      </c>
      <c r="AS38" s="27">
        <v>177.15304599999999</v>
      </c>
      <c r="AT38" s="27">
        <v>181.950073</v>
      </c>
      <c r="AU38" s="27">
        <v>189.08538799999999</v>
      </c>
      <c r="AV38" s="24">
        <v>183.655441</v>
      </c>
      <c r="AW38" s="27">
        <v>171.68185399999999</v>
      </c>
      <c r="AX38" s="27">
        <v>181.58871500000001</v>
      </c>
      <c r="AY38" s="27">
        <v>186.937378</v>
      </c>
      <c r="AZ38" s="27">
        <v>194.74797100000001</v>
      </c>
      <c r="BA38" s="24">
        <v>188.96606399999999</v>
      </c>
      <c r="BB38" s="27">
        <v>175.54948400000001</v>
      </c>
      <c r="BC38" s="27">
        <v>186.350311</v>
      </c>
      <c r="BD38" s="27">
        <v>192.433044</v>
      </c>
      <c r="BE38" s="27">
        <v>205.135696</v>
      </c>
      <c r="BF38" s="24">
        <v>195.00753800000001</v>
      </c>
      <c r="BG38" s="27">
        <v>180.490005</v>
      </c>
      <c r="BH38" s="27">
        <v>191.313141</v>
      </c>
      <c r="BI38" s="27">
        <v>200.53367600000001</v>
      </c>
      <c r="BJ38" s="27">
        <v>211.59077500000001</v>
      </c>
      <c r="BK38" s="24">
        <v>200.82913199999999</v>
      </c>
      <c r="BL38" s="27">
        <v>184.984421</v>
      </c>
      <c r="BM38" s="27">
        <v>201.336502</v>
      </c>
      <c r="BN38" s="27">
        <v>207.37692300000001</v>
      </c>
      <c r="BO38" s="27">
        <v>219.21173099999999</v>
      </c>
      <c r="BP38" s="24">
        <v>207.71302800000001</v>
      </c>
      <c r="BQ38" s="27">
        <v>189.82875100000001</v>
      </c>
      <c r="BR38" s="27">
        <v>207.79650899999999</v>
      </c>
      <c r="BS38" s="27">
        <v>214.621185</v>
      </c>
      <c r="BT38" s="27">
        <v>227.39619400000001</v>
      </c>
      <c r="BU38" s="24">
        <v>215.06487999999999</v>
      </c>
      <c r="BV38" s="27">
        <v>190.92674299999999</v>
      </c>
      <c r="BW38" s="27">
        <v>214.814255</v>
      </c>
      <c r="BX38" s="27">
        <v>222.42695599999999</v>
      </c>
      <c r="BY38" s="27">
        <v>236.33590699999999</v>
      </c>
      <c r="BZ38" s="24">
        <v>222.90921</v>
      </c>
      <c r="CA38" s="27">
        <v>200.69319200000001</v>
      </c>
      <c r="CB38" s="27">
        <v>222.185776</v>
      </c>
      <c r="CC38" s="27">
        <v>230.715912</v>
      </c>
      <c r="CD38" s="27">
        <v>245.42631499999999</v>
      </c>
      <c r="CE38" s="24">
        <v>231.15426600000001</v>
      </c>
      <c r="CF38" s="27">
        <v>207.29617300000001</v>
      </c>
      <c r="CG38" s="27">
        <v>230.79084800000001</v>
      </c>
      <c r="CH38" s="27">
        <v>240.19676200000001</v>
      </c>
      <c r="CI38" s="27">
        <v>255.51315299999999</v>
      </c>
      <c r="CJ38" s="24">
        <v>240.45195000000001</v>
      </c>
      <c r="CK38" s="27">
        <v>214.47915599999999</v>
      </c>
      <c r="CL38" s="27">
        <v>239.942825</v>
      </c>
      <c r="CM38" s="27">
        <v>250.254761</v>
      </c>
      <c r="CN38" s="27">
        <v>266.184326</v>
      </c>
      <c r="CO38" s="24">
        <v>250.54002399999999</v>
      </c>
      <c r="CP38" s="27">
        <v>222.243439</v>
      </c>
      <c r="CQ38" s="27">
        <v>249.76483200000001</v>
      </c>
      <c r="CR38" s="27">
        <v>261.07299799999998</v>
      </c>
      <c r="CS38" s="27">
        <v>277.623627</v>
      </c>
      <c r="CT38" s="24">
        <v>261.20925899999997</v>
      </c>
      <c r="CU38" s="27">
        <v>230.47262599999999</v>
      </c>
      <c r="CV38" s="27">
        <v>260.17053199999998</v>
      </c>
      <c r="CW38" s="27">
        <v>272.34079000000003</v>
      </c>
      <c r="CX38" s="27">
        <v>289.614105</v>
      </c>
      <c r="CY38" s="24">
        <v>276.55496199999999</v>
      </c>
      <c r="CZ38" s="27">
        <v>239.02522300000001</v>
      </c>
      <c r="DA38" s="27">
        <v>270.93679800000001</v>
      </c>
      <c r="DB38" s="27">
        <v>283.96972699999998</v>
      </c>
      <c r="DC38" s="27">
        <v>302.02932700000002</v>
      </c>
      <c r="DD38" s="24">
        <v>288.535889</v>
      </c>
      <c r="DE38" s="27">
        <v>248.03633099999999</v>
      </c>
      <c r="DF38" s="27">
        <v>282.26037600000001</v>
      </c>
      <c r="DG38" s="27">
        <v>295.97326700000002</v>
      </c>
      <c r="DH38" s="27">
        <v>314.99829099999999</v>
      </c>
      <c r="DI38" s="24">
        <v>301.12643400000002</v>
      </c>
      <c r="DJ38" s="27">
        <v>257.28396600000002</v>
      </c>
      <c r="DK38" s="27">
        <v>294.08492999999999</v>
      </c>
      <c r="DL38" s="27">
        <v>308.57379200000003</v>
      </c>
      <c r="DM38" s="27">
        <v>328.46801799999997</v>
      </c>
      <c r="DN38" s="24">
        <v>314.18695100000002</v>
      </c>
      <c r="DO38" s="27">
        <v>267.09817500000003</v>
      </c>
      <c r="DP38" s="27">
        <v>306.41937300000001</v>
      </c>
      <c r="DQ38" s="27">
        <v>321.79263300000002</v>
      </c>
      <c r="DR38" s="27">
        <v>342.38534499999997</v>
      </c>
      <c r="DS38" s="24">
        <v>327.78323399999999</v>
      </c>
      <c r="DT38" s="27">
        <v>276.31079099999999</v>
      </c>
      <c r="DU38" s="27">
        <v>317.30343599999998</v>
      </c>
      <c r="DV38" s="27">
        <v>333.50177000000002</v>
      </c>
      <c r="DW38" s="27">
        <v>354.46139499999998</v>
      </c>
      <c r="DX38" s="24">
        <v>339.86257899999998</v>
      </c>
      <c r="DY38" s="27">
        <v>285.22314499999999</v>
      </c>
      <c r="DZ38" s="27">
        <v>327.09588600000001</v>
      </c>
      <c r="EA38" s="27">
        <v>344.11642499999999</v>
      </c>
      <c r="EB38" s="27">
        <v>364.99026500000002</v>
      </c>
      <c r="EC38" s="24">
        <v>349.86923200000001</v>
      </c>
      <c r="ED38" s="27">
        <v>293.12744099999998</v>
      </c>
      <c r="EE38" s="27">
        <v>335.54281600000002</v>
      </c>
      <c r="EF38" s="27">
        <v>353.21646099999998</v>
      </c>
      <c r="EG38" s="27">
        <v>370.17312600000002</v>
      </c>
      <c r="EH38" s="24">
        <v>357.86181599999998</v>
      </c>
      <c r="EI38" s="27">
        <v>300.689911</v>
      </c>
      <c r="EJ38" s="27">
        <v>343.33340500000003</v>
      </c>
      <c r="EK38" s="27">
        <v>361.79898100000003</v>
      </c>
      <c r="EL38" s="27">
        <v>379.45062300000001</v>
      </c>
      <c r="EM38" s="24">
        <v>365.19860799999998</v>
      </c>
      <c r="EN38" s="27">
        <v>307.87307700000002</v>
      </c>
      <c r="EO38" s="27">
        <v>350.91806000000003</v>
      </c>
      <c r="EP38" s="27">
        <v>370.52722199999999</v>
      </c>
      <c r="EQ38" s="27">
        <v>388.50985700000001</v>
      </c>
      <c r="ER38" s="24">
        <v>372.39923099999999</v>
      </c>
      <c r="ES38" s="26">
        <v>3.9E-2</v>
      </c>
      <c r="ET38" s="26">
        <v>4.3999999999999997E-2</v>
      </c>
      <c r="EU38" s="26">
        <v>4.5999999999999999E-2</v>
      </c>
      <c r="EV38" s="26">
        <v>4.7E-2</v>
      </c>
      <c r="EW38" s="25">
        <v>4.5999999999999999E-2</v>
      </c>
    </row>
    <row r="39" spans="1:153" x14ac:dyDescent="0.25">
      <c r="A39" s="28" t="s">
        <v>192</v>
      </c>
      <c r="B39" s="28">
        <v>38.619770000000003</v>
      </c>
      <c r="C39" s="28">
        <v>37.014347000000001</v>
      </c>
      <c r="D39" s="31">
        <v>37.885731</v>
      </c>
      <c r="E39" s="31">
        <v>38.053429000000001</v>
      </c>
      <c r="F39" s="31">
        <v>38.154400000000003</v>
      </c>
      <c r="G39" s="31">
        <v>38.332957999999998</v>
      </c>
      <c r="H39" s="28">
        <v>38.140506999999999</v>
      </c>
      <c r="I39" s="31">
        <v>38.277779000000002</v>
      </c>
      <c r="J39" s="31">
        <v>38.645690999999999</v>
      </c>
      <c r="K39" s="31">
        <v>38.865336999999997</v>
      </c>
      <c r="L39" s="31">
        <v>39.261477999999997</v>
      </c>
      <c r="M39" s="28">
        <v>38.829323000000002</v>
      </c>
      <c r="N39" s="31">
        <v>37.233997000000002</v>
      </c>
      <c r="O39" s="31">
        <v>37.715488000000001</v>
      </c>
      <c r="P39" s="31">
        <v>38.004337</v>
      </c>
      <c r="Q39" s="31">
        <v>38.508296999999999</v>
      </c>
      <c r="R39" s="28">
        <v>38.037373000000002</v>
      </c>
      <c r="S39" s="31">
        <v>37.733963000000003</v>
      </c>
      <c r="T39" s="31">
        <v>38.315327000000003</v>
      </c>
      <c r="U39" s="31">
        <v>38.655414999999998</v>
      </c>
      <c r="V39" s="31">
        <v>39.239811000000003</v>
      </c>
      <c r="W39" s="28">
        <v>38.764800999999999</v>
      </c>
      <c r="X39" s="31">
        <v>38.040474000000003</v>
      </c>
      <c r="Y39" s="31">
        <v>38.803848000000002</v>
      </c>
      <c r="Z39" s="31">
        <v>39.226855999999998</v>
      </c>
      <c r="AA39" s="31">
        <v>39.973919000000002</v>
      </c>
      <c r="AB39" s="28">
        <v>39.378234999999997</v>
      </c>
      <c r="AC39" s="31">
        <v>38.354827999999998</v>
      </c>
      <c r="AD39" s="31">
        <v>39.262504999999997</v>
      </c>
      <c r="AE39" s="31">
        <v>39.751244</v>
      </c>
      <c r="AF39" s="31">
        <v>40.615757000000002</v>
      </c>
      <c r="AG39" s="28">
        <v>39.956398</v>
      </c>
      <c r="AH39" s="31">
        <v>38.608479000000003</v>
      </c>
      <c r="AI39" s="31">
        <v>39.660564000000001</v>
      </c>
      <c r="AJ39" s="31">
        <v>40.221618999999997</v>
      </c>
      <c r="AK39" s="31">
        <v>41.399227000000003</v>
      </c>
      <c r="AL39" s="28">
        <v>40.492538000000003</v>
      </c>
      <c r="AM39" s="31">
        <v>38.862617</v>
      </c>
      <c r="AN39" s="31">
        <v>40.048999999999999</v>
      </c>
      <c r="AO39" s="31">
        <v>40.673488999999996</v>
      </c>
      <c r="AP39" s="31">
        <v>41.961951999999997</v>
      </c>
      <c r="AQ39" s="28">
        <v>41.018397999999998</v>
      </c>
      <c r="AR39" s="31">
        <v>39.133896</v>
      </c>
      <c r="AS39" s="31">
        <v>40.471924000000001</v>
      </c>
      <c r="AT39" s="31">
        <v>41.158484999999999</v>
      </c>
      <c r="AU39" s="31">
        <v>42.543976000000001</v>
      </c>
      <c r="AV39" s="28">
        <v>41.583312999999997</v>
      </c>
      <c r="AW39" s="31">
        <v>39.631991999999997</v>
      </c>
      <c r="AX39" s="31">
        <v>40.946548</v>
      </c>
      <c r="AY39" s="31">
        <v>41.698788</v>
      </c>
      <c r="AZ39" s="31">
        <v>43.178600000000003</v>
      </c>
      <c r="BA39" s="28">
        <v>42.208526999999997</v>
      </c>
      <c r="BB39" s="31">
        <v>40.009143999999999</v>
      </c>
      <c r="BC39" s="31">
        <v>41.676276999999999</v>
      </c>
      <c r="BD39" s="31">
        <v>42.514347000000001</v>
      </c>
      <c r="BE39" s="31">
        <v>46.13203</v>
      </c>
      <c r="BF39" s="28">
        <v>42.924571999999998</v>
      </c>
      <c r="BG39" s="31">
        <v>41.122005000000001</v>
      </c>
      <c r="BH39" s="31">
        <v>42.227333000000002</v>
      </c>
      <c r="BI39" s="31">
        <v>44.516643999999999</v>
      </c>
      <c r="BJ39" s="31">
        <v>46.963039000000002</v>
      </c>
      <c r="BK39" s="28">
        <v>43.628188999999999</v>
      </c>
      <c r="BL39" s="31">
        <v>41.615509000000003</v>
      </c>
      <c r="BM39" s="31">
        <v>45.126263000000002</v>
      </c>
      <c r="BN39" s="31">
        <v>45.340473000000003</v>
      </c>
      <c r="BO39" s="31">
        <v>47.936031</v>
      </c>
      <c r="BP39" s="28">
        <v>44.456313999999999</v>
      </c>
      <c r="BQ39" s="31">
        <v>42.157055</v>
      </c>
      <c r="BR39" s="31">
        <v>45.945605999999998</v>
      </c>
      <c r="BS39" s="31">
        <v>46.225749999999998</v>
      </c>
      <c r="BT39" s="31">
        <v>48.979481</v>
      </c>
      <c r="BU39" s="28">
        <v>45.352749000000003</v>
      </c>
      <c r="BV39" s="31">
        <v>46.953884000000002</v>
      </c>
      <c r="BW39" s="31">
        <v>46.843978999999997</v>
      </c>
      <c r="BX39" s="31">
        <v>47.196041000000001</v>
      </c>
      <c r="BY39" s="31">
        <v>49.914828999999997</v>
      </c>
      <c r="BZ39" s="28">
        <v>46.316822000000002</v>
      </c>
      <c r="CA39" s="31">
        <v>43.422226000000002</v>
      </c>
      <c r="CB39" s="31">
        <v>47.809573999999998</v>
      </c>
      <c r="CC39" s="31">
        <v>48.241591999999997</v>
      </c>
      <c r="CD39" s="31">
        <v>51.096764</v>
      </c>
      <c r="CE39" s="28">
        <v>47.339325000000002</v>
      </c>
      <c r="CF39" s="31">
        <v>44.00938</v>
      </c>
      <c r="CG39" s="31">
        <v>48.727139000000001</v>
      </c>
      <c r="CH39" s="31">
        <v>49.228622000000001</v>
      </c>
      <c r="CI39" s="31">
        <v>52.405777</v>
      </c>
      <c r="CJ39" s="28">
        <v>48.487423</v>
      </c>
      <c r="CK39" s="31">
        <v>44.889361999999998</v>
      </c>
      <c r="CL39" s="31">
        <v>49.942279999999997</v>
      </c>
      <c r="CM39" s="31">
        <v>50.510112999999997</v>
      </c>
      <c r="CN39" s="31">
        <v>53.803581000000001</v>
      </c>
      <c r="CO39" s="28">
        <v>49.745601999999998</v>
      </c>
      <c r="CP39" s="31">
        <v>45.868178999999998</v>
      </c>
      <c r="CQ39" s="31">
        <v>51.260159000000002</v>
      </c>
      <c r="CR39" s="31">
        <v>51.895091999999998</v>
      </c>
      <c r="CS39" s="31">
        <v>55.284168000000001</v>
      </c>
      <c r="CT39" s="28">
        <v>51.095699000000003</v>
      </c>
      <c r="CU39" s="31">
        <v>46.907513000000002</v>
      </c>
      <c r="CV39" s="31">
        <v>52.651057999999999</v>
      </c>
      <c r="CW39" s="31">
        <v>53.339503999999998</v>
      </c>
      <c r="CX39" s="31">
        <v>56.824607999999998</v>
      </c>
      <c r="CY39" s="28">
        <v>54.752021999999997</v>
      </c>
      <c r="CZ39" s="31">
        <v>47.996192999999998</v>
      </c>
      <c r="DA39" s="31">
        <v>54.101585</v>
      </c>
      <c r="DB39" s="31">
        <v>54.832680000000003</v>
      </c>
      <c r="DC39" s="31">
        <v>58.410488000000001</v>
      </c>
      <c r="DD39" s="28">
        <v>56.350394999999999</v>
      </c>
      <c r="DE39" s="31">
        <v>49.152991999999998</v>
      </c>
      <c r="DF39" s="31">
        <v>55.636654</v>
      </c>
      <c r="DG39" s="31">
        <v>56.389256000000003</v>
      </c>
      <c r="DH39" s="31">
        <v>60.053443999999999</v>
      </c>
      <c r="DI39" s="28">
        <v>58.039977999999998</v>
      </c>
      <c r="DJ39" s="31">
        <v>50.376216999999997</v>
      </c>
      <c r="DK39" s="31">
        <v>57.258662999999999</v>
      </c>
      <c r="DL39" s="31">
        <v>58.034022999999998</v>
      </c>
      <c r="DM39" s="31">
        <v>61.757488000000002</v>
      </c>
      <c r="DN39" s="28">
        <v>59.823974999999997</v>
      </c>
      <c r="DO39" s="31">
        <v>51.695545000000003</v>
      </c>
      <c r="DP39" s="31">
        <v>58.977119000000002</v>
      </c>
      <c r="DQ39" s="31">
        <v>59.773037000000002</v>
      </c>
      <c r="DR39" s="31">
        <v>63.532519999999998</v>
      </c>
      <c r="DS39" s="28">
        <v>61.715580000000003</v>
      </c>
      <c r="DT39" s="31">
        <v>52.975093999999999</v>
      </c>
      <c r="DU39" s="31">
        <v>60.516972000000003</v>
      </c>
      <c r="DV39" s="31">
        <v>61.302813999999998</v>
      </c>
      <c r="DW39" s="31">
        <v>65.026061999999996</v>
      </c>
      <c r="DX39" s="28">
        <v>63.407749000000003</v>
      </c>
      <c r="DY39" s="31">
        <v>54.265574999999998</v>
      </c>
      <c r="DZ39" s="31">
        <v>61.942036000000002</v>
      </c>
      <c r="EA39" s="31">
        <v>62.676003000000001</v>
      </c>
      <c r="EB39" s="31">
        <v>66.311417000000006</v>
      </c>
      <c r="EC39" s="28">
        <v>64.849663000000007</v>
      </c>
      <c r="ED39" s="31">
        <v>55.736206000000003</v>
      </c>
      <c r="EE39" s="31">
        <v>63.277622000000001</v>
      </c>
      <c r="EF39" s="31">
        <v>63.918415000000003</v>
      </c>
      <c r="EG39" s="31">
        <v>71.939003</v>
      </c>
      <c r="EH39" s="28">
        <v>66.108849000000006</v>
      </c>
      <c r="EI39" s="31">
        <v>57.103504000000001</v>
      </c>
      <c r="EJ39" s="31">
        <v>64.673812999999996</v>
      </c>
      <c r="EK39" s="31">
        <v>65.223716999999994</v>
      </c>
      <c r="EL39" s="31">
        <v>73.327331999999998</v>
      </c>
      <c r="EM39" s="28">
        <v>67.438225000000003</v>
      </c>
      <c r="EN39" s="31">
        <v>58.638821</v>
      </c>
      <c r="EO39" s="31">
        <v>66.269431999999995</v>
      </c>
      <c r="EP39" s="31">
        <v>66.744185999999999</v>
      </c>
      <c r="EQ39" s="31">
        <v>74.934821999999997</v>
      </c>
      <c r="ER39" s="28">
        <v>68.972724999999997</v>
      </c>
      <c r="ES39" s="30">
        <v>1.6E-2</v>
      </c>
      <c r="ET39" s="30">
        <v>0.02</v>
      </c>
      <c r="EU39" s="30">
        <v>2.1000000000000001E-2</v>
      </c>
      <c r="EV39" s="30">
        <v>2.5000000000000001E-2</v>
      </c>
      <c r="EW39" s="29">
        <v>2.1999999999999999E-2</v>
      </c>
    </row>
    <row r="40" spans="1:153" x14ac:dyDescent="0.25">
      <c r="A40" s="24"/>
      <c r="B40" s="24"/>
      <c r="C40" s="24"/>
      <c r="D40" s="194"/>
      <c r="E40" s="189"/>
      <c r="F40" s="189"/>
      <c r="G40" s="189"/>
      <c r="H40" s="195"/>
      <c r="I40" s="194"/>
      <c r="J40" s="189"/>
      <c r="K40" s="189"/>
      <c r="L40" s="189"/>
      <c r="M40" s="195"/>
      <c r="N40" s="194"/>
      <c r="O40" s="189"/>
      <c r="P40" s="189"/>
      <c r="Q40" s="189"/>
      <c r="R40" s="195"/>
      <c r="S40" s="194"/>
      <c r="T40" s="189"/>
      <c r="U40" s="189"/>
      <c r="V40" s="189"/>
      <c r="W40" s="195"/>
      <c r="X40" s="194"/>
      <c r="Y40" s="189"/>
      <c r="Z40" s="189"/>
      <c r="AA40" s="189"/>
      <c r="AB40" s="195"/>
      <c r="AC40" s="194"/>
      <c r="AD40" s="189"/>
      <c r="AE40" s="189"/>
      <c r="AF40" s="189"/>
      <c r="AG40" s="195"/>
      <c r="AH40" s="194"/>
      <c r="AI40" s="189"/>
      <c r="AJ40" s="189"/>
      <c r="AK40" s="189"/>
      <c r="AL40" s="195"/>
      <c r="AM40" s="194"/>
      <c r="AN40" s="189"/>
      <c r="AO40" s="189"/>
      <c r="AP40" s="189"/>
      <c r="AQ40" s="195"/>
      <c r="AR40" s="194"/>
      <c r="AS40" s="189"/>
      <c r="AT40" s="189"/>
      <c r="AU40" s="189"/>
      <c r="AV40" s="195"/>
      <c r="AW40" s="194"/>
      <c r="AX40" s="189"/>
      <c r="AY40" s="189"/>
      <c r="AZ40" s="189"/>
      <c r="BA40" s="195"/>
      <c r="BB40" s="194"/>
      <c r="BC40" s="189"/>
      <c r="BD40" s="189"/>
      <c r="BE40" s="189"/>
      <c r="BF40" s="195"/>
      <c r="BG40" s="194"/>
      <c r="BH40" s="189"/>
      <c r="BI40" s="189"/>
      <c r="BJ40" s="189"/>
      <c r="BK40" s="195"/>
      <c r="BL40" s="194"/>
      <c r="BM40" s="189"/>
      <c r="BN40" s="189"/>
      <c r="BO40" s="189"/>
      <c r="BP40" s="195"/>
      <c r="BQ40" s="194"/>
      <c r="BR40" s="189"/>
      <c r="BS40" s="189"/>
      <c r="BT40" s="189"/>
      <c r="BU40" s="195"/>
      <c r="BV40" s="194"/>
      <c r="BW40" s="189"/>
      <c r="BX40" s="189"/>
      <c r="BY40" s="189"/>
      <c r="BZ40" s="195"/>
      <c r="CA40" s="194"/>
      <c r="CB40" s="189"/>
      <c r="CC40" s="189"/>
      <c r="CD40" s="189"/>
      <c r="CE40" s="195"/>
      <c r="CF40" s="194"/>
      <c r="CG40" s="189"/>
      <c r="CH40" s="189"/>
      <c r="CI40" s="189"/>
      <c r="CJ40" s="195"/>
      <c r="CK40" s="194"/>
      <c r="CL40" s="189"/>
      <c r="CM40" s="189"/>
      <c r="CN40" s="189"/>
      <c r="CO40" s="195"/>
      <c r="CP40" s="194"/>
      <c r="CQ40" s="189"/>
      <c r="CR40" s="189"/>
      <c r="CS40" s="189"/>
      <c r="CT40" s="195"/>
      <c r="CU40" s="194"/>
      <c r="CV40" s="189"/>
      <c r="CW40" s="189"/>
      <c r="CX40" s="189"/>
      <c r="CY40" s="195"/>
      <c r="CZ40" s="194"/>
      <c r="DA40" s="189"/>
      <c r="DB40" s="189"/>
      <c r="DC40" s="189"/>
      <c r="DD40" s="195"/>
      <c r="DE40" s="194"/>
      <c r="DF40" s="189"/>
      <c r="DG40" s="189"/>
      <c r="DH40" s="189"/>
      <c r="DI40" s="195"/>
      <c r="DJ40" s="194"/>
      <c r="DK40" s="189"/>
      <c r="DL40" s="189"/>
      <c r="DM40" s="189"/>
      <c r="DN40" s="195"/>
      <c r="DO40" s="194"/>
      <c r="DP40" s="189"/>
      <c r="DQ40" s="189"/>
      <c r="DR40" s="189"/>
      <c r="DS40" s="195"/>
      <c r="DT40" s="194"/>
      <c r="DU40" s="189"/>
      <c r="DV40" s="189"/>
      <c r="DW40" s="189"/>
      <c r="DX40" s="195"/>
      <c r="DY40" s="194"/>
      <c r="DZ40" s="189"/>
      <c r="EA40" s="189"/>
      <c r="EB40" s="189"/>
      <c r="EC40" s="195"/>
      <c r="ED40" s="194"/>
      <c r="EE40" s="189"/>
      <c r="EF40" s="189"/>
      <c r="EG40" s="189"/>
      <c r="EH40" s="195"/>
      <c r="EI40" s="194"/>
      <c r="EJ40" s="189"/>
      <c r="EK40" s="189"/>
      <c r="EL40" s="189"/>
      <c r="EM40" s="195"/>
      <c r="EN40" s="194"/>
      <c r="EO40" s="189"/>
      <c r="EP40" s="189"/>
      <c r="EQ40" s="189"/>
      <c r="ER40" s="195"/>
      <c r="ES40" s="194"/>
      <c r="ET40" s="189"/>
      <c r="EU40" s="189"/>
      <c r="EV40" s="189"/>
      <c r="EW40" s="195"/>
    </row>
    <row r="41" spans="1:153" x14ac:dyDescent="0.25">
      <c r="A41" s="28" t="s">
        <v>191</v>
      </c>
      <c r="B41" s="24"/>
      <c r="C41" s="24"/>
      <c r="D41" s="194"/>
      <c r="E41" s="189"/>
      <c r="F41" s="189"/>
      <c r="G41" s="189"/>
      <c r="H41" s="195"/>
      <c r="I41" s="194"/>
      <c r="J41" s="189"/>
      <c r="K41" s="189"/>
      <c r="L41" s="189"/>
      <c r="M41" s="195"/>
      <c r="N41" s="194"/>
      <c r="O41" s="189"/>
      <c r="P41" s="189"/>
      <c r="Q41" s="189"/>
      <c r="R41" s="195"/>
      <c r="S41" s="194"/>
      <c r="T41" s="189"/>
      <c r="U41" s="189"/>
      <c r="V41" s="189"/>
      <c r="W41" s="195"/>
      <c r="X41" s="194"/>
      <c r="Y41" s="189"/>
      <c r="Z41" s="189"/>
      <c r="AA41" s="189"/>
      <c r="AB41" s="195"/>
      <c r="AC41" s="194"/>
      <c r="AD41" s="189"/>
      <c r="AE41" s="189"/>
      <c r="AF41" s="189"/>
      <c r="AG41" s="195"/>
      <c r="AH41" s="194"/>
      <c r="AI41" s="189"/>
      <c r="AJ41" s="189"/>
      <c r="AK41" s="189"/>
      <c r="AL41" s="195"/>
      <c r="AM41" s="194"/>
      <c r="AN41" s="189"/>
      <c r="AO41" s="189"/>
      <c r="AP41" s="189"/>
      <c r="AQ41" s="195"/>
      <c r="AR41" s="194"/>
      <c r="AS41" s="189"/>
      <c r="AT41" s="189"/>
      <c r="AU41" s="189"/>
      <c r="AV41" s="195"/>
      <c r="AW41" s="194"/>
      <c r="AX41" s="189"/>
      <c r="AY41" s="189"/>
      <c r="AZ41" s="189"/>
      <c r="BA41" s="195"/>
      <c r="BB41" s="194"/>
      <c r="BC41" s="189"/>
      <c r="BD41" s="189"/>
      <c r="BE41" s="189"/>
      <c r="BF41" s="195"/>
      <c r="BG41" s="194"/>
      <c r="BH41" s="189"/>
      <c r="BI41" s="189"/>
      <c r="BJ41" s="189"/>
      <c r="BK41" s="195"/>
      <c r="BL41" s="194"/>
      <c r="BM41" s="189"/>
      <c r="BN41" s="189"/>
      <c r="BO41" s="189"/>
      <c r="BP41" s="195"/>
      <c r="BQ41" s="194"/>
      <c r="BR41" s="189"/>
      <c r="BS41" s="189"/>
      <c r="BT41" s="189"/>
      <c r="BU41" s="195"/>
      <c r="BV41" s="194"/>
      <c r="BW41" s="189"/>
      <c r="BX41" s="189"/>
      <c r="BY41" s="189"/>
      <c r="BZ41" s="195"/>
      <c r="CA41" s="194"/>
      <c r="CB41" s="189"/>
      <c r="CC41" s="189"/>
      <c r="CD41" s="189"/>
      <c r="CE41" s="195"/>
      <c r="CF41" s="194"/>
      <c r="CG41" s="189"/>
      <c r="CH41" s="189"/>
      <c r="CI41" s="189"/>
      <c r="CJ41" s="195"/>
      <c r="CK41" s="194"/>
      <c r="CL41" s="189"/>
      <c r="CM41" s="189"/>
      <c r="CN41" s="189"/>
      <c r="CO41" s="195"/>
      <c r="CP41" s="194"/>
      <c r="CQ41" s="189"/>
      <c r="CR41" s="189"/>
      <c r="CS41" s="189"/>
      <c r="CT41" s="195"/>
      <c r="CU41" s="194"/>
      <c r="CV41" s="189"/>
      <c r="CW41" s="189"/>
      <c r="CX41" s="189"/>
      <c r="CY41" s="195"/>
      <c r="CZ41" s="194"/>
      <c r="DA41" s="189"/>
      <c r="DB41" s="189"/>
      <c r="DC41" s="189"/>
      <c r="DD41" s="195"/>
      <c r="DE41" s="194"/>
      <c r="DF41" s="189"/>
      <c r="DG41" s="189"/>
      <c r="DH41" s="189"/>
      <c r="DI41" s="195"/>
      <c r="DJ41" s="194"/>
      <c r="DK41" s="189"/>
      <c r="DL41" s="189"/>
      <c r="DM41" s="189"/>
      <c r="DN41" s="195"/>
      <c r="DO41" s="194"/>
      <c r="DP41" s="189"/>
      <c r="DQ41" s="189"/>
      <c r="DR41" s="189"/>
      <c r="DS41" s="195"/>
      <c r="DT41" s="194"/>
      <c r="DU41" s="189"/>
      <c r="DV41" s="189"/>
      <c r="DW41" s="189"/>
      <c r="DX41" s="195"/>
      <c r="DY41" s="194"/>
      <c r="DZ41" s="189"/>
      <c r="EA41" s="189"/>
      <c r="EB41" s="189"/>
      <c r="EC41" s="195"/>
      <c r="ED41" s="194"/>
      <c r="EE41" s="189"/>
      <c r="EF41" s="189"/>
      <c r="EG41" s="189"/>
      <c r="EH41" s="195"/>
      <c r="EI41" s="194"/>
      <c r="EJ41" s="189"/>
      <c r="EK41" s="189"/>
      <c r="EL41" s="189"/>
      <c r="EM41" s="195"/>
      <c r="EN41" s="194"/>
      <c r="EO41" s="189"/>
      <c r="EP41" s="189"/>
      <c r="EQ41" s="189"/>
      <c r="ER41" s="195"/>
      <c r="ES41" s="194"/>
      <c r="ET41" s="189"/>
      <c r="EU41" s="189"/>
      <c r="EV41" s="189"/>
      <c r="EW41" s="195"/>
    </row>
    <row r="42" spans="1:153" x14ac:dyDescent="0.25">
      <c r="A42" s="24" t="s">
        <v>190</v>
      </c>
      <c r="B42" s="24">
        <v>1847.2895510000001</v>
      </c>
      <c r="C42" s="24">
        <v>1730.275513</v>
      </c>
      <c r="D42" s="27">
        <v>1546.6938479999999</v>
      </c>
      <c r="E42" s="27">
        <v>1546.424683</v>
      </c>
      <c r="F42" s="27">
        <v>1546.2803960000001</v>
      </c>
      <c r="G42" s="27">
        <v>1546.1561280000001</v>
      </c>
      <c r="H42" s="24">
        <v>1521.1617429999999</v>
      </c>
      <c r="I42" s="27">
        <v>1611.905029</v>
      </c>
      <c r="J42" s="27">
        <v>1610.1671140000001</v>
      </c>
      <c r="K42" s="27">
        <v>1610.0952150000001</v>
      </c>
      <c r="L42" s="27">
        <v>1608.2641599999999</v>
      </c>
      <c r="M42" s="24">
        <v>1550.63147</v>
      </c>
      <c r="N42" s="27">
        <v>1613.5932620000001</v>
      </c>
      <c r="O42" s="27">
        <v>1449.4250489999999</v>
      </c>
      <c r="P42" s="27">
        <v>1367.817749</v>
      </c>
      <c r="Q42" s="27">
        <v>1219.399414</v>
      </c>
      <c r="R42" s="24">
        <v>1298.967163</v>
      </c>
      <c r="S42" s="27">
        <v>1611.3666989999999</v>
      </c>
      <c r="T42" s="27">
        <v>1403.013428</v>
      </c>
      <c r="U42" s="27">
        <v>1287.124268</v>
      </c>
      <c r="V42" s="27">
        <v>1057.4860839999999</v>
      </c>
      <c r="W42" s="24">
        <v>1153.321533</v>
      </c>
      <c r="X42" s="27">
        <v>1528.5766599999999</v>
      </c>
      <c r="Y42" s="27">
        <v>1333.377808</v>
      </c>
      <c r="Z42" s="27">
        <v>1136.1990969999999</v>
      </c>
      <c r="AA42" s="27">
        <v>774.43444799999997</v>
      </c>
      <c r="AB42" s="24">
        <v>965.52349900000002</v>
      </c>
      <c r="AC42" s="27">
        <v>1578.1798100000001</v>
      </c>
      <c r="AD42" s="27">
        <v>1370.5848390000001</v>
      </c>
      <c r="AE42" s="27">
        <v>1150.1030270000001</v>
      </c>
      <c r="AF42" s="27">
        <v>740.12542699999995</v>
      </c>
      <c r="AG42" s="24">
        <v>958.44726600000001</v>
      </c>
      <c r="AH42" s="27">
        <v>1606.8953859999999</v>
      </c>
      <c r="AI42" s="27">
        <v>1392.7542719999999</v>
      </c>
      <c r="AJ42" s="27">
        <v>1138.0321039999999</v>
      </c>
      <c r="AK42" s="27">
        <v>726.96820100000002</v>
      </c>
      <c r="AL42" s="24">
        <v>949.39880400000004</v>
      </c>
      <c r="AM42" s="27">
        <v>1647.560913</v>
      </c>
      <c r="AN42" s="27">
        <v>1407.958496</v>
      </c>
      <c r="AO42" s="27">
        <v>1140.6759030000001</v>
      </c>
      <c r="AP42" s="27">
        <v>706.06445299999996</v>
      </c>
      <c r="AQ42" s="24">
        <v>940.07122800000002</v>
      </c>
      <c r="AR42" s="27">
        <v>1668.043823</v>
      </c>
      <c r="AS42" s="27">
        <v>1402.8278809999999</v>
      </c>
      <c r="AT42" s="27">
        <v>1113.5164789999999</v>
      </c>
      <c r="AU42" s="27">
        <v>678.49121100000002</v>
      </c>
      <c r="AV42" s="24">
        <v>925.10906999999997</v>
      </c>
      <c r="AW42" s="27">
        <v>1674.147827</v>
      </c>
      <c r="AX42" s="27">
        <v>1401.9820560000001</v>
      </c>
      <c r="AY42" s="27">
        <v>1086.7769780000001</v>
      </c>
      <c r="AZ42" s="27">
        <v>666.23846400000002</v>
      </c>
      <c r="BA42" s="24">
        <v>908.98785399999997</v>
      </c>
      <c r="BB42" s="27">
        <v>1700.5667719999999</v>
      </c>
      <c r="BC42" s="27">
        <v>1400.3760990000001</v>
      </c>
      <c r="BD42" s="27">
        <v>1084.700073</v>
      </c>
      <c r="BE42" s="27">
        <v>670.26037599999995</v>
      </c>
      <c r="BF42" s="24">
        <v>890.23339799999997</v>
      </c>
      <c r="BG42" s="27">
        <v>1718.3845209999999</v>
      </c>
      <c r="BH42" s="27">
        <v>1401.5946039999999</v>
      </c>
      <c r="BI42" s="27">
        <v>1086.9788820000001</v>
      </c>
      <c r="BJ42" s="27">
        <v>661.74157700000001</v>
      </c>
      <c r="BK42" s="24">
        <v>882.47699</v>
      </c>
      <c r="BL42" s="27">
        <v>1725.498779</v>
      </c>
      <c r="BM42" s="27">
        <v>1395.456177</v>
      </c>
      <c r="BN42" s="27">
        <v>1080.302612</v>
      </c>
      <c r="BO42" s="27">
        <v>615.33727999999996</v>
      </c>
      <c r="BP42" s="24">
        <v>865.00048800000002</v>
      </c>
      <c r="BQ42" s="27">
        <v>1730.52124</v>
      </c>
      <c r="BR42" s="27">
        <v>1386.4376219999999</v>
      </c>
      <c r="BS42" s="27">
        <v>1064.2329099999999</v>
      </c>
      <c r="BT42" s="27">
        <v>571.00994900000001</v>
      </c>
      <c r="BU42" s="24">
        <v>839.74633800000004</v>
      </c>
      <c r="BV42" s="27">
        <v>1741.872314</v>
      </c>
      <c r="BW42" s="27">
        <v>1383.7982179999999</v>
      </c>
      <c r="BX42" s="27">
        <v>1060.1929929999999</v>
      </c>
      <c r="BY42" s="27">
        <v>527.48468000000003</v>
      </c>
      <c r="BZ42" s="24">
        <v>813.03027299999997</v>
      </c>
      <c r="CA42" s="27">
        <v>1743.9636230000001</v>
      </c>
      <c r="CB42" s="27">
        <v>1368.2392580000001</v>
      </c>
      <c r="CC42" s="27">
        <v>1040.307251</v>
      </c>
      <c r="CD42" s="27">
        <v>490.009613</v>
      </c>
      <c r="CE42" s="24">
        <v>781.20001200000002</v>
      </c>
      <c r="CF42" s="27">
        <v>1747.900269</v>
      </c>
      <c r="CG42" s="27">
        <v>1358.727539</v>
      </c>
      <c r="CH42" s="27">
        <v>1030.0108640000001</v>
      </c>
      <c r="CI42" s="27">
        <v>437.38842799999998</v>
      </c>
      <c r="CJ42" s="24">
        <v>772.09210199999995</v>
      </c>
      <c r="CK42" s="27">
        <v>1762.4991460000001</v>
      </c>
      <c r="CL42" s="27">
        <v>1346.8717039999999</v>
      </c>
      <c r="CM42" s="27">
        <v>1009.319214</v>
      </c>
      <c r="CN42" s="27">
        <v>382.62274200000002</v>
      </c>
      <c r="CO42" s="24">
        <v>760.77233899999999</v>
      </c>
      <c r="CP42" s="27">
        <v>1778.9426269999999</v>
      </c>
      <c r="CQ42" s="27">
        <v>1336.293091</v>
      </c>
      <c r="CR42" s="27">
        <v>985.62713599999995</v>
      </c>
      <c r="CS42" s="27">
        <v>328.391571</v>
      </c>
      <c r="CT42" s="24">
        <v>749.34948699999995</v>
      </c>
      <c r="CU42" s="27">
        <v>1791.7276609999999</v>
      </c>
      <c r="CV42" s="27">
        <v>1313.525635</v>
      </c>
      <c r="CW42" s="27">
        <v>954.78668200000004</v>
      </c>
      <c r="CX42" s="27">
        <v>282.727417</v>
      </c>
      <c r="CY42" s="24">
        <v>719.31976299999997</v>
      </c>
      <c r="CZ42" s="27">
        <v>1791.7301030000001</v>
      </c>
      <c r="DA42" s="27">
        <v>1294.013794</v>
      </c>
      <c r="DB42" s="27">
        <v>921.94329800000003</v>
      </c>
      <c r="DC42" s="27">
        <v>245.94206199999999</v>
      </c>
      <c r="DD42" s="24">
        <v>709.78558299999997</v>
      </c>
      <c r="DE42" s="27">
        <v>1804.5491939999999</v>
      </c>
      <c r="DF42" s="27">
        <v>1289.0986330000001</v>
      </c>
      <c r="DG42" s="27">
        <v>900.74871800000005</v>
      </c>
      <c r="DH42" s="27">
        <v>201.35412600000001</v>
      </c>
      <c r="DI42" s="24">
        <v>696.83544900000004</v>
      </c>
      <c r="DJ42" s="27">
        <v>1824.124634</v>
      </c>
      <c r="DK42" s="27">
        <v>1278.6885990000001</v>
      </c>
      <c r="DL42" s="27">
        <v>872.83496100000002</v>
      </c>
      <c r="DM42" s="27">
        <v>178.20855700000001</v>
      </c>
      <c r="DN42" s="24">
        <v>683.71154799999999</v>
      </c>
      <c r="DO42" s="27">
        <v>1846.052612</v>
      </c>
      <c r="DP42" s="27">
        <v>1280.3764650000001</v>
      </c>
      <c r="DQ42" s="27">
        <v>856.10601799999995</v>
      </c>
      <c r="DR42" s="27">
        <v>164.59240700000001</v>
      </c>
      <c r="DS42" s="24">
        <v>676.33569299999999</v>
      </c>
      <c r="DT42" s="27">
        <v>1878.1145019999999</v>
      </c>
      <c r="DU42" s="27">
        <v>1277.2581789999999</v>
      </c>
      <c r="DV42" s="27">
        <v>824.90838599999995</v>
      </c>
      <c r="DW42" s="27">
        <v>135.063705</v>
      </c>
      <c r="DX42" s="24">
        <v>661.74389599999995</v>
      </c>
      <c r="DY42" s="27">
        <v>1898.3266599999999</v>
      </c>
      <c r="DZ42" s="27">
        <v>1267.785034</v>
      </c>
      <c r="EA42" s="27">
        <v>782.17150900000001</v>
      </c>
      <c r="EB42" s="27">
        <v>127.020264</v>
      </c>
      <c r="EC42" s="24">
        <v>650.12506099999996</v>
      </c>
      <c r="ED42" s="27">
        <v>1928.247192</v>
      </c>
      <c r="EE42" s="27">
        <v>1253.1782229999999</v>
      </c>
      <c r="EF42" s="27">
        <v>732.85247800000002</v>
      </c>
      <c r="EG42" s="27">
        <v>121.204353</v>
      </c>
      <c r="EH42" s="24">
        <v>634.38592500000004</v>
      </c>
      <c r="EI42" s="27">
        <v>1943.9204099999999</v>
      </c>
      <c r="EJ42" s="27">
        <v>1231.1186520000001</v>
      </c>
      <c r="EK42" s="27">
        <v>686.941284</v>
      </c>
      <c r="EL42" s="27">
        <v>108.055222</v>
      </c>
      <c r="EM42" s="24">
        <v>607.55682400000001</v>
      </c>
      <c r="EN42" s="27">
        <v>1955.22876</v>
      </c>
      <c r="EO42" s="27">
        <v>1219.3170170000001</v>
      </c>
      <c r="EP42" s="27">
        <v>626.32849099999999</v>
      </c>
      <c r="EQ42" s="27">
        <v>91.722092000000004</v>
      </c>
      <c r="ER42" s="24">
        <v>575.58013900000003</v>
      </c>
      <c r="ES42" s="26">
        <v>4.0000000000000001E-3</v>
      </c>
      <c r="ET42" s="26">
        <v>-1.2E-2</v>
      </c>
      <c r="EU42" s="26">
        <v>-3.4000000000000002E-2</v>
      </c>
      <c r="EV42" s="26">
        <v>-9.6000000000000002E-2</v>
      </c>
      <c r="EW42" s="25">
        <v>-3.6999999999999998E-2</v>
      </c>
    </row>
    <row r="43" spans="1:153" x14ac:dyDescent="0.25">
      <c r="A43" s="24" t="s">
        <v>189</v>
      </c>
      <c r="B43" s="24">
        <v>37.062919999999998</v>
      </c>
      <c r="C43" s="24">
        <v>28.197984999999999</v>
      </c>
      <c r="D43" s="27">
        <v>20.379792999999999</v>
      </c>
      <c r="E43" s="27">
        <v>20.378643</v>
      </c>
      <c r="F43" s="27">
        <v>20.379068</v>
      </c>
      <c r="G43" s="27">
        <v>20.378468000000002</v>
      </c>
      <c r="H43" s="24">
        <v>20.273903000000001</v>
      </c>
      <c r="I43" s="27">
        <v>20.247475000000001</v>
      </c>
      <c r="J43" s="27">
        <v>20.277615000000001</v>
      </c>
      <c r="K43" s="27">
        <v>20.288260999999999</v>
      </c>
      <c r="L43" s="27">
        <v>20.283996999999999</v>
      </c>
      <c r="M43" s="24">
        <v>20.030381999999999</v>
      </c>
      <c r="N43" s="27">
        <v>20.044559</v>
      </c>
      <c r="O43" s="27">
        <v>19.352986999999999</v>
      </c>
      <c r="P43" s="27">
        <v>19.017876000000001</v>
      </c>
      <c r="Q43" s="27">
        <v>18.400928</v>
      </c>
      <c r="R43" s="24">
        <v>18.805769000000002</v>
      </c>
      <c r="S43" s="27">
        <v>20.118390999999999</v>
      </c>
      <c r="T43" s="27">
        <v>19.210718</v>
      </c>
      <c r="U43" s="27">
        <v>18.706457</v>
      </c>
      <c r="V43" s="27">
        <v>17.724986999999999</v>
      </c>
      <c r="W43" s="24">
        <v>18.274712000000001</v>
      </c>
      <c r="X43" s="27">
        <v>19.464233</v>
      </c>
      <c r="Y43" s="27">
        <v>18.672298000000001</v>
      </c>
      <c r="Z43" s="27">
        <v>17.816155999999999</v>
      </c>
      <c r="AA43" s="27">
        <v>16.319565000000001</v>
      </c>
      <c r="AB43" s="24">
        <v>17.325066</v>
      </c>
      <c r="AC43" s="27">
        <v>17.374873999999998</v>
      </c>
      <c r="AD43" s="27">
        <v>16.602356</v>
      </c>
      <c r="AE43" s="27">
        <v>15.671638</v>
      </c>
      <c r="AF43" s="27">
        <v>13.955355000000001</v>
      </c>
      <c r="AG43" s="24">
        <v>15.099026</v>
      </c>
      <c r="AH43" s="27">
        <v>17.579449</v>
      </c>
      <c r="AI43" s="27">
        <v>16.825558000000001</v>
      </c>
      <c r="AJ43" s="27">
        <v>15.776035</v>
      </c>
      <c r="AK43" s="27">
        <v>14.046153</v>
      </c>
      <c r="AL43" s="24">
        <v>15.230121</v>
      </c>
      <c r="AM43" s="27">
        <v>17.481010000000001</v>
      </c>
      <c r="AN43" s="27">
        <v>16.693649000000001</v>
      </c>
      <c r="AO43" s="27">
        <v>15.604974</v>
      </c>
      <c r="AP43" s="27">
        <v>13.752284</v>
      </c>
      <c r="AQ43" s="24">
        <v>15.011568</v>
      </c>
      <c r="AR43" s="27">
        <v>17.628639</v>
      </c>
      <c r="AS43" s="27">
        <v>16.839887999999998</v>
      </c>
      <c r="AT43" s="27">
        <v>15.661168999999999</v>
      </c>
      <c r="AU43" s="27">
        <v>13.759791999999999</v>
      </c>
      <c r="AV43" s="24">
        <v>15.045178999999999</v>
      </c>
      <c r="AW43" s="27">
        <v>17.733353000000001</v>
      </c>
      <c r="AX43" s="27">
        <v>16.913133999999999</v>
      </c>
      <c r="AY43" s="27">
        <v>15.699896000000001</v>
      </c>
      <c r="AZ43" s="27">
        <v>13.747116999999999</v>
      </c>
      <c r="BA43" s="24">
        <v>15.081775</v>
      </c>
      <c r="BB43" s="27">
        <v>17.855484000000001</v>
      </c>
      <c r="BC43" s="27">
        <v>17.001390000000001</v>
      </c>
      <c r="BD43" s="27">
        <v>15.761736000000001</v>
      </c>
      <c r="BE43" s="27">
        <v>13.779085</v>
      </c>
      <c r="BF43" s="24">
        <v>15.092257</v>
      </c>
      <c r="BG43" s="27">
        <v>17.956966000000001</v>
      </c>
      <c r="BH43" s="27">
        <v>17.062484999999999</v>
      </c>
      <c r="BI43" s="27">
        <v>15.802334999999999</v>
      </c>
      <c r="BJ43" s="27">
        <v>13.763655</v>
      </c>
      <c r="BK43" s="24">
        <v>15.109641999999999</v>
      </c>
      <c r="BL43" s="27">
        <v>18.040050999999998</v>
      </c>
      <c r="BM43" s="27">
        <v>17.111968999999998</v>
      </c>
      <c r="BN43" s="27">
        <v>15.838224</v>
      </c>
      <c r="BO43" s="27">
        <v>13.596871</v>
      </c>
      <c r="BP43" s="24">
        <v>15.110177999999999</v>
      </c>
      <c r="BQ43" s="27">
        <v>17.938369999999999</v>
      </c>
      <c r="BR43" s="27">
        <v>17.010691000000001</v>
      </c>
      <c r="BS43" s="27">
        <v>15.680070000000001</v>
      </c>
      <c r="BT43" s="27">
        <v>13.274855000000001</v>
      </c>
      <c r="BU43" s="24">
        <v>14.927257000000001</v>
      </c>
      <c r="BV43" s="27">
        <v>17.964068999999999</v>
      </c>
      <c r="BW43" s="27">
        <v>16.941303000000001</v>
      </c>
      <c r="BX43" s="27">
        <v>15.602808</v>
      </c>
      <c r="BY43" s="27">
        <v>13.002917</v>
      </c>
      <c r="BZ43" s="24">
        <v>14.756584</v>
      </c>
      <c r="CA43" s="27">
        <v>17.927067000000001</v>
      </c>
      <c r="CB43" s="27">
        <v>16.951128000000001</v>
      </c>
      <c r="CC43" s="27">
        <v>15.570480999999999</v>
      </c>
      <c r="CD43" s="27">
        <v>12.864032</v>
      </c>
      <c r="CE43" s="24">
        <v>14.659112</v>
      </c>
      <c r="CF43" s="27">
        <v>17.921785</v>
      </c>
      <c r="CG43" s="27">
        <v>16.905777</v>
      </c>
      <c r="CH43" s="27">
        <v>15.508120999999999</v>
      </c>
      <c r="CI43" s="27">
        <v>12.602676000000001</v>
      </c>
      <c r="CJ43" s="24">
        <v>14.607623999999999</v>
      </c>
      <c r="CK43" s="27">
        <v>17.990027999999999</v>
      </c>
      <c r="CL43" s="27">
        <v>16.933482999999999</v>
      </c>
      <c r="CM43" s="27">
        <v>15.473492</v>
      </c>
      <c r="CN43" s="27">
        <v>12.394413</v>
      </c>
      <c r="CO43" s="24">
        <v>14.60721</v>
      </c>
      <c r="CP43" s="27">
        <v>18.089404999999999</v>
      </c>
      <c r="CQ43" s="27">
        <v>16.961607000000001</v>
      </c>
      <c r="CR43" s="27">
        <v>15.449771999999999</v>
      </c>
      <c r="CS43" s="27">
        <v>12.197442000000001</v>
      </c>
      <c r="CT43" s="24">
        <v>14.604953</v>
      </c>
      <c r="CU43" s="27">
        <v>18.076830000000001</v>
      </c>
      <c r="CV43" s="27">
        <v>16.855550999999998</v>
      </c>
      <c r="CW43" s="27">
        <v>15.261911</v>
      </c>
      <c r="CX43" s="27">
        <v>11.932261</v>
      </c>
      <c r="CY43" s="24">
        <v>14.404524</v>
      </c>
      <c r="CZ43" s="27">
        <v>18.147566000000001</v>
      </c>
      <c r="DA43" s="27">
        <v>16.824439999999999</v>
      </c>
      <c r="DB43" s="27">
        <v>15.151771999999999</v>
      </c>
      <c r="DC43" s="27">
        <v>11.784204000000001</v>
      </c>
      <c r="DD43" s="24">
        <v>14.408754</v>
      </c>
      <c r="DE43" s="27">
        <v>18.222608999999999</v>
      </c>
      <c r="DF43" s="27">
        <v>16.845908999999999</v>
      </c>
      <c r="DG43" s="27">
        <v>15.096596</v>
      </c>
      <c r="DH43" s="27">
        <v>11.611936</v>
      </c>
      <c r="DI43" s="24">
        <v>14.414887</v>
      </c>
      <c r="DJ43" s="27">
        <v>18.339663000000002</v>
      </c>
      <c r="DK43" s="27">
        <v>16.897371</v>
      </c>
      <c r="DL43" s="27">
        <v>15.042831</v>
      </c>
      <c r="DM43" s="27">
        <v>11.567413</v>
      </c>
      <c r="DN43" s="24">
        <v>14.436097</v>
      </c>
      <c r="DO43" s="27">
        <v>18.456862999999998</v>
      </c>
      <c r="DP43" s="27">
        <v>16.957901</v>
      </c>
      <c r="DQ43" s="27">
        <v>14.997813000000001</v>
      </c>
      <c r="DR43" s="27">
        <v>11.569868</v>
      </c>
      <c r="DS43" s="24">
        <v>14.484221</v>
      </c>
      <c r="DT43" s="27">
        <v>18.624808999999999</v>
      </c>
      <c r="DU43" s="27">
        <v>17.002697000000001</v>
      </c>
      <c r="DV43" s="27">
        <v>14.898657999999999</v>
      </c>
      <c r="DW43" s="27">
        <v>11.504123999999999</v>
      </c>
      <c r="DX43" s="24">
        <v>14.49419</v>
      </c>
      <c r="DY43" s="27">
        <v>18.788162</v>
      </c>
      <c r="DZ43" s="27">
        <v>17.034828000000001</v>
      </c>
      <c r="EA43" s="27">
        <v>14.769863000000001</v>
      </c>
      <c r="EB43" s="27">
        <v>11.552479999999999</v>
      </c>
      <c r="EC43" s="24">
        <v>14.528446000000001</v>
      </c>
      <c r="ED43" s="27">
        <v>18.975581999999999</v>
      </c>
      <c r="EE43" s="27">
        <v>17.057013999999999</v>
      </c>
      <c r="EF43" s="27">
        <v>14.628493000000001</v>
      </c>
      <c r="EG43" s="27">
        <v>11.717468</v>
      </c>
      <c r="EH43" s="24">
        <v>14.527896999999999</v>
      </c>
      <c r="EI43" s="27">
        <v>19.112053</v>
      </c>
      <c r="EJ43" s="27">
        <v>17.051638000000001</v>
      </c>
      <c r="EK43" s="27">
        <v>14.50421</v>
      </c>
      <c r="EL43" s="27">
        <v>11.753565</v>
      </c>
      <c r="EM43" s="24">
        <v>14.467339000000001</v>
      </c>
      <c r="EN43" s="27">
        <v>19.219595000000002</v>
      </c>
      <c r="EO43" s="27">
        <v>17.064081000000002</v>
      </c>
      <c r="EP43" s="27">
        <v>14.279629999999999</v>
      </c>
      <c r="EQ43" s="27">
        <v>11.761941</v>
      </c>
      <c r="ER43" s="24">
        <v>14.377675999999999</v>
      </c>
      <c r="ES43" s="26">
        <v>-1.2999999999999999E-2</v>
      </c>
      <c r="ET43" s="26">
        <v>-1.7000000000000001E-2</v>
      </c>
      <c r="EU43" s="26">
        <v>-2.3E-2</v>
      </c>
      <c r="EV43" s="26">
        <v>-0.03</v>
      </c>
      <c r="EW43" s="25">
        <v>-2.3E-2</v>
      </c>
    </row>
    <row r="44" spans="1:153" x14ac:dyDescent="0.25">
      <c r="A44" s="24" t="s">
        <v>188</v>
      </c>
      <c r="B44" s="24">
        <v>970.22692900000004</v>
      </c>
      <c r="C44" s="24">
        <v>1000.404358</v>
      </c>
      <c r="D44" s="27">
        <v>1217.7723390000001</v>
      </c>
      <c r="E44" s="27">
        <v>1218.923706</v>
      </c>
      <c r="F44" s="27">
        <v>1219.5665280000001</v>
      </c>
      <c r="G44" s="27">
        <v>1220.668457</v>
      </c>
      <c r="H44" s="24">
        <v>1247.030884</v>
      </c>
      <c r="I44" s="27">
        <v>1092.4366460000001</v>
      </c>
      <c r="J44" s="27">
        <v>1094.431274</v>
      </c>
      <c r="K44" s="27">
        <v>1095.4423830000001</v>
      </c>
      <c r="L44" s="27">
        <v>1098.22937</v>
      </c>
      <c r="M44" s="24">
        <v>1159.6079099999999</v>
      </c>
      <c r="N44" s="27">
        <v>1113.3549800000001</v>
      </c>
      <c r="O44" s="27">
        <v>1240.055664</v>
      </c>
      <c r="P44" s="27">
        <v>1294.184814</v>
      </c>
      <c r="Q44" s="27">
        <v>1400.284058</v>
      </c>
      <c r="R44" s="24">
        <v>1412.3641359999999</v>
      </c>
      <c r="S44" s="27">
        <v>1131.351807</v>
      </c>
      <c r="T44" s="27">
        <v>1256.4554439999999</v>
      </c>
      <c r="U44" s="27">
        <v>1310.221802</v>
      </c>
      <c r="V44" s="27">
        <v>1437.620361</v>
      </c>
      <c r="W44" s="24">
        <v>1542.3398440000001</v>
      </c>
      <c r="X44" s="27">
        <v>1216.7147219999999</v>
      </c>
      <c r="Y44" s="27">
        <v>1310.8294679999999</v>
      </c>
      <c r="Z44" s="27">
        <v>1415.2042240000001</v>
      </c>
      <c r="AA44" s="27">
        <v>1603.2847899999999</v>
      </c>
      <c r="AB44" s="24">
        <v>1718.1599120000001</v>
      </c>
      <c r="AC44" s="27">
        <v>1191.8912350000001</v>
      </c>
      <c r="AD44" s="27">
        <v>1280.8817140000001</v>
      </c>
      <c r="AE44" s="27">
        <v>1392.032471</v>
      </c>
      <c r="AF44" s="27">
        <v>1591.1290280000001</v>
      </c>
      <c r="AG44" s="24">
        <v>1740.1945800000001</v>
      </c>
      <c r="AH44" s="27">
        <v>1180.841797</v>
      </c>
      <c r="AI44" s="27">
        <v>1268.701172</v>
      </c>
      <c r="AJ44" s="27">
        <v>1399.694092</v>
      </c>
      <c r="AK44" s="27">
        <v>1593.775635</v>
      </c>
      <c r="AL44" s="24">
        <v>1766.9951169999999</v>
      </c>
      <c r="AM44" s="27">
        <v>1179.0423579999999</v>
      </c>
      <c r="AN44" s="27">
        <v>1267.4522710000001</v>
      </c>
      <c r="AO44" s="27">
        <v>1406.374268</v>
      </c>
      <c r="AP44" s="27">
        <v>1598.9989009999999</v>
      </c>
      <c r="AQ44" s="24">
        <v>1808.155029</v>
      </c>
      <c r="AR44" s="27">
        <v>1175.9710689999999</v>
      </c>
      <c r="AS44" s="27">
        <v>1266.8480219999999</v>
      </c>
      <c r="AT44" s="27">
        <v>1422.749268</v>
      </c>
      <c r="AU44" s="27">
        <v>1599.4404300000001</v>
      </c>
      <c r="AV44" s="24">
        <v>1848.7280270000001</v>
      </c>
      <c r="AW44" s="27">
        <v>1181.2506100000001</v>
      </c>
      <c r="AX44" s="27">
        <v>1277.439087</v>
      </c>
      <c r="AY44" s="27">
        <v>1439.3588870000001</v>
      </c>
      <c r="AZ44" s="27">
        <v>1612.8516850000001</v>
      </c>
      <c r="BA44" s="24">
        <v>1886.270264</v>
      </c>
      <c r="BB44" s="27">
        <v>1186.945557</v>
      </c>
      <c r="BC44" s="27">
        <v>1296.722168</v>
      </c>
      <c r="BD44" s="27">
        <v>1461.0620120000001</v>
      </c>
      <c r="BE44" s="27">
        <v>1643.553101</v>
      </c>
      <c r="BF44" s="24">
        <v>1939.8957519999999</v>
      </c>
      <c r="BG44" s="27">
        <v>1201.5913089999999</v>
      </c>
      <c r="BH44" s="27">
        <v>1308.223755</v>
      </c>
      <c r="BI44" s="27">
        <v>1482.206543</v>
      </c>
      <c r="BJ44" s="27">
        <v>1666.78772</v>
      </c>
      <c r="BK44" s="24">
        <v>1980.465332</v>
      </c>
      <c r="BL44" s="27">
        <v>1223.2955320000001</v>
      </c>
      <c r="BM44" s="27">
        <v>1334.3354489999999</v>
      </c>
      <c r="BN44" s="27">
        <v>1503.536865</v>
      </c>
      <c r="BO44" s="27">
        <v>1700.1979980000001</v>
      </c>
      <c r="BP44" s="24">
        <v>2025.2662350000001</v>
      </c>
      <c r="BQ44" s="27">
        <v>1243.039673</v>
      </c>
      <c r="BR44" s="27">
        <v>1359.128052</v>
      </c>
      <c r="BS44" s="27">
        <v>1534.429932</v>
      </c>
      <c r="BT44" s="27">
        <v>1713.5036620000001</v>
      </c>
      <c r="BU44" s="24">
        <v>2074.900635</v>
      </c>
      <c r="BV44" s="27">
        <v>1265.026245</v>
      </c>
      <c r="BW44" s="27">
        <v>1380.302612</v>
      </c>
      <c r="BX44" s="27">
        <v>1552.1523440000001</v>
      </c>
      <c r="BY44" s="27">
        <v>1699.5839840000001</v>
      </c>
      <c r="BZ44" s="24">
        <v>2134.4641109999998</v>
      </c>
      <c r="CA44" s="27">
        <v>1299.9227289999999</v>
      </c>
      <c r="CB44" s="27">
        <v>1407.4902340000001</v>
      </c>
      <c r="CC44" s="27">
        <v>1578.2260739999999</v>
      </c>
      <c r="CD44" s="27">
        <v>1677.6488039999999</v>
      </c>
      <c r="CE44" s="24">
        <v>2198.0202640000002</v>
      </c>
      <c r="CF44" s="27">
        <v>1328.1560059999999</v>
      </c>
      <c r="CG44" s="27">
        <v>1427.2186280000001</v>
      </c>
      <c r="CH44" s="27">
        <v>1587.115845</v>
      </c>
      <c r="CI44" s="27">
        <v>1658.0864260000001</v>
      </c>
      <c r="CJ44" s="24">
        <v>2234.3967290000001</v>
      </c>
      <c r="CK44" s="27">
        <v>1347.5180660000001</v>
      </c>
      <c r="CL44" s="27">
        <v>1451.3272710000001</v>
      </c>
      <c r="CM44" s="27">
        <v>1598.188232</v>
      </c>
      <c r="CN44" s="27">
        <v>1651.5264890000001</v>
      </c>
      <c r="CO44" s="24">
        <v>2272.7304690000001</v>
      </c>
      <c r="CP44" s="27">
        <v>1369.0798339999999</v>
      </c>
      <c r="CQ44" s="27">
        <v>1477.0982670000001</v>
      </c>
      <c r="CR44" s="27">
        <v>1618.495361</v>
      </c>
      <c r="CS44" s="27">
        <v>1662.0573730000001</v>
      </c>
      <c r="CT44" s="24">
        <v>2316.6059570000002</v>
      </c>
      <c r="CU44" s="27">
        <v>1398.2677000000001</v>
      </c>
      <c r="CV44" s="27">
        <v>1510.3546140000001</v>
      </c>
      <c r="CW44" s="27">
        <v>1643.776001</v>
      </c>
      <c r="CX44" s="27">
        <v>1664.4411620000001</v>
      </c>
      <c r="CY44" s="24">
        <v>2380.8696289999998</v>
      </c>
      <c r="CZ44" s="27">
        <v>1436.4655760000001</v>
      </c>
      <c r="DA44" s="27">
        <v>1543.911621</v>
      </c>
      <c r="DB44" s="27">
        <v>1664.0310059999999</v>
      </c>
      <c r="DC44" s="27">
        <v>1644.7617190000001</v>
      </c>
      <c r="DD44" s="24">
        <v>2421.806885</v>
      </c>
      <c r="DE44" s="27">
        <v>1462.7845460000001</v>
      </c>
      <c r="DF44" s="27">
        <v>1554.309814</v>
      </c>
      <c r="DG44" s="27">
        <v>1664.049438</v>
      </c>
      <c r="DH44" s="27">
        <v>1623.1313479999999</v>
      </c>
      <c r="DI44" s="24">
        <v>2470.0939939999998</v>
      </c>
      <c r="DJ44" s="27">
        <v>1487.673706</v>
      </c>
      <c r="DK44" s="27">
        <v>1565.393433</v>
      </c>
      <c r="DL44" s="27">
        <v>1662.4132079999999</v>
      </c>
      <c r="DM44" s="27">
        <v>1600.012939</v>
      </c>
      <c r="DN44" s="24">
        <v>2522.9001459999999</v>
      </c>
      <c r="DO44" s="27">
        <v>1504.0061040000001</v>
      </c>
      <c r="DP44" s="27">
        <v>1558.054932</v>
      </c>
      <c r="DQ44" s="27">
        <v>1641.9071039999999</v>
      </c>
      <c r="DR44" s="27">
        <v>1574.8328859999999</v>
      </c>
      <c r="DS44" s="24">
        <v>2566.5026859999998</v>
      </c>
      <c r="DT44" s="27">
        <v>1509.195923</v>
      </c>
      <c r="DU44" s="27">
        <v>1549.854126</v>
      </c>
      <c r="DV44" s="27">
        <v>1632.148682</v>
      </c>
      <c r="DW44" s="27">
        <v>1544.4334719999999</v>
      </c>
      <c r="DX44" s="24">
        <v>2620.1816410000001</v>
      </c>
      <c r="DY44" s="27">
        <v>1516.5600589999999</v>
      </c>
      <c r="DZ44" s="27">
        <v>1542.773193</v>
      </c>
      <c r="EA44" s="27">
        <v>1618.813232</v>
      </c>
      <c r="EB44" s="27">
        <v>1523.166138</v>
      </c>
      <c r="EC44" s="24">
        <v>2660.8615719999998</v>
      </c>
      <c r="ED44" s="27">
        <v>1518.8691409999999</v>
      </c>
      <c r="EE44" s="27">
        <v>1536.544189</v>
      </c>
      <c r="EF44" s="27">
        <v>1601.352783</v>
      </c>
      <c r="EG44" s="27">
        <v>1498.035034</v>
      </c>
      <c r="EH44" s="24">
        <v>2695.1259770000001</v>
      </c>
      <c r="EI44" s="27">
        <v>1536.341187</v>
      </c>
      <c r="EJ44" s="27">
        <v>1526.9415280000001</v>
      </c>
      <c r="EK44" s="27">
        <v>1576.8188479999999</v>
      </c>
      <c r="EL44" s="27">
        <v>1451.710693</v>
      </c>
      <c r="EM44" s="24">
        <v>2730.5029300000001</v>
      </c>
      <c r="EN44" s="27">
        <v>1553.868408</v>
      </c>
      <c r="EO44" s="27">
        <v>1499.4433590000001</v>
      </c>
      <c r="EP44" s="27">
        <v>1539.5289310000001</v>
      </c>
      <c r="EQ44" s="27">
        <v>1390.9384769999999</v>
      </c>
      <c r="ER44" s="24">
        <v>2764.560547</v>
      </c>
      <c r="ES44" s="26">
        <v>1.4999999999999999E-2</v>
      </c>
      <c r="ET44" s="26">
        <v>1.4E-2</v>
      </c>
      <c r="EU44" s="26">
        <v>1.4999999999999999E-2</v>
      </c>
      <c r="EV44" s="26">
        <v>1.0999999999999999E-2</v>
      </c>
      <c r="EW44" s="25">
        <v>3.5999999999999997E-2</v>
      </c>
    </row>
    <row r="45" spans="1:153" x14ac:dyDescent="0.25">
      <c r="A45" s="24" t="s">
        <v>187</v>
      </c>
      <c r="B45" s="24">
        <v>806.96899399999995</v>
      </c>
      <c r="C45" s="24">
        <v>790.22497599999997</v>
      </c>
      <c r="D45" s="27">
        <v>769.99694799999997</v>
      </c>
      <c r="E45" s="27">
        <v>769.99694799999997</v>
      </c>
      <c r="F45" s="27">
        <v>769.99694799999997</v>
      </c>
      <c r="G45" s="27">
        <v>769.99694799999997</v>
      </c>
      <c r="H45" s="24">
        <v>769.99694799999997</v>
      </c>
      <c r="I45" s="27">
        <v>775.18158000000005</v>
      </c>
      <c r="J45" s="27">
        <v>775.18158000000005</v>
      </c>
      <c r="K45" s="27">
        <v>775.18164100000001</v>
      </c>
      <c r="L45" s="27">
        <v>775.18158000000005</v>
      </c>
      <c r="M45" s="24">
        <v>775.18158000000005</v>
      </c>
      <c r="N45" s="27">
        <v>788.70916699999998</v>
      </c>
      <c r="O45" s="27">
        <v>788.70916699999998</v>
      </c>
      <c r="P45" s="27">
        <v>788.70916699999998</v>
      </c>
      <c r="Q45" s="27">
        <v>788.70916699999998</v>
      </c>
      <c r="R45" s="24">
        <v>788.70910600000002</v>
      </c>
      <c r="S45" s="27">
        <v>819.96679700000004</v>
      </c>
      <c r="T45" s="27">
        <v>819.96679700000004</v>
      </c>
      <c r="U45" s="27">
        <v>819.96679700000004</v>
      </c>
      <c r="V45" s="27">
        <v>819.96679700000004</v>
      </c>
      <c r="W45" s="24">
        <v>819.96679700000004</v>
      </c>
      <c r="X45" s="27">
        <v>839.92553699999996</v>
      </c>
      <c r="Y45" s="27">
        <v>839.92553699999996</v>
      </c>
      <c r="Z45" s="27">
        <v>839.92553699999996</v>
      </c>
      <c r="AA45" s="27">
        <v>839.92553699999996</v>
      </c>
      <c r="AB45" s="24">
        <v>839.92553699999996</v>
      </c>
      <c r="AC45" s="27">
        <v>859.28381300000001</v>
      </c>
      <c r="AD45" s="27">
        <v>859.28381300000001</v>
      </c>
      <c r="AE45" s="27">
        <v>859.28381300000001</v>
      </c>
      <c r="AF45" s="27">
        <v>859.28381300000001</v>
      </c>
      <c r="AG45" s="24">
        <v>859.28381300000001</v>
      </c>
      <c r="AH45" s="27">
        <v>875.85815400000001</v>
      </c>
      <c r="AI45" s="27">
        <v>875.85815400000001</v>
      </c>
      <c r="AJ45" s="27">
        <v>875.85815400000001</v>
      </c>
      <c r="AK45" s="27">
        <v>875.85815400000001</v>
      </c>
      <c r="AL45" s="24">
        <v>875.85821499999997</v>
      </c>
      <c r="AM45" s="27">
        <v>885.08886700000005</v>
      </c>
      <c r="AN45" s="27">
        <v>885.08886700000005</v>
      </c>
      <c r="AO45" s="27">
        <v>885.08886700000005</v>
      </c>
      <c r="AP45" s="27">
        <v>899.51794400000006</v>
      </c>
      <c r="AQ45" s="24">
        <v>885.08886700000005</v>
      </c>
      <c r="AR45" s="27">
        <v>884.80163600000003</v>
      </c>
      <c r="AS45" s="27">
        <v>884.80163600000003</v>
      </c>
      <c r="AT45" s="27">
        <v>884.80163600000003</v>
      </c>
      <c r="AU45" s="27">
        <v>920.14666699999998</v>
      </c>
      <c r="AV45" s="24">
        <v>884.80163600000003</v>
      </c>
      <c r="AW45" s="27">
        <v>888.73974599999997</v>
      </c>
      <c r="AX45" s="27">
        <v>888.73974599999997</v>
      </c>
      <c r="AY45" s="27">
        <v>888.73974599999997</v>
      </c>
      <c r="AZ45" s="27">
        <v>931.63403300000004</v>
      </c>
      <c r="BA45" s="24">
        <v>888.73974599999997</v>
      </c>
      <c r="BB45" s="27">
        <v>894.64660600000002</v>
      </c>
      <c r="BC45" s="27">
        <v>894.64660600000002</v>
      </c>
      <c r="BD45" s="27">
        <v>894.64660600000002</v>
      </c>
      <c r="BE45" s="27">
        <v>940.00366199999996</v>
      </c>
      <c r="BF45" s="24">
        <v>894.64660600000002</v>
      </c>
      <c r="BG45" s="27">
        <v>900.55346699999996</v>
      </c>
      <c r="BH45" s="27">
        <v>900.55346699999996</v>
      </c>
      <c r="BI45" s="27">
        <v>900.55346699999996</v>
      </c>
      <c r="BJ45" s="27">
        <v>948.17132600000002</v>
      </c>
      <c r="BK45" s="24">
        <v>900.55346699999996</v>
      </c>
      <c r="BL45" s="27">
        <v>906.45996100000002</v>
      </c>
      <c r="BM45" s="27">
        <v>906.45996100000002</v>
      </c>
      <c r="BN45" s="27">
        <v>906.45996100000002</v>
      </c>
      <c r="BO45" s="27">
        <v>974.63256799999999</v>
      </c>
      <c r="BP45" s="24">
        <v>906.45996100000002</v>
      </c>
      <c r="BQ45" s="27">
        <v>912.36779799999999</v>
      </c>
      <c r="BR45" s="27">
        <v>912.36779799999999</v>
      </c>
      <c r="BS45" s="27">
        <v>913.17730700000004</v>
      </c>
      <c r="BT45" s="27">
        <v>1009.10083</v>
      </c>
      <c r="BU45" s="24">
        <v>912.36779799999999</v>
      </c>
      <c r="BV45" s="27">
        <v>912.36730999999997</v>
      </c>
      <c r="BW45" s="27">
        <v>912.36730999999997</v>
      </c>
      <c r="BX45" s="27">
        <v>915.47717299999999</v>
      </c>
      <c r="BY45" s="27">
        <v>1042.809814</v>
      </c>
      <c r="BZ45" s="24">
        <v>912.36730999999997</v>
      </c>
      <c r="CA45" s="27">
        <v>912.36682099999996</v>
      </c>
      <c r="CB45" s="27">
        <v>912.36682099999996</v>
      </c>
      <c r="CC45" s="27">
        <v>919.99029499999995</v>
      </c>
      <c r="CD45" s="27">
        <v>1081.6457519999999</v>
      </c>
      <c r="CE45" s="24">
        <v>912.36682099999996</v>
      </c>
      <c r="CF45" s="27">
        <v>912.36682099999996</v>
      </c>
      <c r="CG45" s="27">
        <v>913.46307400000001</v>
      </c>
      <c r="CH45" s="27">
        <v>929.54272500000002</v>
      </c>
      <c r="CI45" s="27">
        <v>1126.392822</v>
      </c>
      <c r="CJ45" s="24">
        <v>912.36682099999996</v>
      </c>
      <c r="CK45" s="27">
        <v>912.36682099999996</v>
      </c>
      <c r="CL45" s="27">
        <v>913.74707000000001</v>
      </c>
      <c r="CM45" s="27">
        <v>944.13201900000001</v>
      </c>
      <c r="CN45" s="27">
        <v>1160.6130370000001</v>
      </c>
      <c r="CO45" s="24">
        <v>912.36682099999996</v>
      </c>
      <c r="CP45" s="27">
        <v>908.42919900000004</v>
      </c>
      <c r="CQ45" s="27">
        <v>913.47454800000003</v>
      </c>
      <c r="CR45" s="27">
        <v>957.60583499999996</v>
      </c>
      <c r="CS45" s="27">
        <v>1204.450317</v>
      </c>
      <c r="CT45" s="24">
        <v>908.42919900000004</v>
      </c>
      <c r="CU45" s="27">
        <v>900.55358899999999</v>
      </c>
      <c r="CV45" s="27">
        <v>911.45898399999999</v>
      </c>
      <c r="CW45" s="27">
        <v>969.774719</v>
      </c>
      <c r="CX45" s="27">
        <v>1254.2646480000001</v>
      </c>
      <c r="CY45" s="24">
        <v>900.55358899999999</v>
      </c>
      <c r="CZ45" s="27">
        <v>892.67834500000004</v>
      </c>
      <c r="DA45" s="27">
        <v>913.65765399999998</v>
      </c>
      <c r="DB45" s="27">
        <v>984.973389</v>
      </c>
      <c r="DC45" s="27">
        <v>1312.196289</v>
      </c>
      <c r="DD45" s="24">
        <v>892.67834500000004</v>
      </c>
      <c r="DE45" s="27">
        <v>884.80169699999999</v>
      </c>
      <c r="DF45" s="27">
        <v>920.79968299999996</v>
      </c>
      <c r="DG45" s="27">
        <v>1003.6585690000001</v>
      </c>
      <c r="DH45" s="27">
        <v>1379.9688719999999</v>
      </c>
      <c r="DI45" s="24">
        <v>884.80169699999999</v>
      </c>
      <c r="DJ45" s="27">
        <v>876.925476</v>
      </c>
      <c r="DK45" s="27">
        <v>930.42883300000005</v>
      </c>
      <c r="DL45" s="27">
        <v>1026.3603519999999</v>
      </c>
      <c r="DM45" s="27">
        <v>1427.6107179999999</v>
      </c>
      <c r="DN45" s="24">
        <v>876.92553699999996</v>
      </c>
      <c r="DO45" s="27">
        <v>869.04888900000003</v>
      </c>
      <c r="DP45" s="27">
        <v>942.63696300000004</v>
      </c>
      <c r="DQ45" s="27">
        <v>1053.687134</v>
      </c>
      <c r="DR45" s="27">
        <v>1462.5664059999999</v>
      </c>
      <c r="DS45" s="24">
        <v>871.09381099999996</v>
      </c>
      <c r="DT45" s="27">
        <v>861.17175299999997</v>
      </c>
      <c r="DU45" s="27">
        <v>957.879639</v>
      </c>
      <c r="DV45" s="27">
        <v>1086.3336179999999</v>
      </c>
      <c r="DW45" s="27">
        <v>1530.5563959999999</v>
      </c>
      <c r="DX45" s="24">
        <v>866.20910600000002</v>
      </c>
      <c r="DY45" s="27">
        <v>861.17169200000001</v>
      </c>
      <c r="DZ45" s="27">
        <v>984.49432400000001</v>
      </c>
      <c r="EA45" s="27">
        <v>1132.976807</v>
      </c>
      <c r="EB45" s="27">
        <v>1584.163452</v>
      </c>
      <c r="EC45" s="24">
        <v>871.42334000000005</v>
      </c>
      <c r="ED45" s="27">
        <v>862.00488299999995</v>
      </c>
      <c r="EE45" s="27">
        <v>1015.133179</v>
      </c>
      <c r="EF45" s="27">
        <v>1186.053101</v>
      </c>
      <c r="EG45" s="27">
        <v>1643.5321039999999</v>
      </c>
      <c r="EH45" s="24">
        <v>885.90820299999996</v>
      </c>
      <c r="EI45" s="27">
        <v>863.44726600000001</v>
      </c>
      <c r="EJ45" s="27">
        <v>1050.403687</v>
      </c>
      <c r="EK45" s="27">
        <v>1247.0467530000001</v>
      </c>
      <c r="EL45" s="27">
        <v>1698.8492429999999</v>
      </c>
      <c r="EM45" s="24">
        <v>903.86059599999999</v>
      </c>
      <c r="EN45" s="27">
        <v>865.15826400000003</v>
      </c>
      <c r="EO45" s="27">
        <v>1091.0108640000001</v>
      </c>
      <c r="EP45" s="27">
        <v>1316.9910890000001</v>
      </c>
      <c r="EQ45" s="27">
        <v>1788.090332</v>
      </c>
      <c r="ER45" s="24">
        <v>924.52758800000004</v>
      </c>
      <c r="ES45" s="26">
        <v>3.0000000000000001E-3</v>
      </c>
      <c r="ET45" s="26">
        <v>1.0999999999999999E-2</v>
      </c>
      <c r="EU45" s="26">
        <v>1.7999999999999999E-2</v>
      </c>
      <c r="EV45" s="26">
        <v>2.9000000000000001E-2</v>
      </c>
      <c r="EW45" s="25">
        <v>5.0000000000000001E-3</v>
      </c>
    </row>
    <row r="46" spans="1:153" x14ac:dyDescent="0.25">
      <c r="A46" s="24" t="s">
        <v>186</v>
      </c>
      <c r="B46" s="24">
        <v>429.41570999999999</v>
      </c>
      <c r="C46" s="24">
        <v>524.24371299999996</v>
      </c>
      <c r="D46" s="27">
        <v>502.334045</v>
      </c>
      <c r="E46" s="27">
        <v>502.33251999999999</v>
      </c>
      <c r="F46" s="27">
        <v>502.33612099999999</v>
      </c>
      <c r="G46" s="27">
        <v>502.33337399999999</v>
      </c>
      <c r="H46" s="24">
        <v>502.29269399999998</v>
      </c>
      <c r="I46" s="27">
        <v>528.01886000000002</v>
      </c>
      <c r="J46" s="27">
        <v>528.01550299999997</v>
      </c>
      <c r="K46" s="27">
        <v>528.04925500000002</v>
      </c>
      <c r="L46" s="27">
        <v>528.04754600000001</v>
      </c>
      <c r="M46" s="24">
        <v>527.40856900000006</v>
      </c>
      <c r="N46" s="27">
        <v>545.58093299999996</v>
      </c>
      <c r="O46" s="27">
        <v>552.94641100000001</v>
      </c>
      <c r="P46" s="27">
        <v>566.89160200000003</v>
      </c>
      <c r="Q46" s="27">
        <v>585.95269800000005</v>
      </c>
      <c r="R46" s="24">
        <v>546.348389</v>
      </c>
      <c r="S46" s="27">
        <v>560.62616000000003</v>
      </c>
      <c r="T46" s="27">
        <v>573.66980000000001</v>
      </c>
      <c r="U46" s="27">
        <v>601.62658699999997</v>
      </c>
      <c r="V46" s="27">
        <v>644.76025400000003</v>
      </c>
      <c r="W46" s="24">
        <v>562.83111599999995</v>
      </c>
      <c r="X46" s="27">
        <v>581.08325200000002</v>
      </c>
      <c r="Y46" s="27">
        <v>593.62524399999995</v>
      </c>
      <c r="Z46" s="27">
        <v>633.64550799999995</v>
      </c>
      <c r="AA46" s="27">
        <v>716.83410600000002</v>
      </c>
      <c r="AB46" s="24">
        <v>582.62664800000005</v>
      </c>
      <c r="AC46" s="27">
        <v>590.55627400000003</v>
      </c>
      <c r="AD46" s="27">
        <v>613.42742899999996</v>
      </c>
      <c r="AE46" s="27">
        <v>657.17883300000005</v>
      </c>
      <c r="AF46" s="27">
        <v>757.23095699999999</v>
      </c>
      <c r="AG46" s="24">
        <v>601.52636700000005</v>
      </c>
      <c r="AH46" s="27">
        <v>601.33862299999998</v>
      </c>
      <c r="AI46" s="27">
        <v>630.48254399999996</v>
      </c>
      <c r="AJ46" s="27">
        <v>677.29675299999997</v>
      </c>
      <c r="AK46" s="27">
        <v>778.84661900000003</v>
      </c>
      <c r="AL46" s="24">
        <v>620.57904099999996</v>
      </c>
      <c r="AM46" s="27">
        <v>609.95538299999998</v>
      </c>
      <c r="AN46" s="27">
        <v>656.874146</v>
      </c>
      <c r="AO46" s="27">
        <v>703.14532499999996</v>
      </c>
      <c r="AP46" s="27">
        <v>810.87536599999999</v>
      </c>
      <c r="AQ46" s="24">
        <v>641.44592299999999</v>
      </c>
      <c r="AR46" s="27">
        <v>624.55480999999997</v>
      </c>
      <c r="AS46" s="27">
        <v>689.04956100000004</v>
      </c>
      <c r="AT46" s="27">
        <v>739.293274</v>
      </c>
      <c r="AU46" s="27">
        <v>844.84417699999995</v>
      </c>
      <c r="AV46" s="24">
        <v>652.34326199999998</v>
      </c>
      <c r="AW46" s="27">
        <v>640.40759300000002</v>
      </c>
      <c r="AX46" s="27">
        <v>699.09106399999996</v>
      </c>
      <c r="AY46" s="27">
        <v>770.74707000000001</v>
      </c>
      <c r="AZ46" s="27">
        <v>857.797729</v>
      </c>
      <c r="BA46" s="24">
        <v>662.855591</v>
      </c>
      <c r="BB46" s="27">
        <v>645.68743900000004</v>
      </c>
      <c r="BC46" s="27">
        <v>711.87048300000004</v>
      </c>
      <c r="BD46" s="27">
        <v>782.20031700000004</v>
      </c>
      <c r="BE46" s="27">
        <v>867.11779799999999</v>
      </c>
      <c r="BF46" s="24">
        <v>671.77282700000001</v>
      </c>
      <c r="BG46" s="27">
        <v>650.10485800000004</v>
      </c>
      <c r="BH46" s="27">
        <v>726.03082300000005</v>
      </c>
      <c r="BI46" s="27">
        <v>792.82568400000002</v>
      </c>
      <c r="BJ46" s="27">
        <v>874.763733</v>
      </c>
      <c r="BK46" s="24">
        <v>676.058899</v>
      </c>
      <c r="BL46" s="27">
        <v>655.33953899999995</v>
      </c>
      <c r="BM46" s="27">
        <v>740.30828899999995</v>
      </c>
      <c r="BN46" s="27">
        <v>803.97351100000003</v>
      </c>
      <c r="BO46" s="27">
        <v>886.48913600000003</v>
      </c>
      <c r="BP46" s="24">
        <v>682.23559599999999</v>
      </c>
      <c r="BQ46" s="27">
        <v>662.799622</v>
      </c>
      <c r="BR46" s="27">
        <v>756.94354199999998</v>
      </c>
      <c r="BS46" s="27">
        <v>819.89514199999996</v>
      </c>
      <c r="BT46" s="27">
        <v>910.46069299999999</v>
      </c>
      <c r="BU46" s="24">
        <v>693.38342299999999</v>
      </c>
      <c r="BV46" s="27">
        <v>666.04449499999998</v>
      </c>
      <c r="BW46" s="27">
        <v>766.121399</v>
      </c>
      <c r="BX46" s="27">
        <v>834.61328100000003</v>
      </c>
      <c r="BY46" s="27">
        <v>957.54437299999995</v>
      </c>
      <c r="BZ46" s="24">
        <v>697.28045699999996</v>
      </c>
      <c r="CA46" s="27">
        <v>668.82012899999995</v>
      </c>
      <c r="CB46" s="27">
        <v>787.74676499999998</v>
      </c>
      <c r="CC46" s="27">
        <v>857.41436799999997</v>
      </c>
      <c r="CD46" s="27">
        <v>1012.554077</v>
      </c>
      <c r="CE46" s="24">
        <v>702.69665499999996</v>
      </c>
      <c r="CF46" s="27">
        <v>673.257385</v>
      </c>
      <c r="CG46" s="27">
        <v>807.32989499999996</v>
      </c>
      <c r="CH46" s="27">
        <v>881.45043899999996</v>
      </c>
      <c r="CI46" s="27">
        <v>1071.611572</v>
      </c>
      <c r="CJ46" s="24">
        <v>709.53289800000005</v>
      </c>
      <c r="CK46" s="27">
        <v>676.44543499999997</v>
      </c>
      <c r="CL46" s="27">
        <v>829.61364700000001</v>
      </c>
      <c r="CM46" s="27">
        <v>909.43267800000001</v>
      </c>
      <c r="CN46" s="27">
        <v>1134.142822</v>
      </c>
      <c r="CO46" s="24">
        <v>716.502747</v>
      </c>
      <c r="CP46" s="27">
        <v>681.62872300000004</v>
      </c>
      <c r="CQ46" s="27">
        <v>850.02160600000002</v>
      </c>
      <c r="CR46" s="27">
        <v>932.98095699999999</v>
      </c>
      <c r="CS46" s="27">
        <v>1167.4384769999999</v>
      </c>
      <c r="CT46" s="24">
        <v>724.64050299999997</v>
      </c>
      <c r="CU46" s="27">
        <v>685.14276099999995</v>
      </c>
      <c r="CV46" s="27">
        <v>874.28576699999996</v>
      </c>
      <c r="CW46" s="27">
        <v>961.59716800000001</v>
      </c>
      <c r="CX46" s="27">
        <v>1185.115967</v>
      </c>
      <c r="CY46" s="24">
        <v>733.41162099999997</v>
      </c>
      <c r="CZ46" s="27">
        <v>690.38940400000001</v>
      </c>
      <c r="DA46" s="27">
        <v>892.48290999999995</v>
      </c>
      <c r="DB46" s="27">
        <v>992.40649399999995</v>
      </c>
      <c r="DC46" s="27">
        <v>1211.955322</v>
      </c>
      <c r="DD46" s="24">
        <v>738.745361</v>
      </c>
      <c r="DE46" s="27">
        <v>696.03088400000001</v>
      </c>
      <c r="DF46" s="27">
        <v>915.42407200000002</v>
      </c>
      <c r="DG46" s="27">
        <v>1029.564331</v>
      </c>
      <c r="DH46" s="27">
        <v>1243.2841800000001</v>
      </c>
      <c r="DI46" s="24">
        <v>749.67193599999996</v>
      </c>
      <c r="DJ46" s="27">
        <v>702.55963099999997</v>
      </c>
      <c r="DK46" s="27">
        <v>946.66674799999998</v>
      </c>
      <c r="DL46" s="27">
        <v>1071.927856</v>
      </c>
      <c r="DM46" s="27">
        <v>1279.6057129999999</v>
      </c>
      <c r="DN46" s="24">
        <v>760.55670199999997</v>
      </c>
      <c r="DO46" s="27">
        <v>713.60546899999997</v>
      </c>
      <c r="DP46" s="27">
        <v>978.46093800000006</v>
      </c>
      <c r="DQ46" s="27">
        <v>1114.45813</v>
      </c>
      <c r="DR46" s="27">
        <v>1319.315063</v>
      </c>
      <c r="DS46" s="24">
        <v>775.10613999999998</v>
      </c>
      <c r="DT46" s="27">
        <v>728.35003700000004</v>
      </c>
      <c r="DU46" s="27">
        <v>1014.181152</v>
      </c>
      <c r="DV46" s="27">
        <v>1161.1820070000001</v>
      </c>
      <c r="DW46" s="27">
        <v>1355.8009030000001</v>
      </c>
      <c r="DX46" s="24">
        <v>790.60998500000005</v>
      </c>
      <c r="DY46" s="27">
        <v>745.841858</v>
      </c>
      <c r="DZ46" s="27">
        <v>1051.157471</v>
      </c>
      <c r="EA46" s="27">
        <v>1211.780518</v>
      </c>
      <c r="EB46" s="27">
        <v>1384.7170410000001</v>
      </c>
      <c r="EC46" s="24">
        <v>809.70361300000002</v>
      </c>
      <c r="ED46" s="27">
        <v>761.932861</v>
      </c>
      <c r="EE46" s="27">
        <v>1089.086182</v>
      </c>
      <c r="EF46" s="27">
        <v>1265.783203</v>
      </c>
      <c r="EG46" s="27">
        <v>1410.5729980000001</v>
      </c>
      <c r="EH46" s="24">
        <v>829.10601799999995</v>
      </c>
      <c r="EI46" s="27">
        <v>780.13525400000003</v>
      </c>
      <c r="EJ46" s="27">
        <v>1131.897095</v>
      </c>
      <c r="EK46" s="27">
        <v>1322.0417480000001</v>
      </c>
      <c r="EL46" s="27">
        <v>1462.6188959999999</v>
      </c>
      <c r="EM46" s="24">
        <v>852.21368399999994</v>
      </c>
      <c r="EN46" s="27">
        <v>800.38855000000001</v>
      </c>
      <c r="EO46" s="27">
        <v>1178.892822</v>
      </c>
      <c r="EP46" s="27">
        <v>1393.3111570000001</v>
      </c>
      <c r="EQ46" s="27">
        <v>1508.4880370000001</v>
      </c>
      <c r="ER46" s="24">
        <v>877.09069799999997</v>
      </c>
      <c r="ES46" s="26">
        <v>1.4999999999999999E-2</v>
      </c>
      <c r="ET46" s="26">
        <v>2.8000000000000001E-2</v>
      </c>
      <c r="EU46" s="26">
        <v>3.4000000000000002E-2</v>
      </c>
      <c r="EV46" s="26">
        <v>3.6999999999999998E-2</v>
      </c>
      <c r="EW46" s="25">
        <v>1.7999999999999999E-2</v>
      </c>
    </row>
    <row r="47" spans="1:153" x14ac:dyDescent="0.25">
      <c r="A47" s="24" t="s">
        <v>185</v>
      </c>
      <c r="B47" s="24">
        <v>19.227409000000002</v>
      </c>
      <c r="C47" s="24">
        <v>19.692271999999999</v>
      </c>
      <c r="D47" s="27">
        <v>16.856241000000001</v>
      </c>
      <c r="E47" s="27">
        <v>16.856241000000001</v>
      </c>
      <c r="F47" s="27">
        <v>16.856241000000001</v>
      </c>
      <c r="G47" s="27">
        <v>16.856241000000001</v>
      </c>
      <c r="H47" s="24">
        <v>16.856238999999999</v>
      </c>
      <c r="I47" s="27">
        <v>16.884713999999999</v>
      </c>
      <c r="J47" s="27">
        <v>16.885342000000001</v>
      </c>
      <c r="K47" s="27">
        <v>16.886672999999998</v>
      </c>
      <c r="L47" s="27">
        <v>16.887125000000001</v>
      </c>
      <c r="M47" s="24">
        <v>16.885418000000001</v>
      </c>
      <c r="N47" s="27">
        <v>20.439869000000002</v>
      </c>
      <c r="O47" s="27">
        <v>20.440496</v>
      </c>
      <c r="P47" s="27">
        <v>20.441828000000001</v>
      </c>
      <c r="Q47" s="27">
        <v>20.442281999999999</v>
      </c>
      <c r="R47" s="24">
        <v>20.440570999999998</v>
      </c>
      <c r="S47" s="27">
        <v>20.441915999999999</v>
      </c>
      <c r="T47" s="27">
        <v>20.441652000000001</v>
      </c>
      <c r="U47" s="27">
        <v>20.444944</v>
      </c>
      <c r="V47" s="27">
        <v>20.447265999999999</v>
      </c>
      <c r="W47" s="24">
        <v>20.448141</v>
      </c>
      <c r="X47" s="27">
        <v>20.444201</v>
      </c>
      <c r="Y47" s="27">
        <v>20.442993000000001</v>
      </c>
      <c r="Z47" s="27">
        <v>20.452513</v>
      </c>
      <c r="AA47" s="27">
        <v>20.454832</v>
      </c>
      <c r="AB47" s="24">
        <v>20.457224</v>
      </c>
      <c r="AC47" s="27">
        <v>20.444745999999999</v>
      </c>
      <c r="AD47" s="27">
        <v>20.443377999999999</v>
      </c>
      <c r="AE47" s="27">
        <v>20.456678</v>
      </c>
      <c r="AF47" s="27">
        <v>20.463915</v>
      </c>
      <c r="AG47" s="24">
        <v>20.465600999999999</v>
      </c>
      <c r="AH47" s="27">
        <v>20.444745999999999</v>
      </c>
      <c r="AI47" s="27">
        <v>20.446638</v>
      </c>
      <c r="AJ47" s="27">
        <v>20.462496000000002</v>
      </c>
      <c r="AK47" s="27">
        <v>20.471685000000001</v>
      </c>
      <c r="AL47" s="24">
        <v>20.468851000000001</v>
      </c>
      <c r="AM47" s="27">
        <v>20.444808999999999</v>
      </c>
      <c r="AN47" s="27">
        <v>20.449190000000002</v>
      </c>
      <c r="AO47" s="27">
        <v>20.467262000000002</v>
      </c>
      <c r="AP47" s="27">
        <v>20.475829999999998</v>
      </c>
      <c r="AQ47" s="24">
        <v>20.475546000000001</v>
      </c>
      <c r="AR47" s="27">
        <v>20.445269</v>
      </c>
      <c r="AS47" s="27">
        <v>20.451187000000001</v>
      </c>
      <c r="AT47" s="27">
        <v>20.471132000000001</v>
      </c>
      <c r="AU47" s="27">
        <v>20.480581000000001</v>
      </c>
      <c r="AV47" s="24">
        <v>20.480644000000002</v>
      </c>
      <c r="AW47" s="27">
        <v>20.445803000000002</v>
      </c>
      <c r="AX47" s="27">
        <v>20.456116000000002</v>
      </c>
      <c r="AY47" s="27">
        <v>20.475206</v>
      </c>
      <c r="AZ47" s="27">
        <v>20.484859</v>
      </c>
      <c r="BA47" s="24">
        <v>20.485519</v>
      </c>
      <c r="BB47" s="27">
        <v>20.447651</v>
      </c>
      <c r="BC47" s="27">
        <v>20.456887999999999</v>
      </c>
      <c r="BD47" s="27">
        <v>20.479963000000001</v>
      </c>
      <c r="BE47" s="27">
        <v>20.487473000000001</v>
      </c>
      <c r="BF47" s="24">
        <v>20.48978</v>
      </c>
      <c r="BG47" s="27">
        <v>20.448983999999999</v>
      </c>
      <c r="BH47" s="27">
        <v>20.459828999999999</v>
      </c>
      <c r="BI47" s="27">
        <v>20.48358</v>
      </c>
      <c r="BJ47" s="27">
        <v>20.489823999999999</v>
      </c>
      <c r="BK47" s="24">
        <v>20.493748</v>
      </c>
      <c r="BL47" s="27">
        <v>20.451895</v>
      </c>
      <c r="BM47" s="27">
        <v>20.462996</v>
      </c>
      <c r="BN47" s="27">
        <v>20.487400000000001</v>
      </c>
      <c r="BO47" s="27">
        <v>20.491657</v>
      </c>
      <c r="BP47" s="24">
        <v>20.499804000000001</v>
      </c>
      <c r="BQ47" s="27">
        <v>20.455373999999999</v>
      </c>
      <c r="BR47" s="27">
        <v>20.468800999999999</v>
      </c>
      <c r="BS47" s="27">
        <v>20.491956999999999</v>
      </c>
      <c r="BT47" s="27">
        <v>20.495602000000002</v>
      </c>
      <c r="BU47" s="24">
        <v>20.500800999999999</v>
      </c>
      <c r="BV47" s="27">
        <v>20.458891000000001</v>
      </c>
      <c r="BW47" s="27">
        <v>20.476873000000001</v>
      </c>
      <c r="BX47" s="27">
        <v>20.497834999999998</v>
      </c>
      <c r="BY47" s="27">
        <v>20.500212000000001</v>
      </c>
      <c r="BZ47" s="24">
        <v>20.504708999999998</v>
      </c>
      <c r="CA47" s="27">
        <v>20.465192999999999</v>
      </c>
      <c r="CB47" s="27">
        <v>20.485954</v>
      </c>
      <c r="CC47" s="27">
        <v>20.500978</v>
      </c>
      <c r="CD47" s="27">
        <v>20.502344000000001</v>
      </c>
      <c r="CE47" s="24">
        <v>20.508783000000001</v>
      </c>
      <c r="CF47" s="27">
        <v>20.472729000000001</v>
      </c>
      <c r="CG47" s="27">
        <v>20.490686</v>
      </c>
      <c r="CH47" s="27">
        <v>20.503610999999999</v>
      </c>
      <c r="CI47" s="27">
        <v>20.505089000000002</v>
      </c>
      <c r="CJ47" s="24">
        <v>20.512751000000002</v>
      </c>
      <c r="CK47" s="27">
        <v>20.482918000000002</v>
      </c>
      <c r="CL47" s="27">
        <v>20.495296</v>
      </c>
      <c r="CM47" s="27">
        <v>20.506692999999999</v>
      </c>
      <c r="CN47" s="27">
        <v>20.507908</v>
      </c>
      <c r="CO47" s="24">
        <v>20.514838999999998</v>
      </c>
      <c r="CP47" s="27">
        <v>20.493818000000001</v>
      </c>
      <c r="CQ47" s="27">
        <v>20.506197</v>
      </c>
      <c r="CR47" s="27">
        <v>20.508970000000001</v>
      </c>
      <c r="CS47" s="27">
        <v>20.509844000000001</v>
      </c>
      <c r="CT47" s="24">
        <v>20.517004</v>
      </c>
      <c r="CU47" s="27">
        <v>20.502268000000001</v>
      </c>
      <c r="CV47" s="27">
        <v>20.510351</v>
      </c>
      <c r="CW47" s="27">
        <v>20.51108</v>
      </c>
      <c r="CX47" s="27">
        <v>20.511199999999999</v>
      </c>
      <c r="CY47" s="24">
        <v>20.520008000000001</v>
      </c>
      <c r="CZ47" s="27">
        <v>20.509944999999998</v>
      </c>
      <c r="DA47" s="27">
        <v>20.514078000000001</v>
      </c>
      <c r="DB47" s="27">
        <v>20.51343</v>
      </c>
      <c r="DC47" s="27">
        <v>20.512519999999999</v>
      </c>
      <c r="DD47" s="24">
        <v>20.522075999999998</v>
      </c>
      <c r="DE47" s="27">
        <v>20.516988999999999</v>
      </c>
      <c r="DF47" s="27">
        <v>20.516188</v>
      </c>
      <c r="DG47" s="27">
        <v>20.516428000000001</v>
      </c>
      <c r="DH47" s="27">
        <v>20.513548</v>
      </c>
      <c r="DI47" s="24">
        <v>20.523765999999998</v>
      </c>
      <c r="DJ47" s="27">
        <v>20.522991000000001</v>
      </c>
      <c r="DK47" s="27">
        <v>20.518447999999999</v>
      </c>
      <c r="DL47" s="27">
        <v>20.518765999999999</v>
      </c>
      <c r="DM47" s="27">
        <v>20.516392</v>
      </c>
      <c r="DN47" s="24">
        <v>20.526449</v>
      </c>
      <c r="DO47" s="27">
        <v>20.525321999999999</v>
      </c>
      <c r="DP47" s="27">
        <v>20.520247000000001</v>
      </c>
      <c r="DQ47" s="27">
        <v>20.520422</v>
      </c>
      <c r="DR47" s="27">
        <v>20.518995</v>
      </c>
      <c r="DS47" s="24">
        <v>20.527971000000001</v>
      </c>
      <c r="DT47" s="27">
        <v>20.527462</v>
      </c>
      <c r="DU47" s="27">
        <v>20.522787000000001</v>
      </c>
      <c r="DV47" s="27">
        <v>20.522171</v>
      </c>
      <c r="DW47" s="27">
        <v>20.520375999999999</v>
      </c>
      <c r="DX47" s="24">
        <v>20.52957</v>
      </c>
      <c r="DY47" s="27">
        <v>20.530017999999998</v>
      </c>
      <c r="DZ47" s="27">
        <v>20.52561</v>
      </c>
      <c r="EA47" s="27">
        <v>20.524822</v>
      </c>
      <c r="EB47" s="27">
        <v>20.522594000000002</v>
      </c>
      <c r="EC47" s="24">
        <v>20.532391000000001</v>
      </c>
      <c r="ED47" s="27">
        <v>20.531424999999999</v>
      </c>
      <c r="EE47" s="27">
        <v>20.527280999999999</v>
      </c>
      <c r="EF47" s="27">
        <v>20.526078999999999</v>
      </c>
      <c r="EG47" s="27">
        <v>20.524419999999999</v>
      </c>
      <c r="EH47" s="24">
        <v>20.533919999999998</v>
      </c>
      <c r="EI47" s="27">
        <v>20.533595999999999</v>
      </c>
      <c r="EJ47" s="27">
        <v>20.529993000000001</v>
      </c>
      <c r="EK47" s="27">
        <v>20.527463999999998</v>
      </c>
      <c r="EL47" s="27">
        <v>20.526033000000002</v>
      </c>
      <c r="EM47" s="24">
        <v>20.535665999999999</v>
      </c>
      <c r="EN47" s="27">
        <v>20.53546</v>
      </c>
      <c r="EO47" s="27">
        <v>20.532778</v>
      </c>
      <c r="EP47" s="27">
        <v>20.530891</v>
      </c>
      <c r="EQ47" s="27">
        <v>20.529135</v>
      </c>
      <c r="ER47" s="24">
        <v>20.538260000000001</v>
      </c>
      <c r="ES47" s="26">
        <v>1E-3</v>
      </c>
      <c r="ET47" s="26">
        <v>1E-3</v>
      </c>
      <c r="EU47" s="26">
        <v>1E-3</v>
      </c>
      <c r="EV47" s="26">
        <v>1E-3</v>
      </c>
      <c r="EW47" s="25">
        <v>1E-3</v>
      </c>
    </row>
    <row r="48" spans="1:153" x14ac:dyDescent="0.25">
      <c r="A48" s="28" t="s">
        <v>184</v>
      </c>
      <c r="B48" s="28">
        <v>4110.1914059999999</v>
      </c>
      <c r="C48" s="28">
        <v>4093.0390619999998</v>
      </c>
      <c r="D48" s="31">
        <v>4074.033203</v>
      </c>
      <c r="E48" s="31">
        <v>4074.9125979999999</v>
      </c>
      <c r="F48" s="31">
        <v>4075.415039</v>
      </c>
      <c r="G48" s="31">
        <v>4076.389404</v>
      </c>
      <c r="H48" s="28">
        <v>4077.6120609999998</v>
      </c>
      <c r="I48" s="31">
        <v>4044.6743160000001</v>
      </c>
      <c r="J48" s="31">
        <v>4044.9584960000002</v>
      </c>
      <c r="K48" s="31">
        <v>4045.9436040000001</v>
      </c>
      <c r="L48" s="31">
        <v>4046.8935550000001</v>
      </c>
      <c r="M48" s="28">
        <v>4049.7453609999998</v>
      </c>
      <c r="N48" s="31">
        <v>4101.7226559999999</v>
      </c>
      <c r="O48" s="31">
        <v>4070.929932</v>
      </c>
      <c r="P48" s="31">
        <v>4057.0629880000001</v>
      </c>
      <c r="Q48" s="31">
        <v>4033.1884770000001</v>
      </c>
      <c r="R48" s="28">
        <v>4085.63501</v>
      </c>
      <c r="S48" s="31">
        <v>4163.8720700000003</v>
      </c>
      <c r="T48" s="31">
        <v>4092.758057</v>
      </c>
      <c r="U48" s="31">
        <v>4058.0910640000002</v>
      </c>
      <c r="V48" s="31">
        <v>3998.005615</v>
      </c>
      <c r="W48" s="28">
        <v>4117.1821289999998</v>
      </c>
      <c r="X48" s="31">
        <v>4206.2084960000002</v>
      </c>
      <c r="Y48" s="31">
        <v>4116.8735349999997</v>
      </c>
      <c r="Z48" s="31">
        <v>4063.243164</v>
      </c>
      <c r="AA48" s="31">
        <v>3971.2534179999998</v>
      </c>
      <c r="AB48" s="28">
        <v>4144.0180659999996</v>
      </c>
      <c r="AC48" s="31">
        <v>4257.7304690000001</v>
      </c>
      <c r="AD48" s="31">
        <v>4161.2236329999996</v>
      </c>
      <c r="AE48" s="31">
        <v>4094.726807</v>
      </c>
      <c r="AF48" s="31">
        <v>3982.188232</v>
      </c>
      <c r="AG48" s="28">
        <v>4195.0166019999997</v>
      </c>
      <c r="AH48" s="31">
        <v>4302.9584960000002</v>
      </c>
      <c r="AI48" s="31">
        <v>4205.0683589999999</v>
      </c>
      <c r="AJ48" s="31">
        <v>4127.1196289999998</v>
      </c>
      <c r="AK48" s="31">
        <v>4009.9665530000002</v>
      </c>
      <c r="AL48" s="28">
        <v>4248.5302730000003</v>
      </c>
      <c r="AM48" s="31">
        <v>4359.5737300000001</v>
      </c>
      <c r="AN48" s="31">
        <v>4254.5170900000003</v>
      </c>
      <c r="AO48" s="31">
        <v>4171.3569340000004</v>
      </c>
      <c r="AP48" s="31">
        <v>4049.6850589999999</v>
      </c>
      <c r="AQ48" s="28">
        <v>4310.2485349999997</v>
      </c>
      <c r="AR48" s="31">
        <v>4391.4458009999998</v>
      </c>
      <c r="AS48" s="31">
        <v>4280.8178710000002</v>
      </c>
      <c r="AT48" s="31">
        <v>4196.4931640000004</v>
      </c>
      <c r="AU48" s="31">
        <v>4077.163086</v>
      </c>
      <c r="AV48" s="28">
        <v>4346.5078119999998</v>
      </c>
      <c r="AW48" s="31">
        <v>4422.7250979999999</v>
      </c>
      <c r="AX48" s="31">
        <v>4304.6210940000001</v>
      </c>
      <c r="AY48" s="31">
        <v>4221.7978519999997</v>
      </c>
      <c r="AZ48" s="31">
        <v>4102.7543949999999</v>
      </c>
      <c r="BA48" s="28">
        <v>4382.4208980000003</v>
      </c>
      <c r="BB48" s="31">
        <v>4466.1494140000004</v>
      </c>
      <c r="BC48" s="31">
        <v>4341.0732420000004</v>
      </c>
      <c r="BD48" s="31">
        <v>4258.8510740000002</v>
      </c>
      <c r="BE48" s="31">
        <v>4155.2016599999997</v>
      </c>
      <c r="BF48" s="28">
        <v>4432.1303710000002</v>
      </c>
      <c r="BG48" s="31">
        <v>4509.0400390000004</v>
      </c>
      <c r="BH48" s="31">
        <v>4373.9252930000002</v>
      </c>
      <c r="BI48" s="31">
        <v>4298.8505859999996</v>
      </c>
      <c r="BJ48" s="31">
        <v>4185.7177730000003</v>
      </c>
      <c r="BK48" s="28">
        <v>4475.158203</v>
      </c>
      <c r="BL48" s="31">
        <v>4549.0864259999998</v>
      </c>
      <c r="BM48" s="31">
        <v>4414.1352539999998</v>
      </c>
      <c r="BN48" s="31">
        <v>4330.5986329999996</v>
      </c>
      <c r="BO48" s="31">
        <v>4210.7456050000001</v>
      </c>
      <c r="BP48" s="28">
        <v>4514.5722660000001</v>
      </c>
      <c r="BQ48" s="31">
        <v>4587.1220700000003</v>
      </c>
      <c r="BR48" s="31">
        <v>4452.3564450000003</v>
      </c>
      <c r="BS48" s="31">
        <v>4367.9072269999997</v>
      </c>
      <c r="BT48" s="31">
        <v>4237.845703</v>
      </c>
      <c r="BU48" s="28">
        <v>4555.826172</v>
      </c>
      <c r="BV48" s="31">
        <v>4623.7333980000003</v>
      </c>
      <c r="BW48" s="31">
        <v>4480.0078119999998</v>
      </c>
      <c r="BX48" s="31">
        <v>4398.5366210000002</v>
      </c>
      <c r="BY48" s="31">
        <v>4260.9262699999999</v>
      </c>
      <c r="BZ48" s="28">
        <v>4592.4038090000004</v>
      </c>
      <c r="CA48" s="31">
        <v>4663.4653319999998</v>
      </c>
      <c r="CB48" s="31">
        <v>4513.2802730000003</v>
      </c>
      <c r="CC48" s="31">
        <v>4432.0092770000001</v>
      </c>
      <c r="CD48" s="31">
        <v>4295.2246089999999</v>
      </c>
      <c r="CE48" s="28">
        <v>4629.4521480000003</v>
      </c>
      <c r="CF48" s="31">
        <v>4700.0751950000003</v>
      </c>
      <c r="CG48" s="31">
        <v>4544.1357420000004</v>
      </c>
      <c r="CH48" s="31">
        <v>4464.1313479999999</v>
      </c>
      <c r="CI48" s="31">
        <v>4326.5874020000001</v>
      </c>
      <c r="CJ48" s="28">
        <v>4663.5087890000004</v>
      </c>
      <c r="CK48" s="31">
        <v>4737.3027339999999</v>
      </c>
      <c r="CL48" s="31">
        <v>4578.9887699999999</v>
      </c>
      <c r="CM48" s="31">
        <v>4497.0527339999999</v>
      </c>
      <c r="CN48" s="31">
        <v>4361.8076170000004</v>
      </c>
      <c r="CO48" s="28">
        <v>4697.4946289999998</v>
      </c>
      <c r="CP48" s="31">
        <v>4776.6635740000002</v>
      </c>
      <c r="CQ48" s="31">
        <v>4614.3549800000001</v>
      </c>
      <c r="CR48" s="31">
        <v>4530.6679690000001</v>
      </c>
      <c r="CS48" s="31">
        <v>4395.044922</v>
      </c>
      <c r="CT48" s="28">
        <v>4734.1469729999999</v>
      </c>
      <c r="CU48" s="31">
        <v>4814.2709960000002</v>
      </c>
      <c r="CV48" s="31">
        <v>4646.9907229999999</v>
      </c>
      <c r="CW48" s="31">
        <v>4565.7075199999999</v>
      </c>
      <c r="CX48" s="31">
        <v>4418.9926759999998</v>
      </c>
      <c r="CY48" s="28">
        <v>4769.0795900000003</v>
      </c>
      <c r="CZ48" s="31">
        <v>4849.9208980000003</v>
      </c>
      <c r="DA48" s="31">
        <v>4681.4047849999997</v>
      </c>
      <c r="DB48" s="31">
        <v>4599.0190430000002</v>
      </c>
      <c r="DC48" s="31">
        <v>4447.1523440000001</v>
      </c>
      <c r="DD48" s="28">
        <v>4797.9467770000001</v>
      </c>
      <c r="DE48" s="31">
        <v>4886.90625</v>
      </c>
      <c r="DF48" s="31">
        <v>4716.9941410000001</v>
      </c>
      <c r="DG48" s="31">
        <v>4633.6337890000004</v>
      </c>
      <c r="DH48" s="31">
        <v>4479.8642579999996</v>
      </c>
      <c r="DI48" s="28">
        <v>4836.341797</v>
      </c>
      <c r="DJ48" s="31">
        <v>4930.1459960000002</v>
      </c>
      <c r="DK48" s="31">
        <v>4758.59375</v>
      </c>
      <c r="DL48" s="31">
        <v>4669.0981449999999</v>
      </c>
      <c r="DM48" s="31">
        <v>4517.5219729999999</v>
      </c>
      <c r="DN48" s="28">
        <v>4879.0561520000001</v>
      </c>
      <c r="DO48" s="31">
        <v>4971.6958009999998</v>
      </c>
      <c r="DP48" s="31">
        <v>4797.0078119999998</v>
      </c>
      <c r="DQ48" s="31">
        <v>4701.6762699999999</v>
      </c>
      <c r="DR48" s="31">
        <v>4553.3955079999996</v>
      </c>
      <c r="DS48" s="28">
        <v>4924.0502930000002</v>
      </c>
      <c r="DT48" s="31">
        <v>5015.9848629999997</v>
      </c>
      <c r="DU48" s="31">
        <v>4836.6987300000001</v>
      </c>
      <c r="DV48" s="31">
        <v>4739.9931640000004</v>
      </c>
      <c r="DW48" s="31">
        <v>4597.8789059999999</v>
      </c>
      <c r="DX48" s="28">
        <v>4973.7685549999997</v>
      </c>
      <c r="DY48" s="31">
        <v>5061.2182620000003</v>
      </c>
      <c r="DZ48" s="31">
        <v>4883.7705079999996</v>
      </c>
      <c r="EA48" s="31">
        <v>4781.0366210000002</v>
      </c>
      <c r="EB48" s="31">
        <v>4651.1420900000003</v>
      </c>
      <c r="EC48" s="28">
        <v>5027.1743159999996</v>
      </c>
      <c r="ED48" s="31">
        <v>5110.5610349999997</v>
      </c>
      <c r="EE48" s="31">
        <v>4931.5258789999998</v>
      </c>
      <c r="EF48" s="31">
        <v>4821.1958009999998</v>
      </c>
      <c r="EG48" s="31">
        <v>4705.5864259999998</v>
      </c>
      <c r="EH48" s="28">
        <v>5079.5878910000001</v>
      </c>
      <c r="EI48" s="31">
        <v>5163.4897460000002</v>
      </c>
      <c r="EJ48" s="31">
        <v>4977.9423829999996</v>
      </c>
      <c r="EK48" s="31">
        <v>4867.8798829999996</v>
      </c>
      <c r="EL48" s="31">
        <v>4753.513672</v>
      </c>
      <c r="EM48" s="28">
        <v>5129.1372069999998</v>
      </c>
      <c r="EN48" s="31">
        <v>5214.3994140000004</v>
      </c>
      <c r="EO48" s="31">
        <v>5026.2607420000004</v>
      </c>
      <c r="EP48" s="31">
        <v>4910.9697269999997</v>
      </c>
      <c r="EQ48" s="31">
        <v>4811.5302730000003</v>
      </c>
      <c r="ER48" s="28">
        <v>5176.6748049999997</v>
      </c>
      <c r="ES48" s="30">
        <v>8.0000000000000002E-3</v>
      </c>
      <c r="ET48" s="30">
        <v>7.0000000000000001E-3</v>
      </c>
      <c r="EU48" s="30">
        <v>6.0000000000000001E-3</v>
      </c>
      <c r="EV48" s="30">
        <v>6.0000000000000001E-3</v>
      </c>
      <c r="EW48" s="29">
        <v>8.0000000000000002E-3</v>
      </c>
    </row>
    <row r="49" spans="1:153" x14ac:dyDescent="0.25">
      <c r="A49" s="28" t="s">
        <v>183</v>
      </c>
      <c r="B49" s="28">
        <v>3994.2395019999999</v>
      </c>
      <c r="C49" s="28">
        <v>3978.7917480000001</v>
      </c>
      <c r="D49" s="31">
        <v>3948.6665039999998</v>
      </c>
      <c r="E49" s="31">
        <v>3948.618164</v>
      </c>
      <c r="F49" s="31">
        <v>3948.5732419999999</v>
      </c>
      <c r="G49" s="31">
        <v>3948.5900879999999</v>
      </c>
      <c r="H49" s="28">
        <v>3950.860596</v>
      </c>
      <c r="I49" s="31">
        <v>3911.6586910000001</v>
      </c>
      <c r="J49" s="31">
        <v>3909.9375</v>
      </c>
      <c r="K49" s="31">
        <v>3909.7084960000002</v>
      </c>
      <c r="L49" s="31">
        <v>3908.5686040000001</v>
      </c>
      <c r="M49" s="28">
        <v>3913.7397460000002</v>
      </c>
      <c r="N49" s="31">
        <v>3944.5517580000001</v>
      </c>
      <c r="O49" s="31">
        <v>3911.232422</v>
      </c>
      <c r="P49" s="31">
        <v>3895.7927249999998</v>
      </c>
      <c r="Q49" s="31">
        <v>3869.3481449999999</v>
      </c>
      <c r="R49" s="28">
        <v>3924.0854490000002</v>
      </c>
      <c r="S49" s="31">
        <v>3999.321289</v>
      </c>
      <c r="T49" s="31">
        <v>3925.0668949999999</v>
      </c>
      <c r="U49" s="31">
        <v>3888.5241700000001</v>
      </c>
      <c r="V49" s="31">
        <v>3825.4865719999998</v>
      </c>
      <c r="W49" s="28">
        <v>3947.0397950000001</v>
      </c>
      <c r="X49" s="31">
        <v>4036.078125</v>
      </c>
      <c r="Y49" s="31">
        <v>3942.0844729999999</v>
      </c>
      <c r="Z49" s="31">
        <v>3885.6564939999998</v>
      </c>
      <c r="AA49" s="31">
        <v>3789.5402829999998</v>
      </c>
      <c r="AB49" s="28">
        <v>3965.9077149999998</v>
      </c>
      <c r="AC49" s="31">
        <v>4084.3015140000002</v>
      </c>
      <c r="AD49" s="31">
        <v>3982.7695309999999</v>
      </c>
      <c r="AE49" s="31">
        <v>3913.0031739999999</v>
      </c>
      <c r="AF49" s="31">
        <v>3795.6071780000002</v>
      </c>
      <c r="AG49" s="28">
        <v>4011.9545899999998</v>
      </c>
      <c r="AH49" s="31">
        <v>4126.8007809999999</v>
      </c>
      <c r="AI49" s="31">
        <v>4022.9121089999999</v>
      </c>
      <c r="AJ49" s="31">
        <v>3941.1218260000001</v>
      </c>
      <c r="AK49" s="31">
        <v>3818.4160160000001</v>
      </c>
      <c r="AL49" s="28">
        <v>4060.8969729999999</v>
      </c>
      <c r="AM49" s="31">
        <v>4180.6640619999998</v>
      </c>
      <c r="AN49" s="31">
        <v>4068.7365719999998</v>
      </c>
      <c r="AO49" s="31">
        <v>3981.2504880000001</v>
      </c>
      <c r="AP49" s="31">
        <v>3853.1989749999998</v>
      </c>
      <c r="AQ49" s="28">
        <v>4118.1601559999999</v>
      </c>
      <c r="AR49" s="31">
        <v>4209.59375</v>
      </c>
      <c r="AS49" s="31">
        <v>4091.11499</v>
      </c>
      <c r="AT49" s="31">
        <v>4001.9970699999999</v>
      </c>
      <c r="AU49" s="31">
        <v>3875.5546880000002</v>
      </c>
      <c r="AV49" s="28">
        <v>4149.5947269999997</v>
      </c>
      <c r="AW49" s="31">
        <v>4237.7841799999997</v>
      </c>
      <c r="AX49" s="31">
        <v>4110.5288090000004</v>
      </c>
      <c r="AY49" s="31">
        <v>4022.360596</v>
      </c>
      <c r="AZ49" s="31">
        <v>3895.4833979999999</v>
      </c>
      <c r="BA49" s="28">
        <v>4180.1967770000001</v>
      </c>
      <c r="BB49" s="31">
        <v>4277.3413090000004</v>
      </c>
      <c r="BC49" s="31">
        <v>4142.2197269999997</v>
      </c>
      <c r="BD49" s="31">
        <v>4053.9182129999999</v>
      </c>
      <c r="BE49" s="31">
        <v>3937.5432129999999</v>
      </c>
      <c r="BF49" s="28">
        <v>4223.8652339999999</v>
      </c>
      <c r="BG49" s="31">
        <v>4315.2915039999998</v>
      </c>
      <c r="BH49" s="31">
        <v>4170.1088870000003</v>
      </c>
      <c r="BI49" s="31">
        <v>4085.8171390000002</v>
      </c>
      <c r="BJ49" s="31">
        <v>3961.6042480000001</v>
      </c>
      <c r="BK49" s="28">
        <v>4261.1933589999999</v>
      </c>
      <c r="BL49" s="31">
        <v>4350.8432620000003</v>
      </c>
      <c r="BM49" s="31">
        <v>4200.2954099999997</v>
      </c>
      <c r="BN49" s="31">
        <v>4110.7221680000002</v>
      </c>
      <c r="BO49" s="31">
        <v>3979.0107419999999</v>
      </c>
      <c r="BP49" s="28">
        <v>4293.7236329999996</v>
      </c>
      <c r="BQ49" s="31">
        <v>4384.1108400000003</v>
      </c>
      <c r="BR49" s="31">
        <v>4232.0566410000001</v>
      </c>
      <c r="BS49" s="31">
        <v>4140.7866210000002</v>
      </c>
      <c r="BT49" s="31">
        <v>3997.929443</v>
      </c>
      <c r="BU49" s="28">
        <v>4327.6254879999997</v>
      </c>
      <c r="BV49" s="31">
        <v>4419.6704099999997</v>
      </c>
      <c r="BW49" s="31">
        <v>4252.6899409999996</v>
      </c>
      <c r="BX49" s="31">
        <v>4163.6264650000003</v>
      </c>
      <c r="BY49" s="31">
        <v>4012.0698240000002</v>
      </c>
      <c r="BZ49" s="28">
        <v>4356.3588870000003</v>
      </c>
      <c r="CA49" s="31">
        <v>4449.6362300000001</v>
      </c>
      <c r="CB49" s="31">
        <v>4278.5913090000004</v>
      </c>
      <c r="CC49" s="31">
        <v>4188.810547</v>
      </c>
      <c r="CD49" s="31">
        <v>4037.2778320000002</v>
      </c>
      <c r="CE49" s="28">
        <v>4385.1650390000004</v>
      </c>
      <c r="CF49" s="31">
        <v>4479.642578</v>
      </c>
      <c r="CG49" s="31">
        <v>4300.8413090000004</v>
      </c>
      <c r="CH49" s="31">
        <v>4211.4516599999997</v>
      </c>
      <c r="CI49" s="31">
        <v>4058.6191410000001</v>
      </c>
      <c r="CJ49" s="28">
        <v>4409.9272460000002</v>
      </c>
      <c r="CK49" s="31">
        <v>4509.6870120000003</v>
      </c>
      <c r="CL49" s="31">
        <v>4326.5463870000003</v>
      </c>
      <c r="CM49" s="31">
        <v>4234.3149409999996</v>
      </c>
      <c r="CN49" s="31">
        <v>4083.1831050000001</v>
      </c>
      <c r="CO49" s="28">
        <v>4433.8251950000003</v>
      </c>
      <c r="CP49" s="31">
        <v>4541.2836909999996</v>
      </c>
      <c r="CQ49" s="31">
        <v>4352.107422</v>
      </c>
      <c r="CR49" s="31">
        <v>4257.1118159999996</v>
      </c>
      <c r="CS49" s="31">
        <v>4104.9809569999998</v>
      </c>
      <c r="CT49" s="28">
        <v>4459.8081050000001</v>
      </c>
      <c r="CU49" s="31">
        <v>4570.6621089999999</v>
      </c>
      <c r="CV49" s="31">
        <v>4374.3369140000004</v>
      </c>
      <c r="CW49" s="31">
        <v>4280.8837890000004</v>
      </c>
      <c r="CX49" s="31">
        <v>4116.9384769999997</v>
      </c>
      <c r="CY49" s="28">
        <v>4479.4116210000002</v>
      </c>
      <c r="CZ49" s="31">
        <v>4597.7592770000001</v>
      </c>
      <c r="DA49" s="31">
        <v>4397.9848629999997</v>
      </c>
      <c r="DB49" s="31">
        <v>4302.5664059999999</v>
      </c>
      <c r="DC49" s="31">
        <v>4132.6826170000004</v>
      </c>
      <c r="DD49" s="28">
        <v>4496.2983400000003</v>
      </c>
      <c r="DE49" s="31">
        <v>4625.7333980000003</v>
      </c>
      <c r="DF49" s="31">
        <v>4422.2509769999997</v>
      </c>
      <c r="DG49" s="31">
        <v>4325.2426759999998</v>
      </c>
      <c r="DH49" s="31">
        <v>4152.4257809999999</v>
      </c>
      <c r="DI49" s="28">
        <v>4522.1025390000004</v>
      </c>
      <c r="DJ49" s="31">
        <v>4659.7255859999996</v>
      </c>
      <c r="DK49" s="31">
        <v>4452.0258789999998</v>
      </c>
      <c r="DL49" s="31">
        <v>4348.1064450000003</v>
      </c>
      <c r="DM49" s="31">
        <v>4176.6137699999999</v>
      </c>
      <c r="DN49" s="28">
        <v>4551.7568359999996</v>
      </c>
      <c r="DO49" s="31">
        <v>4691.4609380000002</v>
      </c>
      <c r="DP49" s="31">
        <v>4478.1054690000001</v>
      </c>
      <c r="DQ49" s="31">
        <v>4367.4804690000001</v>
      </c>
      <c r="DR49" s="31">
        <v>4198.5703119999998</v>
      </c>
      <c r="DS49" s="28">
        <v>4583.1552730000003</v>
      </c>
      <c r="DT49" s="31">
        <v>4726.5375979999999</v>
      </c>
      <c r="DU49" s="31">
        <v>4506.9125979999999</v>
      </c>
      <c r="DV49" s="31">
        <v>4394.0878910000001</v>
      </c>
      <c r="DW49" s="31">
        <v>4230.9775390000004</v>
      </c>
      <c r="DX49" s="28">
        <v>4620.7939450000003</v>
      </c>
      <c r="DY49" s="31">
        <v>4762.8588870000003</v>
      </c>
      <c r="DZ49" s="31">
        <v>4544.2563479999999</v>
      </c>
      <c r="EA49" s="31">
        <v>4424.5166019999997</v>
      </c>
      <c r="EB49" s="31">
        <v>4273.7495120000003</v>
      </c>
      <c r="EC49" s="28">
        <v>4664.1928710000002</v>
      </c>
      <c r="ED49" s="31">
        <v>4804.2973629999997</v>
      </c>
      <c r="EE49" s="31">
        <v>4583.5654299999997</v>
      </c>
      <c r="EF49" s="31">
        <v>4455.5766599999997</v>
      </c>
      <c r="EG49" s="31">
        <v>4323.0117190000001</v>
      </c>
      <c r="EH49" s="28">
        <v>4708.6137699999999</v>
      </c>
      <c r="EI49" s="31">
        <v>4849.6635740000002</v>
      </c>
      <c r="EJ49" s="31">
        <v>4622.2055659999996</v>
      </c>
      <c r="EK49" s="31">
        <v>4493.6782229999999</v>
      </c>
      <c r="EL49" s="31">
        <v>4361.783203</v>
      </c>
      <c r="EM49" s="28">
        <v>4750.826172</v>
      </c>
      <c r="EN49" s="31">
        <v>4893.3901370000003</v>
      </c>
      <c r="EO49" s="31">
        <v>4662.939453</v>
      </c>
      <c r="EP49" s="31">
        <v>4528.0395509999998</v>
      </c>
      <c r="EQ49" s="31">
        <v>4410.7758789999998</v>
      </c>
      <c r="ER49" s="28">
        <v>4791.2285160000001</v>
      </c>
      <c r="ES49" s="30">
        <v>7.0000000000000001E-3</v>
      </c>
      <c r="ET49" s="30">
        <v>5.0000000000000001E-3</v>
      </c>
      <c r="EU49" s="30">
        <v>4.0000000000000001E-3</v>
      </c>
      <c r="EV49" s="30">
        <v>4.0000000000000001E-3</v>
      </c>
      <c r="EW49" s="29">
        <v>6.0000000000000001E-3</v>
      </c>
    </row>
    <row r="50" spans="1:153" x14ac:dyDescent="0.25">
      <c r="A50" s="24"/>
      <c r="B50" s="24"/>
      <c r="C50" s="24"/>
      <c r="D50" s="194"/>
      <c r="E50" s="189"/>
      <c r="F50" s="189"/>
      <c r="G50" s="189"/>
      <c r="H50" s="195"/>
      <c r="I50" s="194"/>
      <c r="J50" s="189"/>
      <c r="K50" s="189"/>
      <c r="L50" s="189"/>
      <c r="M50" s="195"/>
      <c r="N50" s="194"/>
      <c r="O50" s="189"/>
      <c r="P50" s="189"/>
      <c r="Q50" s="189"/>
      <c r="R50" s="195"/>
      <c r="S50" s="194"/>
      <c r="T50" s="189"/>
      <c r="U50" s="189"/>
      <c r="V50" s="189"/>
      <c r="W50" s="195"/>
      <c r="X50" s="194"/>
      <c r="Y50" s="189"/>
      <c r="Z50" s="189"/>
      <c r="AA50" s="189"/>
      <c r="AB50" s="195"/>
      <c r="AC50" s="194"/>
      <c r="AD50" s="189"/>
      <c r="AE50" s="189"/>
      <c r="AF50" s="189"/>
      <c r="AG50" s="195"/>
      <c r="AH50" s="194"/>
      <c r="AI50" s="189"/>
      <c r="AJ50" s="189"/>
      <c r="AK50" s="189"/>
      <c r="AL50" s="195"/>
      <c r="AM50" s="194"/>
      <c r="AN50" s="189"/>
      <c r="AO50" s="189"/>
      <c r="AP50" s="189"/>
      <c r="AQ50" s="195"/>
      <c r="AR50" s="194"/>
      <c r="AS50" s="189"/>
      <c r="AT50" s="189"/>
      <c r="AU50" s="189"/>
      <c r="AV50" s="195"/>
      <c r="AW50" s="194"/>
      <c r="AX50" s="189"/>
      <c r="AY50" s="189"/>
      <c r="AZ50" s="189"/>
      <c r="BA50" s="195"/>
      <c r="BB50" s="194"/>
      <c r="BC50" s="189"/>
      <c r="BD50" s="189"/>
      <c r="BE50" s="189"/>
      <c r="BF50" s="195"/>
      <c r="BG50" s="194"/>
      <c r="BH50" s="189"/>
      <c r="BI50" s="189"/>
      <c r="BJ50" s="189"/>
      <c r="BK50" s="195"/>
      <c r="BL50" s="194"/>
      <c r="BM50" s="189"/>
      <c r="BN50" s="189"/>
      <c r="BO50" s="189"/>
      <c r="BP50" s="195"/>
      <c r="BQ50" s="194"/>
      <c r="BR50" s="189"/>
      <c r="BS50" s="189"/>
      <c r="BT50" s="189"/>
      <c r="BU50" s="195"/>
      <c r="BV50" s="194"/>
      <c r="BW50" s="189"/>
      <c r="BX50" s="189"/>
      <c r="BY50" s="189"/>
      <c r="BZ50" s="195"/>
      <c r="CA50" s="194"/>
      <c r="CB50" s="189"/>
      <c r="CC50" s="189"/>
      <c r="CD50" s="189"/>
      <c r="CE50" s="195"/>
      <c r="CF50" s="194"/>
      <c r="CG50" s="189"/>
      <c r="CH50" s="189"/>
      <c r="CI50" s="189"/>
      <c r="CJ50" s="195"/>
      <c r="CK50" s="194"/>
      <c r="CL50" s="189"/>
      <c r="CM50" s="189"/>
      <c r="CN50" s="189"/>
      <c r="CO50" s="195"/>
      <c r="CP50" s="194"/>
      <c r="CQ50" s="189"/>
      <c r="CR50" s="189"/>
      <c r="CS50" s="189"/>
      <c r="CT50" s="195"/>
      <c r="CU50" s="194"/>
      <c r="CV50" s="189"/>
      <c r="CW50" s="189"/>
      <c r="CX50" s="189"/>
      <c r="CY50" s="195"/>
      <c r="CZ50" s="194"/>
      <c r="DA50" s="189"/>
      <c r="DB50" s="189"/>
      <c r="DC50" s="189"/>
      <c r="DD50" s="195"/>
      <c r="DE50" s="194"/>
      <c r="DF50" s="189"/>
      <c r="DG50" s="189"/>
      <c r="DH50" s="189"/>
      <c r="DI50" s="195"/>
      <c r="DJ50" s="194"/>
      <c r="DK50" s="189"/>
      <c r="DL50" s="189"/>
      <c r="DM50" s="189"/>
      <c r="DN50" s="195"/>
      <c r="DO50" s="194"/>
      <c r="DP50" s="189"/>
      <c r="DQ50" s="189"/>
      <c r="DR50" s="189"/>
      <c r="DS50" s="195"/>
      <c r="DT50" s="194"/>
      <c r="DU50" s="189"/>
      <c r="DV50" s="189"/>
      <c r="DW50" s="189"/>
      <c r="DX50" s="195"/>
      <c r="DY50" s="194"/>
      <c r="DZ50" s="189"/>
      <c r="EA50" s="189"/>
      <c r="EB50" s="189"/>
      <c r="EC50" s="195"/>
      <c r="ED50" s="194"/>
      <c r="EE50" s="189"/>
      <c r="EF50" s="189"/>
      <c r="EG50" s="189"/>
      <c r="EH50" s="195"/>
      <c r="EI50" s="194"/>
      <c r="EJ50" s="189"/>
      <c r="EK50" s="189"/>
      <c r="EL50" s="189"/>
      <c r="EM50" s="195"/>
      <c r="EN50" s="194"/>
      <c r="EO50" s="189"/>
      <c r="EP50" s="189"/>
      <c r="EQ50" s="189"/>
      <c r="ER50" s="195"/>
      <c r="ES50" s="194"/>
      <c r="ET50" s="189"/>
      <c r="EU50" s="189"/>
      <c r="EV50" s="189"/>
      <c r="EW50" s="195"/>
    </row>
    <row r="51" spans="1:153" x14ac:dyDescent="0.25">
      <c r="A51" s="28" t="s">
        <v>182</v>
      </c>
      <c r="B51" s="28">
        <v>25.680008000000001</v>
      </c>
      <c r="C51" s="28">
        <v>36.97607</v>
      </c>
      <c r="D51" s="31">
        <v>44.992203000000003</v>
      </c>
      <c r="E51" s="31">
        <v>44.992203000000003</v>
      </c>
      <c r="F51" s="31">
        <v>44.992203000000003</v>
      </c>
      <c r="G51" s="31">
        <v>44.992203000000003</v>
      </c>
      <c r="H51" s="28">
        <v>42.812206000000003</v>
      </c>
      <c r="I51" s="31">
        <v>31.499891000000002</v>
      </c>
      <c r="J51" s="31">
        <v>31.503133999999999</v>
      </c>
      <c r="K51" s="31">
        <v>31.498888000000001</v>
      </c>
      <c r="L51" s="31">
        <v>31.498650000000001</v>
      </c>
      <c r="M51" s="28">
        <v>31.596744999999999</v>
      </c>
      <c r="N51" s="31">
        <v>32.448005999999999</v>
      </c>
      <c r="O51" s="31">
        <v>32.759163000000001</v>
      </c>
      <c r="P51" s="31">
        <v>32.759163000000001</v>
      </c>
      <c r="Q51" s="31">
        <v>33.316611999999999</v>
      </c>
      <c r="R51" s="28">
        <v>32.758938000000001</v>
      </c>
      <c r="S51" s="31">
        <v>27.685552999999999</v>
      </c>
      <c r="T51" s="31">
        <v>27.955590999999998</v>
      </c>
      <c r="U51" s="31">
        <v>27.989930999999999</v>
      </c>
      <c r="V51" s="31">
        <v>28.605799000000001</v>
      </c>
      <c r="W51" s="28">
        <v>27.872810000000001</v>
      </c>
      <c r="X51" s="31">
        <v>29.504397999999998</v>
      </c>
      <c r="Y51" s="31">
        <v>29.634007</v>
      </c>
      <c r="Z51" s="31">
        <v>30.050277999999999</v>
      </c>
      <c r="AA51" s="31">
        <v>36.214877999999999</v>
      </c>
      <c r="AB51" s="28">
        <v>29.498066000000001</v>
      </c>
      <c r="AC51" s="31">
        <v>28.372305000000001</v>
      </c>
      <c r="AD51" s="31">
        <v>28.549734000000001</v>
      </c>
      <c r="AE51" s="31">
        <v>30.212772000000001</v>
      </c>
      <c r="AF51" s="31">
        <v>38.850548000000003</v>
      </c>
      <c r="AG51" s="28">
        <v>28.378648999999999</v>
      </c>
      <c r="AH51" s="31">
        <v>26.488019999999999</v>
      </c>
      <c r="AI51" s="31">
        <v>27.112532000000002</v>
      </c>
      <c r="AJ51" s="31">
        <v>31.982267</v>
      </c>
      <c r="AK51" s="31">
        <v>40.140408000000001</v>
      </c>
      <c r="AL51" s="28">
        <v>26.559923000000001</v>
      </c>
      <c r="AM51" s="31">
        <v>24.341221000000001</v>
      </c>
      <c r="AN51" s="31">
        <v>25.401064000000002</v>
      </c>
      <c r="AO51" s="31">
        <v>31.334681</v>
      </c>
      <c r="AP51" s="31">
        <v>40.683532999999997</v>
      </c>
      <c r="AQ51" s="28">
        <v>24.355743</v>
      </c>
      <c r="AR51" s="31">
        <v>24.064430000000002</v>
      </c>
      <c r="AS51" s="31">
        <v>25.343260000000001</v>
      </c>
      <c r="AT51" s="31">
        <v>30.810478</v>
      </c>
      <c r="AU51" s="31">
        <v>35.729861999999997</v>
      </c>
      <c r="AV51" s="28">
        <v>24.053840999999998</v>
      </c>
      <c r="AW51" s="31">
        <v>29.664995000000001</v>
      </c>
      <c r="AX51" s="31">
        <v>31.353314999999998</v>
      </c>
      <c r="AY51" s="31">
        <v>35.752293000000002</v>
      </c>
      <c r="AZ51" s="31">
        <v>42.640236000000002</v>
      </c>
      <c r="BA51" s="28">
        <v>29.588511</v>
      </c>
      <c r="BB51" s="31">
        <v>27.772614000000001</v>
      </c>
      <c r="BC51" s="31">
        <v>29.590899</v>
      </c>
      <c r="BD51" s="31">
        <v>33.799900000000001</v>
      </c>
      <c r="BE51" s="31">
        <v>30.784903</v>
      </c>
      <c r="BF51" s="28">
        <v>27.405843999999998</v>
      </c>
      <c r="BG51" s="31">
        <v>24.959617999999999</v>
      </c>
      <c r="BH51" s="31">
        <v>27.069946000000002</v>
      </c>
      <c r="BI51" s="31">
        <v>28.96913</v>
      </c>
      <c r="BJ51" s="31">
        <v>28.623294999999999</v>
      </c>
      <c r="BK51" s="28">
        <v>24.603231000000001</v>
      </c>
      <c r="BL51" s="31">
        <v>24.134460000000001</v>
      </c>
      <c r="BM51" s="31">
        <v>25.923897</v>
      </c>
      <c r="BN51" s="31">
        <v>31.736198000000002</v>
      </c>
      <c r="BO51" s="31">
        <v>31.274542</v>
      </c>
      <c r="BP51" s="28">
        <v>23.768537999999999</v>
      </c>
      <c r="BQ51" s="31">
        <v>22.559422000000001</v>
      </c>
      <c r="BR51" s="31">
        <v>23.655636000000001</v>
      </c>
      <c r="BS51" s="31">
        <v>29.903936000000002</v>
      </c>
      <c r="BT51" s="31">
        <v>33.570213000000003</v>
      </c>
      <c r="BU51" s="28">
        <v>21.074186000000001</v>
      </c>
      <c r="BV51" s="31">
        <v>21.440767000000001</v>
      </c>
      <c r="BW51" s="31">
        <v>27.301013999999999</v>
      </c>
      <c r="BX51" s="31">
        <v>31.782896000000001</v>
      </c>
      <c r="BY51" s="31">
        <v>39.113525000000003</v>
      </c>
      <c r="BZ51" s="28">
        <v>19.973766000000001</v>
      </c>
      <c r="CA51" s="31">
        <v>17.548819999999999</v>
      </c>
      <c r="CB51" s="31">
        <v>24.816216000000001</v>
      </c>
      <c r="CC51" s="31">
        <v>28.741501</v>
      </c>
      <c r="CD51" s="31">
        <v>34.597805000000001</v>
      </c>
      <c r="CE51" s="28">
        <v>16.761879</v>
      </c>
      <c r="CF51" s="31">
        <v>18.669159000000001</v>
      </c>
      <c r="CG51" s="31">
        <v>25.435596</v>
      </c>
      <c r="CH51" s="31">
        <v>27.499088</v>
      </c>
      <c r="CI51" s="31">
        <v>33.647316000000004</v>
      </c>
      <c r="CJ51" s="28">
        <v>16.578849999999999</v>
      </c>
      <c r="CK51" s="31">
        <v>16.613503000000001</v>
      </c>
      <c r="CL51" s="31">
        <v>24.394452999999999</v>
      </c>
      <c r="CM51" s="31">
        <v>25.290558000000001</v>
      </c>
      <c r="CN51" s="31">
        <v>31.239612999999999</v>
      </c>
      <c r="CO51" s="28">
        <v>15.248089</v>
      </c>
      <c r="CP51" s="31">
        <v>13.695843</v>
      </c>
      <c r="CQ51" s="31">
        <v>22.092794000000001</v>
      </c>
      <c r="CR51" s="31">
        <v>22.521035999999999</v>
      </c>
      <c r="CS51" s="31">
        <v>28.076962000000002</v>
      </c>
      <c r="CT51" s="28">
        <v>8.1777149999999992</v>
      </c>
      <c r="CU51" s="31">
        <v>13.762370000000001</v>
      </c>
      <c r="CV51" s="31">
        <v>22.143609999999999</v>
      </c>
      <c r="CW51" s="31">
        <v>20.952669</v>
      </c>
      <c r="CX51" s="31">
        <v>34.153061000000001</v>
      </c>
      <c r="CY51" s="28">
        <v>8.5454939999999997</v>
      </c>
      <c r="CZ51" s="31">
        <v>13.575672000000001</v>
      </c>
      <c r="DA51" s="31">
        <v>21.959271999999999</v>
      </c>
      <c r="DB51" s="31">
        <v>21.661144</v>
      </c>
      <c r="DC51" s="31">
        <v>40.043143999999998</v>
      </c>
      <c r="DD51" s="28">
        <v>13.586026</v>
      </c>
      <c r="DE51" s="31">
        <v>13.344555</v>
      </c>
      <c r="DF51" s="31">
        <v>21.42802</v>
      </c>
      <c r="DG51" s="31">
        <v>21.162676000000001</v>
      </c>
      <c r="DH51" s="31">
        <v>42.194980999999999</v>
      </c>
      <c r="DI51" s="28">
        <v>12.425095000000001</v>
      </c>
      <c r="DJ51" s="31">
        <v>11.274117</v>
      </c>
      <c r="DK51" s="31">
        <v>19.571429999999999</v>
      </c>
      <c r="DL51" s="31">
        <v>22.104626</v>
      </c>
      <c r="DM51" s="31">
        <v>42.517322999999998</v>
      </c>
      <c r="DN51" s="28">
        <v>10.323708</v>
      </c>
      <c r="DO51" s="31">
        <v>10.811411</v>
      </c>
      <c r="DP51" s="31">
        <v>18.636949999999999</v>
      </c>
      <c r="DQ51" s="31">
        <v>24.974810000000002</v>
      </c>
      <c r="DR51" s="31">
        <v>45.307147999999998</v>
      </c>
      <c r="DS51" s="28">
        <v>9.521782</v>
      </c>
      <c r="DT51" s="31">
        <v>12.108881</v>
      </c>
      <c r="DU51" s="31">
        <v>21.013024999999999</v>
      </c>
      <c r="DV51" s="31">
        <v>25.883925999999999</v>
      </c>
      <c r="DW51" s="31">
        <v>49.153500000000001</v>
      </c>
      <c r="DX51" s="28">
        <v>10.076504999999999</v>
      </c>
      <c r="DY51" s="31">
        <v>16.076708</v>
      </c>
      <c r="DZ51" s="31">
        <v>21.060692</v>
      </c>
      <c r="EA51" s="31">
        <v>30.312138000000001</v>
      </c>
      <c r="EB51" s="31">
        <v>52.732529</v>
      </c>
      <c r="EC51" s="28">
        <v>10.096545000000001</v>
      </c>
      <c r="ED51" s="31">
        <v>18.027312999999999</v>
      </c>
      <c r="EE51" s="31">
        <v>23.024294000000001</v>
      </c>
      <c r="EF51" s="31">
        <v>39.535010999999997</v>
      </c>
      <c r="EG51" s="31">
        <v>55.437083999999999</v>
      </c>
      <c r="EH51" s="28">
        <v>10.91578</v>
      </c>
      <c r="EI51" s="31">
        <v>18.055278999999999</v>
      </c>
      <c r="EJ51" s="31">
        <v>25.265989000000001</v>
      </c>
      <c r="EK51" s="31">
        <v>42.065865000000002</v>
      </c>
      <c r="EL51" s="31">
        <v>64.643112000000002</v>
      </c>
      <c r="EM51" s="28">
        <v>11.758756999999999</v>
      </c>
      <c r="EN51" s="31">
        <v>18.065439000000001</v>
      </c>
      <c r="EO51" s="31">
        <v>25.753571999999998</v>
      </c>
      <c r="EP51" s="31">
        <v>47.047210999999997</v>
      </c>
      <c r="EQ51" s="31">
        <v>67.042725000000004</v>
      </c>
      <c r="ER51" s="28">
        <v>11.751313</v>
      </c>
      <c r="ES51" s="30">
        <v>-2.4E-2</v>
      </c>
      <c r="ET51" s="30">
        <v>-1.2E-2</v>
      </c>
      <c r="EU51" s="30">
        <v>8.0000000000000002E-3</v>
      </c>
      <c r="EV51" s="30">
        <v>2.1000000000000001E-2</v>
      </c>
      <c r="EW51" s="29">
        <v>-3.9E-2</v>
      </c>
    </row>
    <row r="52" spans="1:153" x14ac:dyDescent="0.25">
      <c r="A52" s="24"/>
      <c r="B52" s="24"/>
      <c r="C52" s="24"/>
      <c r="D52" s="194"/>
      <c r="E52" s="189"/>
      <c r="F52" s="189"/>
      <c r="G52" s="189"/>
      <c r="H52" s="195"/>
      <c r="I52" s="194"/>
      <c r="J52" s="189"/>
      <c r="K52" s="189"/>
      <c r="L52" s="189"/>
      <c r="M52" s="195"/>
      <c r="N52" s="194"/>
      <c r="O52" s="189"/>
      <c r="P52" s="189"/>
      <c r="Q52" s="189"/>
      <c r="R52" s="195"/>
      <c r="S52" s="194"/>
      <c r="T52" s="189"/>
      <c r="U52" s="189"/>
      <c r="V52" s="189"/>
      <c r="W52" s="195"/>
      <c r="X52" s="194"/>
      <c r="Y52" s="189"/>
      <c r="Z52" s="189"/>
      <c r="AA52" s="189"/>
      <c r="AB52" s="195"/>
      <c r="AC52" s="194"/>
      <c r="AD52" s="189"/>
      <c r="AE52" s="189"/>
      <c r="AF52" s="189"/>
      <c r="AG52" s="195"/>
      <c r="AH52" s="194"/>
      <c r="AI52" s="189"/>
      <c r="AJ52" s="189"/>
      <c r="AK52" s="189"/>
      <c r="AL52" s="195"/>
      <c r="AM52" s="194"/>
      <c r="AN52" s="189"/>
      <c r="AO52" s="189"/>
      <c r="AP52" s="189"/>
      <c r="AQ52" s="195"/>
      <c r="AR52" s="194"/>
      <c r="AS52" s="189"/>
      <c r="AT52" s="189"/>
      <c r="AU52" s="189"/>
      <c r="AV52" s="195"/>
      <c r="AW52" s="194"/>
      <c r="AX52" s="189"/>
      <c r="AY52" s="189"/>
      <c r="AZ52" s="189"/>
      <c r="BA52" s="195"/>
      <c r="BB52" s="194"/>
      <c r="BC52" s="189"/>
      <c r="BD52" s="189"/>
      <c r="BE52" s="189"/>
      <c r="BF52" s="195"/>
      <c r="BG52" s="194"/>
      <c r="BH52" s="189"/>
      <c r="BI52" s="189"/>
      <c r="BJ52" s="189"/>
      <c r="BK52" s="195"/>
      <c r="BL52" s="194"/>
      <c r="BM52" s="189"/>
      <c r="BN52" s="189"/>
      <c r="BO52" s="189"/>
      <c r="BP52" s="195"/>
      <c r="BQ52" s="194"/>
      <c r="BR52" s="189"/>
      <c r="BS52" s="189"/>
      <c r="BT52" s="189"/>
      <c r="BU52" s="195"/>
      <c r="BV52" s="194"/>
      <c r="BW52" s="189"/>
      <c r="BX52" s="189"/>
      <c r="BY52" s="189"/>
      <c r="BZ52" s="195"/>
      <c r="CA52" s="194"/>
      <c r="CB52" s="189"/>
      <c r="CC52" s="189"/>
      <c r="CD52" s="189"/>
      <c r="CE52" s="195"/>
      <c r="CF52" s="194"/>
      <c r="CG52" s="189"/>
      <c r="CH52" s="189"/>
      <c r="CI52" s="189"/>
      <c r="CJ52" s="195"/>
      <c r="CK52" s="194"/>
      <c r="CL52" s="189"/>
      <c r="CM52" s="189"/>
      <c r="CN52" s="189"/>
      <c r="CO52" s="195"/>
      <c r="CP52" s="194"/>
      <c r="CQ52" s="189"/>
      <c r="CR52" s="189"/>
      <c r="CS52" s="189"/>
      <c r="CT52" s="195"/>
      <c r="CU52" s="194"/>
      <c r="CV52" s="189"/>
      <c r="CW52" s="189"/>
      <c r="CX52" s="189"/>
      <c r="CY52" s="195"/>
      <c r="CZ52" s="194"/>
      <c r="DA52" s="189"/>
      <c r="DB52" s="189"/>
      <c r="DC52" s="189"/>
      <c r="DD52" s="195"/>
      <c r="DE52" s="194"/>
      <c r="DF52" s="189"/>
      <c r="DG52" s="189"/>
      <c r="DH52" s="189"/>
      <c r="DI52" s="195"/>
      <c r="DJ52" s="194"/>
      <c r="DK52" s="189"/>
      <c r="DL52" s="189"/>
      <c r="DM52" s="189"/>
      <c r="DN52" s="195"/>
      <c r="DO52" s="194"/>
      <c r="DP52" s="189"/>
      <c r="DQ52" s="189"/>
      <c r="DR52" s="189"/>
      <c r="DS52" s="195"/>
      <c r="DT52" s="194"/>
      <c r="DU52" s="189"/>
      <c r="DV52" s="189"/>
      <c r="DW52" s="189"/>
      <c r="DX52" s="195"/>
      <c r="DY52" s="194"/>
      <c r="DZ52" s="189"/>
      <c r="EA52" s="189"/>
      <c r="EB52" s="189"/>
      <c r="EC52" s="195"/>
      <c r="ED52" s="194"/>
      <c r="EE52" s="189"/>
      <c r="EF52" s="189"/>
      <c r="EG52" s="189"/>
      <c r="EH52" s="195"/>
      <c r="EI52" s="194"/>
      <c r="EJ52" s="189"/>
      <c r="EK52" s="189"/>
      <c r="EL52" s="189"/>
      <c r="EM52" s="195"/>
      <c r="EN52" s="194"/>
      <c r="EO52" s="189"/>
      <c r="EP52" s="189"/>
      <c r="EQ52" s="189"/>
      <c r="ER52" s="195"/>
      <c r="ES52" s="194"/>
      <c r="ET52" s="189"/>
      <c r="EU52" s="189"/>
      <c r="EV52" s="189"/>
      <c r="EW52" s="195"/>
    </row>
    <row r="53" spans="1:153" x14ac:dyDescent="0.25">
      <c r="A53" s="28" t="s">
        <v>181</v>
      </c>
      <c r="B53" s="24"/>
      <c r="C53" s="24"/>
      <c r="D53" s="194"/>
      <c r="E53" s="189"/>
      <c r="F53" s="189"/>
      <c r="G53" s="189"/>
      <c r="H53" s="195"/>
      <c r="I53" s="194"/>
      <c r="J53" s="189"/>
      <c r="K53" s="189"/>
      <c r="L53" s="189"/>
      <c r="M53" s="195"/>
      <c r="N53" s="194"/>
      <c r="O53" s="189"/>
      <c r="P53" s="189"/>
      <c r="Q53" s="189"/>
      <c r="R53" s="195"/>
      <c r="S53" s="194"/>
      <c r="T53" s="189"/>
      <c r="U53" s="189"/>
      <c r="V53" s="189"/>
      <c r="W53" s="195"/>
      <c r="X53" s="194"/>
      <c r="Y53" s="189"/>
      <c r="Z53" s="189"/>
      <c r="AA53" s="189"/>
      <c r="AB53" s="195"/>
      <c r="AC53" s="194"/>
      <c r="AD53" s="189"/>
      <c r="AE53" s="189"/>
      <c r="AF53" s="189"/>
      <c r="AG53" s="195"/>
      <c r="AH53" s="194"/>
      <c r="AI53" s="189"/>
      <c r="AJ53" s="189"/>
      <c r="AK53" s="189"/>
      <c r="AL53" s="195"/>
      <c r="AM53" s="194"/>
      <c r="AN53" s="189"/>
      <c r="AO53" s="189"/>
      <c r="AP53" s="189"/>
      <c r="AQ53" s="195"/>
      <c r="AR53" s="194"/>
      <c r="AS53" s="189"/>
      <c r="AT53" s="189"/>
      <c r="AU53" s="189"/>
      <c r="AV53" s="195"/>
      <c r="AW53" s="194"/>
      <c r="AX53" s="189"/>
      <c r="AY53" s="189"/>
      <c r="AZ53" s="189"/>
      <c r="BA53" s="195"/>
      <c r="BB53" s="194"/>
      <c r="BC53" s="189"/>
      <c r="BD53" s="189"/>
      <c r="BE53" s="189"/>
      <c r="BF53" s="195"/>
      <c r="BG53" s="194"/>
      <c r="BH53" s="189"/>
      <c r="BI53" s="189"/>
      <c r="BJ53" s="189"/>
      <c r="BK53" s="195"/>
      <c r="BL53" s="194"/>
      <c r="BM53" s="189"/>
      <c r="BN53" s="189"/>
      <c r="BO53" s="189"/>
      <c r="BP53" s="195"/>
      <c r="BQ53" s="194"/>
      <c r="BR53" s="189"/>
      <c r="BS53" s="189"/>
      <c r="BT53" s="189"/>
      <c r="BU53" s="195"/>
      <c r="BV53" s="194"/>
      <c r="BW53" s="189"/>
      <c r="BX53" s="189"/>
      <c r="BY53" s="189"/>
      <c r="BZ53" s="195"/>
      <c r="CA53" s="194"/>
      <c r="CB53" s="189"/>
      <c r="CC53" s="189"/>
      <c r="CD53" s="189"/>
      <c r="CE53" s="195"/>
      <c r="CF53" s="194"/>
      <c r="CG53" s="189"/>
      <c r="CH53" s="189"/>
      <c r="CI53" s="189"/>
      <c r="CJ53" s="195"/>
      <c r="CK53" s="194"/>
      <c r="CL53" s="189"/>
      <c r="CM53" s="189"/>
      <c r="CN53" s="189"/>
      <c r="CO53" s="195"/>
      <c r="CP53" s="194"/>
      <c r="CQ53" s="189"/>
      <c r="CR53" s="189"/>
      <c r="CS53" s="189"/>
      <c r="CT53" s="195"/>
      <c r="CU53" s="194"/>
      <c r="CV53" s="189"/>
      <c r="CW53" s="189"/>
      <c r="CX53" s="189"/>
      <c r="CY53" s="195"/>
      <c r="CZ53" s="194"/>
      <c r="DA53" s="189"/>
      <c r="DB53" s="189"/>
      <c r="DC53" s="189"/>
      <c r="DD53" s="195"/>
      <c r="DE53" s="194"/>
      <c r="DF53" s="189"/>
      <c r="DG53" s="189"/>
      <c r="DH53" s="189"/>
      <c r="DI53" s="195"/>
      <c r="DJ53" s="194"/>
      <c r="DK53" s="189"/>
      <c r="DL53" s="189"/>
      <c r="DM53" s="189"/>
      <c r="DN53" s="195"/>
      <c r="DO53" s="194"/>
      <c r="DP53" s="189"/>
      <c r="DQ53" s="189"/>
      <c r="DR53" s="189"/>
      <c r="DS53" s="195"/>
      <c r="DT53" s="194"/>
      <c r="DU53" s="189"/>
      <c r="DV53" s="189"/>
      <c r="DW53" s="189"/>
      <c r="DX53" s="195"/>
      <c r="DY53" s="194"/>
      <c r="DZ53" s="189"/>
      <c r="EA53" s="189"/>
      <c r="EB53" s="189"/>
      <c r="EC53" s="195"/>
      <c r="ED53" s="194"/>
      <c r="EE53" s="189"/>
      <c r="EF53" s="189"/>
      <c r="EG53" s="189"/>
      <c r="EH53" s="195"/>
      <c r="EI53" s="194"/>
      <c r="EJ53" s="189"/>
      <c r="EK53" s="189"/>
      <c r="EL53" s="189"/>
      <c r="EM53" s="195"/>
      <c r="EN53" s="194"/>
      <c r="EO53" s="189"/>
      <c r="EP53" s="189"/>
      <c r="EQ53" s="189"/>
      <c r="ER53" s="195"/>
      <c r="ES53" s="194"/>
      <c r="ET53" s="189"/>
      <c r="EU53" s="189"/>
      <c r="EV53" s="189"/>
      <c r="EW53" s="195"/>
    </row>
    <row r="54" spans="1:153" x14ac:dyDescent="0.25">
      <c r="A54" s="24" t="s">
        <v>176</v>
      </c>
      <c r="B54" s="24">
        <v>1445.71228</v>
      </c>
      <c r="C54" s="24">
        <v>1423.6999510000001</v>
      </c>
      <c r="D54" s="27">
        <v>1384.3302000000001</v>
      </c>
      <c r="E54" s="27">
        <v>1384.3302000000001</v>
      </c>
      <c r="F54" s="27">
        <v>1384.3302000000001</v>
      </c>
      <c r="G54" s="27">
        <v>1384.3302000000001</v>
      </c>
      <c r="H54" s="24">
        <v>1384.3302000000001</v>
      </c>
      <c r="I54" s="27">
        <v>1359.137939</v>
      </c>
      <c r="J54" s="27">
        <v>1358.9375</v>
      </c>
      <c r="K54" s="27">
        <v>1359.0119629999999</v>
      </c>
      <c r="L54" s="27">
        <v>1358.9125979999999</v>
      </c>
      <c r="M54" s="24">
        <v>1359.9389650000001</v>
      </c>
      <c r="N54" s="27">
        <v>1364.0665280000001</v>
      </c>
      <c r="O54" s="27">
        <v>1358.2076420000001</v>
      </c>
      <c r="P54" s="27">
        <v>1355.3082280000001</v>
      </c>
      <c r="Q54" s="27">
        <v>1350.07251</v>
      </c>
      <c r="R54" s="24">
        <v>1361.6967770000001</v>
      </c>
      <c r="S54" s="27">
        <v>1366.7102050000001</v>
      </c>
      <c r="T54" s="27">
        <v>1350.2647710000001</v>
      </c>
      <c r="U54" s="27">
        <v>1341.673706</v>
      </c>
      <c r="V54" s="27">
        <v>1326.4841309999999</v>
      </c>
      <c r="W54" s="24">
        <v>1356.8666989999999</v>
      </c>
      <c r="X54" s="27">
        <v>1373.1351320000001</v>
      </c>
      <c r="Y54" s="27">
        <v>1349.7932129999999</v>
      </c>
      <c r="Z54" s="27">
        <v>1335.5323490000001</v>
      </c>
      <c r="AA54" s="27">
        <v>1311.8813479999999</v>
      </c>
      <c r="AB54" s="24">
        <v>1357.966064</v>
      </c>
      <c r="AC54" s="27">
        <v>1383.6633300000001</v>
      </c>
      <c r="AD54" s="27">
        <v>1358.589966</v>
      </c>
      <c r="AE54" s="27">
        <v>1341.4445800000001</v>
      </c>
      <c r="AF54" s="27">
        <v>1312.748047</v>
      </c>
      <c r="AG54" s="24">
        <v>1369.0373540000001</v>
      </c>
      <c r="AH54" s="27">
        <v>1397.2163089999999</v>
      </c>
      <c r="AI54" s="27">
        <v>1372.170654</v>
      </c>
      <c r="AJ54" s="27">
        <v>1352.9350589999999</v>
      </c>
      <c r="AK54" s="27">
        <v>1323.2569579999999</v>
      </c>
      <c r="AL54" s="24">
        <v>1384.9829099999999</v>
      </c>
      <c r="AM54" s="27">
        <v>1414.316284</v>
      </c>
      <c r="AN54" s="27">
        <v>1388.3823239999999</v>
      </c>
      <c r="AO54" s="27">
        <v>1368.1091309999999</v>
      </c>
      <c r="AP54" s="27">
        <v>1338.3740230000001</v>
      </c>
      <c r="AQ54" s="24">
        <v>1404.029663</v>
      </c>
      <c r="AR54" s="27">
        <v>1418.870361</v>
      </c>
      <c r="AS54" s="27">
        <v>1392.1972659999999</v>
      </c>
      <c r="AT54" s="27">
        <v>1372.0740969999999</v>
      </c>
      <c r="AU54" s="27">
        <v>1342.7669679999999</v>
      </c>
      <c r="AV54" s="24">
        <v>1409.9868160000001</v>
      </c>
      <c r="AW54" s="27">
        <v>1429.1091309999999</v>
      </c>
      <c r="AX54" s="27">
        <v>1401.265991</v>
      </c>
      <c r="AY54" s="27">
        <v>1381.679443</v>
      </c>
      <c r="AZ54" s="27">
        <v>1353.6704099999999</v>
      </c>
      <c r="BA54" s="24">
        <v>1421.6267089999999</v>
      </c>
      <c r="BB54" s="27">
        <v>1441.560547</v>
      </c>
      <c r="BC54" s="27">
        <v>1412.6240230000001</v>
      </c>
      <c r="BD54" s="27">
        <v>1393.221802</v>
      </c>
      <c r="BE54" s="27">
        <v>1366.425659</v>
      </c>
      <c r="BF54" s="24">
        <v>1435.9121090000001</v>
      </c>
      <c r="BG54" s="27">
        <v>1455.892456</v>
      </c>
      <c r="BH54" s="27">
        <v>1424.827393</v>
      </c>
      <c r="BI54" s="27">
        <v>1405.8701169999999</v>
      </c>
      <c r="BJ54" s="27">
        <v>1378.7395019999999</v>
      </c>
      <c r="BK54" s="24">
        <v>1450.899658</v>
      </c>
      <c r="BL54" s="27">
        <v>1471.1826169999999</v>
      </c>
      <c r="BM54" s="27">
        <v>1438.352905</v>
      </c>
      <c r="BN54" s="27">
        <v>1419.536621</v>
      </c>
      <c r="BO54" s="27">
        <v>1390.8344729999999</v>
      </c>
      <c r="BP54" s="24">
        <v>1466.2147219999999</v>
      </c>
      <c r="BQ54" s="27">
        <v>1486.891357</v>
      </c>
      <c r="BR54" s="27">
        <v>1453.234009</v>
      </c>
      <c r="BS54" s="27">
        <v>1434.432251</v>
      </c>
      <c r="BT54" s="27">
        <v>1403.6202390000001</v>
      </c>
      <c r="BU54" s="24">
        <v>1482.1904300000001</v>
      </c>
      <c r="BV54" s="27">
        <v>1502.622437</v>
      </c>
      <c r="BW54" s="27">
        <v>1467.5860600000001</v>
      </c>
      <c r="BX54" s="27">
        <v>1449.0460210000001</v>
      </c>
      <c r="BY54" s="27">
        <v>1416.563721</v>
      </c>
      <c r="BZ54" s="24">
        <v>1498.1058350000001</v>
      </c>
      <c r="CA54" s="27">
        <v>1519.9201660000001</v>
      </c>
      <c r="CB54" s="27">
        <v>1483.1960449999999</v>
      </c>
      <c r="CC54" s="27">
        <v>1464.2777100000001</v>
      </c>
      <c r="CD54" s="27">
        <v>1430.9692379999999</v>
      </c>
      <c r="CE54" s="24">
        <v>1515.208374</v>
      </c>
      <c r="CF54" s="27">
        <v>1537.1998289999999</v>
      </c>
      <c r="CG54" s="27">
        <v>1498.7692870000001</v>
      </c>
      <c r="CH54" s="27">
        <v>1478.9544679999999</v>
      </c>
      <c r="CI54" s="27">
        <v>1445.2692870000001</v>
      </c>
      <c r="CJ54" s="24">
        <v>1532.3029790000001</v>
      </c>
      <c r="CK54" s="27">
        <v>1553.7791749999999</v>
      </c>
      <c r="CL54" s="27">
        <v>1514.200073</v>
      </c>
      <c r="CM54" s="27">
        <v>1492.9609379999999</v>
      </c>
      <c r="CN54" s="27">
        <v>1460.2036129999999</v>
      </c>
      <c r="CO54" s="24">
        <v>1548.5269780000001</v>
      </c>
      <c r="CP54" s="27">
        <v>1571.3172609999999</v>
      </c>
      <c r="CQ54" s="27">
        <v>1530.0523679999999</v>
      </c>
      <c r="CR54" s="27">
        <v>1507.49585</v>
      </c>
      <c r="CS54" s="27">
        <v>1475.0032960000001</v>
      </c>
      <c r="CT54" s="24">
        <v>1564.7454829999999</v>
      </c>
      <c r="CU54" s="27">
        <v>1589.1938479999999</v>
      </c>
      <c r="CV54" s="27">
        <v>1545.7136230000001</v>
      </c>
      <c r="CW54" s="27">
        <v>1522.7299800000001</v>
      </c>
      <c r="CX54" s="27">
        <v>1489.3526609999999</v>
      </c>
      <c r="CY54" s="24">
        <v>1581.148193</v>
      </c>
      <c r="CZ54" s="27">
        <v>1606.4422609999999</v>
      </c>
      <c r="DA54" s="27">
        <v>1561.450562</v>
      </c>
      <c r="DB54" s="27">
        <v>1537.6308590000001</v>
      </c>
      <c r="DC54" s="27">
        <v>1503.8077390000001</v>
      </c>
      <c r="DD54" s="24">
        <v>1597.8474120000001</v>
      </c>
      <c r="DE54" s="27">
        <v>1623.7048339999999</v>
      </c>
      <c r="DF54" s="27">
        <v>1577.2364500000001</v>
      </c>
      <c r="DG54" s="27">
        <v>1552.4506839999999</v>
      </c>
      <c r="DH54" s="27">
        <v>1518.322144</v>
      </c>
      <c r="DI54" s="24">
        <v>1615.0832519999999</v>
      </c>
      <c r="DJ54" s="27">
        <v>1641.703857</v>
      </c>
      <c r="DK54" s="27">
        <v>1593.4726559999999</v>
      </c>
      <c r="DL54" s="27">
        <v>1567.7998050000001</v>
      </c>
      <c r="DM54" s="27">
        <v>1533.212769</v>
      </c>
      <c r="DN54" s="24">
        <v>1633.0792240000001</v>
      </c>
      <c r="DO54" s="27">
        <v>1659.617432</v>
      </c>
      <c r="DP54" s="27">
        <v>1609.3758539999999</v>
      </c>
      <c r="DQ54" s="27">
        <v>1582.7777100000001</v>
      </c>
      <c r="DR54" s="27">
        <v>1548.1649170000001</v>
      </c>
      <c r="DS54" s="24">
        <v>1651.9420170000001</v>
      </c>
      <c r="DT54" s="27">
        <v>1679.3710940000001</v>
      </c>
      <c r="DU54" s="27">
        <v>1627.026001</v>
      </c>
      <c r="DV54" s="27">
        <v>1599.3266599999999</v>
      </c>
      <c r="DW54" s="27">
        <v>1566.1898189999999</v>
      </c>
      <c r="DX54" s="24">
        <v>1673.1180420000001</v>
      </c>
      <c r="DY54" s="27">
        <v>1700.562866</v>
      </c>
      <c r="DZ54" s="27">
        <v>1646.524658</v>
      </c>
      <c r="EA54" s="27">
        <v>1617.7410890000001</v>
      </c>
      <c r="EB54" s="27">
        <v>1586.912476</v>
      </c>
      <c r="EC54" s="24">
        <v>1695.5756839999999</v>
      </c>
      <c r="ED54" s="27">
        <v>1722.3741460000001</v>
      </c>
      <c r="EE54" s="27">
        <v>1666.7486570000001</v>
      </c>
      <c r="EF54" s="27">
        <v>1637.5151370000001</v>
      </c>
      <c r="EG54" s="27">
        <v>1608.319702</v>
      </c>
      <c r="EH54" s="24">
        <v>1717.8172609999999</v>
      </c>
      <c r="EI54" s="27">
        <v>1745.2143550000001</v>
      </c>
      <c r="EJ54" s="27">
        <v>1687.1995850000001</v>
      </c>
      <c r="EK54" s="27">
        <v>1657.916138</v>
      </c>
      <c r="EL54" s="27">
        <v>1630.380615</v>
      </c>
      <c r="EM54" s="24">
        <v>1739.8344729999999</v>
      </c>
      <c r="EN54" s="27">
        <v>1768.359375</v>
      </c>
      <c r="EO54" s="27">
        <v>1708.2337649999999</v>
      </c>
      <c r="EP54" s="27">
        <v>1677.7227780000001</v>
      </c>
      <c r="EQ54" s="27">
        <v>1653.7944339999999</v>
      </c>
      <c r="ER54" s="24">
        <v>1761.767578</v>
      </c>
      <c r="ES54" s="26">
        <v>8.0000000000000002E-3</v>
      </c>
      <c r="ET54" s="26">
        <v>6.0000000000000001E-3</v>
      </c>
      <c r="EU54" s="26">
        <v>6.0000000000000001E-3</v>
      </c>
      <c r="EV54" s="26">
        <v>5.0000000000000001E-3</v>
      </c>
      <c r="EW54" s="25">
        <v>7.0000000000000001E-3</v>
      </c>
    </row>
    <row r="55" spans="1:153" x14ac:dyDescent="0.25">
      <c r="A55" s="24" t="s">
        <v>175</v>
      </c>
      <c r="B55" s="24">
        <v>1330.2022710000001</v>
      </c>
      <c r="C55" s="24">
        <v>1319.287842</v>
      </c>
      <c r="D55" s="27">
        <v>1328.8364260000001</v>
      </c>
      <c r="E55" s="27">
        <v>1328.8364260000001</v>
      </c>
      <c r="F55" s="27">
        <v>1328.8366699999999</v>
      </c>
      <c r="G55" s="27">
        <v>1328.8366699999999</v>
      </c>
      <c r="H55" s="24">
        <v>1328.8364260000001</v>
      </c>
      <c r="I55" s="27">
        <v>1309.087524</v>
      </c>
      <c r="J55" s="27">
        <v>1308.9104</v>
      </c>
      <c r="K55" s="27">
        <v>1308.9788820000001</v>
      </c>
      <c r="L55" s="27">
        <v>1309.002197</v>
      </c>
      <c r="M55" s="24">
        <v>1310.0151370000001</v>
      </c>
      <c r="N55" s="27">
        <v>1321.226318</v>
      </c>
      <c r="O55" s="27">
        <v>1315.600586</v>
      </c>
      <c r="P55" s="27">
        <v>1312.9045410000001</v>
      </c>
      <c r="Q55" s="27">
        <v>1307.946533</v>
      </c>
      <c r="R55" s="24">
        <v>1318.5672609999999</v>
      </c>
      <c r="S55" s="27">
        <v>1324.2817379999999</v>
      </c>
      <c r="T55" s="27">
        <v>1308.3851320000001</v>
      </c>
      <c r="U55" s="27">
        <v>1300.119751</v>
      </c>
      <c r="V55" s="27">
        <v>1285.6857910000001</v>
      </c>
      <c r="W55" s="24">
        <v>1313.9332280000001</v>
      </c>
      <c r="X55" s="27">
        <v>1333.1099850000001</v>
      </c>
      <c r="Y55" s="27">
        <v>1309.654297</v>
      </c>
      <c r="Z55" s="27">
        <v>1295.3165280000001</v>
      </c>
      <c r="AA55" s="27">
        <v>1272.0251459999999</v>
      </c>
      <c r="AB55" s="24">
        <v>1316.209106</v>
      </c>
      <c r="AC55" s="27">
        <v>1343.42749</v>
      </c>
      <c r="AD55" s="27">
        <v>1316.347534</v>
      </c>
      <c r="AE55" s="27">
        <v>1298.0893550000001</v>
      </c>
      <c r="AF55" s="27">
        <v>1269.023682</v>
      </c>
      <c r="AG55" s="24">
        <v>1324.550659</v>
      </c>
      <c r="AH55" s="27">
        <v>1355.6949460000001</v>
      </c>
      <c r="AI55" s="27">
        <v>1326.6673579999999</v>
      </c>
      <c r="AJ55" s="27">
        <v>1305.4700929999999</v>
      </c>
      <c r="AK55" s="27">
        <v>1274.770264</v>
      </c>
      <c r="AL55" s="24">
        <v>1336.8642580000001</v>
      </c>
      <c r="AM55" s="27">
        <v>1370.994263</v>
      </c>
      <c r="AN55" s="27">
        <v>1339.834351</v>
      </c>
      <c r="AO55" s="27">
        <v>1317.1083980000001</v>
      </c>
      <c r="AP55" s="27">
        <v>1285.807129</v>
      </c>
      <c r="AQ55" s="24">
        <v>1352.605225</v>
      </c>
      <c r="AR55" s="27">
        <v>1384.0529790000001</v>
      </c>
      <c r="AS55" s="27">
        <v>1350.92749</v>
      </c>
      <c r="AT55" s="27">
        <v>1327.602783</v>
      </c>
      <c r="AU55" s="27">
        <v>1295.6579589999999</v>
      </c>
      <c r="AV55" s="24">
        <v>1366.278442</v>
      </c>
      <c r="AW55" s="27">
        <v>1397.598999</v>
      </c>
      <c r="AX55" s="27">
        <v>1362.473755</v>
      </c>
      <c r="AY55" s="27">
        <v>1339.3389890000001</v>
      </c>
      <c r="AZ55" s="27">
        <v>1308.125732</v>
      </c>
      <c r="BA55" s="24">
        <v>1381.1064449999999</v>
      </c>
      <c r="BB55" s="27">
        <v>1410.2073969999999</v>
      </c>
      <c r="BC55" s="27">
        <v>1373.975586</v>
      </c>
      <c r="BD55" s="27">
        <v>1350.731567</v>
      </c>
      <c r="BE55" s="27">
        <v>1320.260254</v>
      </c>
      <c r="BF55" s="24">
        <v>1395.9736330000001</v>
      </c>
      <c r="BG55" s="27">
        <v>1424.280518</v>
      </c>
      <c r="BH55" s="27">
        <v>1385.678467</v>
      </c>
      <c r="BI55" s="27">
        <v>1362.5900879999999</v>
      </c>
      <c r="BJ55" s="27">
        <v>1331.804443</v>
      </c>
      <c r="BK55" s="24">
        <v>1410.798096</v>
      </c>
      <c r="BL55" s="27">
        <v>1439.462158</v>
      </c>
      <c r="BM55" s="27">
        <v>1398.606567</v>
      </c>
      <c r="BN55" s="27">
        <v>1375.043823</v>
      </c>
      <c r="BO55" s="27">
        <v>1342.988525</v>
      </c>
      <c r="BP55" s="24">
        <v>1425.7749020000001</v>
      </c>
      <c r="BQ55" s="27">
        <v>1455.193481</v>
      </c>
      <c r="BR55" s="27">
        <v>1413.2170410000001</v>
      </c>
      <c r="BS55" s="27">
        <v>1389.2020259999999</v>
      </c>
      <c r="BT55" s="27">
        <v>1355.284058</v>
      </c>
      <c r="BU55" s="24">
        <v>1442.2611079999999</v>
      </c>
      <c r="BV55" s="27">
        <v>1471.2274170000001</v>
      </c>
      <c r="BW55" s="27">
        <v>1427.2998050000001</v>
      </c>
      <c r="BX55" s="27">
        <v>1403.310913</v>
      </c>
      <c r="BY55" s="27">
        <v>1367.8101810000001</v>
      </c>
      <c r="BZ55" s="24">
        <v>1458.7100829999999</v>
      </c>
      <c r="CA55" s="27">
        <v>1487.871216</v>
      </c>
      <c r="CB55" s="27">
        <v>1441.5120850000001</v>
      </c>
      <c r="CC55" s="27">
        <v>1416.9854740000001</v>
      </c>
      <c r="CD55" s="27">
        <v>1380.638062</v>
      </c>
      <c r="CE55" s="24">
        <v>1474.818481</v>
      </c>
      <c r="CF55" s="27">
        <v>1504.4017329999999</v>
      </c>
      <c r="CG55" s="27">
        <v>1455.24585</v>
      </c>
      <c r="CH55" s="27">
        <v>1429.9313959999999</v>
      </c>
      <c r="CI55" s="27">
        <v>1393.0532229999999</v>
      </c>
      <c r="CJ55" s="24">
        <v>1490.263062</v>
      </c>
      <c r="CK55" s="27">
        <v>1519.6051030000001</v>
      </c>
      <c r="CL55" s="27">
        <v>1469.0419919999999</v>
      </c>
      <c r="CM55" s="27">
        <v>1442.3713379999999</v>
      </c>
      <c r="CN55" s="27">
        <v>1405.9730219999999</v>
      </c>
      <c r="CO55" s="24">
        <v>1504.695068</v>
      </c>
      <c r="CP55" s="27">
        <v>1532.244019</v>
      </c>
      <c r="CQ55" s="27">
        <v>1480.0668949999999</v>
      </c>
      <c r="CR55" s="27">
        <v>1452.0620120000001</v>
      </c>
      <c r="CS55" s="27">
        <v>1415.321533</v>
      </c>
      <c r="CT55" s="24">
        <v>1516.0649410000001</v>
      </c>
      <c r="CU55" s="27">
        <v>1544.978394</v>
      </c>
      <c r="CV55" s="27">
        <v>1490.615356</v>
      </c>
      <c r="CW55" s="27">
        <v>1462.3634030000001</v>
      </c>
      <c r="CX55" s="27">
        <v>1424.060547</v>
      </c>
      <c r="CY55" s="24">
        <v>1527.2677000000001</v>
      </c>
      <c r="CZ55" s="27">
        <v>1557.9835210000001</v>
      </c>
      <c r="DA55" s="27">
        <v>1502.2698969999999</v>
      </c>
      <c r="DB55" s="27">
        <v>1473.3717039999999</v>
      </c>
      <c r="DC55" s="27">
        <v>1433.9445800000001</v>
      </c>
      <c r="DD55" s="24">
        <v>1539.618774</v>
      </c>
      <c r="DE55" s="27">
        <v>1571.563232</v>
      </c>
      <c r="DF55" s="27">
        <v>1514.410034</v>
      </c>
      <c r="DG55" s="27">
        <v>1485.1551509999999</v>
      </c>
      <c r="DH55" s="27">
        <v>1444.2867429999999</v>
      </c>
      <c r="DI55" s="24">
        <v>1552.989014</v>
      </c>
      <c r="DJ55" s="27">
        <v>1586.3995359999999</v>
      </c>
      <c r="DK55" s="27">
        <v>1527.2463379999999</v>
      </c>
      <c r="DL55" s="27">
        <v>1497.304077</v>
      </c>
      <c r="DM55" s="27">
        <v>1455.1225589999999</v>
      </c>
      <c r="DN55" s="24">
        <v>1567.3133539999999</v>
      </c>
      <c r="DO55" s="27">
        <v>1600.748169</v>
      </c>
      <c r="DP55" s="27">
        <v>1539.7104489999999</v>
      </c>
      <c r="DQ55" s="27">
        <v>1508.7493899999999</v>
      </c>
      <c r="DR55" s="27">
        <v>1466.3168949999999</v>
      </c>
      <c r="DS55" s="24">
        <v>1582.5722659999999</v>
      </c>
      <c r="DT55" s="27">
        <v>1616.2540280000001</v>
      </c>
      <c r="DU55" s="27">
        <v>1553.2105710000001</v>
      </c>
      <c r="DV55" s="27">
        <v>1520.4681399999999</v>
      </c>
      <c r="DW55" s="27">
        <v>1479.519409</v>
      </c>
      <c r="DX55" s="24">
        <v>1598.670044</v>
      </c>
      <c r="DY55" s="27">
        <v>1631.7493899999999</v>
      </c>
      <c r="DZ55" s="27">
        <v>1567.155884</v>
      </c>
      <c r="EA55" s="27">
        <v>1532.454712</v>
      </c>
      <c r="EB55" s="27">
        <v>1493.8663329999999</v>
      </c>
      <c r="EC55" s="24">
        <v>1614.655518</v>
      </c>
      <c r="ED55" s="27">
        <v>1647.6676030000001</v>
      </c>
      <c r="EE55" s="27">
        <v>1581.4956050000001</v>
      </c>
      <c r="EF55" s="27">
        <v>1545.7375489999999</v>
      </c>
      <c r="EG55" s="27">
        <v>1508.415283</v>
      </c>
      <c r="EH55" s="24">
        <v>1630.5745850000001</v>
      </c>
      <c r="EI55" s="27">
        <v>1663.741943</v>
      </c>
      <c r="EJ55" s="27">
        <v>1595.4243160000001</v>
      </c>
      <c r="EK55" s="27">
        <v>1559.2795410000001</v>
      </c>
      <c r="EL55" s="27">
        <v>1523.262817</v>
      </c>
      <c r="EM55" s="24">
        <v>1645.6779790000001</v>
      </c>
      <c r="EN55" s="27">
        <v>1678.6721190000001</v>
      </c>
      <c r="EO55" s="27">
        <v>1608.733154</v>
      </c>
      <c r="EP55" s="27">
        <v>1571.266846</v>
      </c>
      <c r="EQ55" s="27">
        <v>1538.8948969999999</v>
      </c>
      <c r="ER55" s="24">
        <v>1659.5283199999999</v>
      </c>
      <c r="ES55" s="26">
        <v>8.0000000000000002E-3</v>
      </c>
      <c r="ET55" s="26">
        <v>7.0000000000000001E-3</v>
      </c>
      <c r="EU55" s="26">
        <v>6.0000000000000001E-3</v>
      </c>
      <c r="EV55" s="26">
        <v>5.0000000000000001E-3</v>
      </c>
      <c r="EW55" s="25">
        <v>8.0000000000000002E-3</v>
      </c>
    </row>
    <row r="56" spans="1:153" x14ac:dyDescent="0.25">
      <c r="A56" s="24" t="s">
        <v>174</v>
      </c>
      <c r="B56" s="24">
        <v>970.867615</v>
      </c>
      <c r="C56" s="24">
        <v>975.55718999999999</v>
      </c>
      <c r="D56" s="27">
        <v>992.188354</v>
      </c>
      <c r="E56" s="27">
        <v>992.16845699999999</v>
      </c>
      <c r="F56" s="27">
        <v>992.17938200000003</v>
      </c>
      <c r="G56" s="27">
        <v>992.15893600000004</v>
      </c>
      <c r="H56" s="24">
        <v>992.17468299999996</v>
      </c>
      <c r="I56" s="27">
        <v>990.10620100000006</v>
      </c>
      <c r="J56" s="27">
        <v>988.88177499999995</v>
      </c>
      <c r="K56" s="27">
        <v>988.50726299999997</v>
      </c>
      <c r="L56" s="27">
        <v>987.53283699999997</v>
      </c>
      <c r="M56" s="24">
        <v>990.51385500000004</v>
      </c>
      <c r="N56" s="27">
        <v>1011.655701</v>
      </c>
      <c r="O56" s="27">
        <v>992.41863999999998</v>
      </c>
      <c r="P56" s="27">
        <v>983.88525400000003</v>
      </c>
      <c r="Q56" s="27">
        <v>970.71698000000004</v>
      </c>
      <c r="R56" s="24">
        <v>998.18328899999995</v>
      </c>
      <c r="S56" s="27">
        <v>1057.4476320000001</v>
      </c>
      <c r="T56" s="27">
        <v>1021.114075</v>
      </c>
      <c r="U56" s="27">
        <v>1003.843445</v>
      </c>
      <c r="V56" s="27">
        <v>976.44909700000005</v>
      </c>
      <c r="W56" s="24">
        <v>1029.877808</v>
      </c>
      <c r="X56" s="27">
        <v>1084.0701899999999</v>
      </c>
      <c r="Y56" s="27">
        <v>1043.229736</v>
      </c>
      <c r="Z56" s="27">
        <v>1019.601074</v>
      </c>
      <c r="AA56" s="27">
        <v>981.73126200000002</v>
      </c>
      <c r="AB56" s="24">
        <v>1050.783203</v>
      </c>
      <c r="AC56" s="27">
        <v>1112.360107</v>
      </c>
      <c r="AD56" s="27">
        <v>1069.7110600000001</v>
      </c>
      <c r="AE56" s="27">
        <v>1041.1411129999999</v>
      </c>
      <c r="AF56" s="27">
        <v>996.44311500000003</v>
      </c>
      <c r="AG56" s="24">
        <v>1078.6324460000001</v>
      </c>
      <c r="AH56" s="27">
        <v>1129.3892820000001</v>
      </c>
      <c r="AI56" s="27">
        <v>1086.625366</v>
      </c>
      <c r="AJ56" s="27">
        <v>1054.66626</v>
      </c>
      <c r="AK56" s="27">
        <v>1007.320618</v>
      </c>
      <c r="AL56" s="24">
        <v>1099.1437989999999</v>
      </c>
      <c r="AM56" s="27">
        <v>1147.775024</v>
      </c>
      <c r="AN56" s="27">
        <v>1100.986938</v>
      </c>
      <c r="AO56" s="27">
        <v>1067.318237</v>
      </c>
      <c r="AP56" s="27">
        <v>1016.622986</v>
      </c>
      <c r="AQ56" s="24">
        <v>1118.325317</v>
      </c>
      <c r="AR56" s="27">
        <v>1158.8773189999999</v>
      </c>
      <c r="AS56" s="27">
        <v>1109.1485600000001</v>
      </c>
      <c r="AT56" s="27">
        <v>1074.2142329999999</v>
      </c>
      <c r="AU56" s="27">
        <v>1020.796875</v>
      </c>
      <c r="AV56" s="24">
        <v>1129.607178</v>
      </c>
      <c r="AW56" s="27">
        <v>1169.0720209999999</v>
      </c>
      <c r="AX56" s="27">
        <v>1114.8739009999999</v>
      </c>
      <c r="AY56" s="27">
        <v>1078.821533</v>
      </c>
      <c r="AZ56" s="27">
        <v>1024.96875</v>
      </c>
      <c r="BA56" s="24">
        <v>1139.4239500000001</v>
      </c>
      <c r="BB56" s="27">
        <v>1181.6917719999999</v>
      </c>
      <c r="BC56" s="27">
        <v>1122.3051760000001</v>
      </c>
      <c r="BD56" s="27">
        <v>1085.8664550000001</v>
      </c>
      <c r="BE56" s="27">
        <v>1030.0548100000001</v>
      </c>
      <c r="BF56" s="24">
        <v>1151.2307129999999</v>
      </c>
      <c r="BG56" s="27">
        <v>1185.928345</v>
      </c>
      <c r="BH56" s="27">
        <v>1121.7642820000001</v>
      </c>
      <c r="BI56" s="27">
        <v>1085.7495120000001</v>
      </c>
      <c r="BJ56" s="27">
        <v>1026.181763</v>
      </c>
      <c r="BK56" s="24">
        <v>1153.08374</v>
      </c>
      <c r="BL56" s="27">
        <v>1187.846313</v>
      </c>
      <c r="BM56" s="27">
        <v>1122.025269</v>
      </c>
      <c r="BN56" s="27">
        <v>1085.1870120000001</v>
      </c>
      <c r="BO56" s="27">
        <v>1020.935059</v>
      </c>
      <c r="BP56" s="24">
        <v>1152.3847659999999</v>
      </c>
      <c r="BQ56" s="27">
        <v>1185.600342</v>
      </c>
      <c r="BR56" s="27">
        <v>1119.361938</v>
      </c>
      <c r="BS56" s="27">
        <v>1082.0344239999999</v>
      </c>
      <c r="BT56" s="27">
        <v>1015.081177</v>
      </c>
      <c r="BU56" s="24">
        <v>1148.721558</v>
      </c>
      <c r="BV56" s="27">
        <v>1185.770264</v>
      </c>
      <c r="BW56" s="27">
        <v>1113.0828859999999</v>
      </c>
      <c r="BX56" s="27">
        <v>1076.259033</v>
      </c>
      <c r="BY56" s="27">
        <v>1007.805237</v>
      </c>
      <c r="BZ56" s="24">
        <v>1141.7154539999999</v>
      </c>
      <c r="CA56" s="27">
        <v>1175.6767580000001</v>
      </c>
      <c r="CB56" s="27">
        <v>1104.7658690000001</v>
      </c>
      <c r="CC56" s="27">
        <v>1067.8210449999999</v>
      </c>
      <c r="CD56" s="27">
        <v>999.79693599999996</v>
      </c>
      <c r="CE56" s="24">
        <v>1131.8823239999999</v>
      </c>
      <c r="CF56" s="27">
        <v>1170.451294</v>
      </c>
      <c r="CG56" s="27">
        <v>1096.544067</v>
      </c>
      <c r="CH56" s="27">
        <v>1059.820923</v>
      </c>
      <c r="CI56" s="27">
        <v>992.25152600000001</v>
      </c>
      <c r="CJ56" s="24">
        <v>1121.9760739999999</v>
      </c>
      <c r="CK56" s="27">
        <v>1164.562866</v>
      </c>
      <c r="CL56" s="27">
        <v>1089.801025</v>
      </c>
      <c r="CM56" s="27">
        <v>1052.0820309999999</v>
      </c>
      <c r="CN56" s="27">
        <v>984.95098900000005</v>
      </c>
      <c r="CO56" s="24">
        <v>1111.9698490000001</v>
      </c>
      <c r="CP56" s="27">
        <v>1160.7064210000001</v>
      </c>
      <c r="CQ56" s="27">
        <v>1084.279297</v>
      </c>
      <c r="CR56" s="27">
        <v>1046.005005</v>
      </c>
      <c r="CS56" s="27">
        <v>977.808899</v>
      </c>
      <c r="CT56" s="24">
        <v>1101.7066649999999</v>
      </c>
      <c r="CU56" s="27">
        <v>1157.1511230000001</v>
      </c>
      <c r="CV56" s="27">
        <v>1078.528442</v>
      </c>
      <c r="CW56" s="27">
        <v>1040.8023679999999</v>
      </c>
      <c r="CX56" s="27">
        <v>971.08398399999999</v>
      </c>
      <c r="CY56" s="24">
        <v>1092.231689</v>
      </c>
      <c r="CZ56" s="27">
        <v>1151.568115</v>
      </c>
      <c r="DA56" s="27">
        <v>1072.630005</v>
      </c>
      <c r="DB56" s="27">
        <v>1035.3764650000001</v>
      </c>
      <c r="DC56" s="27">
        <v>966.50836200000003</v>
      </c>
      <c r="DD56" s="24">
        <v>1083.0886230000001</v>
      </c>
      <c r="DE56" s="27">
        <v>1146.186279</v>
      </c>
      <c r="DF56" s="27">
        <v>1066.338501</v>
      </c>
      <c r="DG56" s="27">
        <v>1028.982422</v>
      </c>
      <c r="DH56" s="27">
        <v>961.726135</v>
      </c>
      <c r="DI56" s="24">
        <v>1075.009399</v>
      </c>
      <c r="DJ56" s="27">
        <v>1142.818115</v>
      </c>
      <c r="DK56" s="27">
        <v>1062.697144</v>
      </c>
      <c r="DL56" s="27">
        <v>1023.401306</v>
      </c>
      <c r="DM56" s="27">
        <v>958.19146699999999</v>
      </c>
      <c r="DN56" s="24">
        <v>1067.841187</v>
      </c>
      <c r="DO56" s="27">
        <v>1139.200073</v>
      </c>
      <c r="DP56" s="27">
        <v>1057.3564449999999</v>
      </c>
      <c r="DQ56" s="27">
        <v>1017.143311</v>
      </c>
      <c r="DR56" s="27">
        <v>954.66204800000003</v>
      </c>
      <c r="DS56" s="24">
        <v>1061.4213870000001</v>
      </c>
      <c r="DT56" s="27">
        <v>1137.488525</v>
      </c>
      <c r="DU56" s="27">
        <v>1054.7604980000001</v>
      </c>
      <c r="DV56" s="27">
        <v>1014.255493</v>
      </c>
      <c r="DW56" s="27">
        <v>956.35082999999997</v>
      </c>
      <c r="DX56" s="24">
        <v>1059.303711</v>
      </c>
      <c r="DY56" s="27">
        <v>1137.9027100000001</v>
      </c>
      <c r="DZ56" s="27">
        <v>1055.7921140000001</v>
      </c>
      <c r="EA56" s="27">
        <v>1016.231812</v>
      </c>
      <c r="EB56" s="27">
        <v>963.89776600000005</v>
      </c>
      <c r="EC56" s="24">
        <v>1060.9914550000001</v>
      </c>
      <c r="ED56" s="27">
        <v>1140.0870359999999</v>
      </c>
      <c r="EE56" s="27">
        <v>1059.2818600000001</v>
      </c>
      <c r="EF56" s="27">
        <v>1020.4628300000001</v>
      </c>
      <c r="EG56" s="27">
        <v>975.82714799999997</v>
      </c>
      <c r="EH56" s="24">
        <v>1064.548096</v>
      </c>
      <c r="EI56" s="27">
        <v>1143.0483400000001</v>
      </c>
      <c r="EJ56" s="27">
        <v>1062.6755370000001</v>
      </c>
      <c r="EK56" s="27">
        <v>1024.0272219999999</v>
      </c>
      <c r="EL56" s="27">
        <v>982.91339100000005</v>
      </c>
      <c r="EM56" s="24">
        <v>1066.944336</v>
      </c>
      <c r="EN56" s="27">
        <v>1145.291504</v>
      </c>
      <c r="EO56" s="27">
        <v>1066.3134769999999</v>
      </c>
      <c r="EP56" s="27">
        <v>1027.9273679999999</v>
      </c>
      <c r="EQ56" s="27">
        <v>990.97003199999995</v>
      </c>
      <c r="ER56" s="24">
        <v>1068.1864009999999</v>
      </c>
      <c r="ES56" s="26">
        <v>6.0000000000000001E-3</v>
      </c>
      <c r="ET56" s="26">
        <v>3.0000000000000001E-3</v>
      </c>
      <c r="EU56" s="26">
        <v>2E-3</v>
      </c>
      <c r="EV56" s="26">
        <v>1E-3</v>
      </c>
      <c r="EW56" s="25">
        <v>3.0000000000000001E-3</v>
      </c>
    </row>
    <row r="57" spans="1:153" x14ac:dyDescent="0.25">
      <c r="A57" s="24" t="s">
        <v>173</v>
      </c>
      <c r="B57" s="24">
        <v>6.4054479999999998</v>
      </c>
      <c r="C57" s="24">
        <v>6.4864930000000003</v>
      </c>
      <c r="D57" s="27">
        <v>6.5869109999999997</v>
      </c>
      <c r="E57" s="27">
        <v>6.5869099999999996</v>
      </c>
      <c r="F57" s="27">
        <v>6.5869059999999999</v>
      </c>
      <c r="G57" s="27">
        <v>6.5869080000000002</v>
      </c>
      <c r="H57" s="24">
        <v>6.5869330000000001</v>
      </c>
      <c r="I57" s="27">
        <v>6.6683940000000002</v>
      </c>
      <c r="J57" s="27">
        <v>6.6666530000000002</v>
      </c>
      <c r="K57" s="27">
        <v>6.666836</v>
      </c>
      <c r="L57" s="27">
        <v>6.6669530000000004</v>
      </c>
      <c r="M57" s="24">
        <v>6.6689809999999996</v>
      </c>
      <c r="N57" s="27">
        <v>6.9178949999999997</v>
      </c>
      <c r="O57" s="27">
        <v>6.9194760000000004</v>
      </c>
      <c r="P57" s="27">
        <v>6.9238819999999999</v>
      </c>
      <c r="Q57" s="27">
        <v>6.930021</v>
      </c>
      <c r="R57" s="24">
        <v>6.927511</v>
      </c>
      <c r="S57" s="27">
        <v>7.2037570000000004</v>
      </c>
      <c r="T57" s="27">
        <v>7.1981789999999997</v>
      </c>
      <c r="U57" s="27">
        <v>7.1987680000000003</v>
      </c>
      <c r="V57" s="27">
        <v>7.1966520000000003</v>
      </c>
      <c r="W57" s="24">
        <v>7.2084219999999997</v>
      </c>
      <c r="X57" s="27">
        <v>7.5356740000000002</v>
      </c>
      <c r="Y57" s="27">
        <v>7.5249420000000002</v>
      </c>
      <c r="Z57" s="27">
        <v>7.5201289999999998</v>
      </c>
      <c r="AA57" s="27">
        <v>7.5092930000000004</v>
      </c>
      <c r="AB57" s="24">
        <v>7.5318670000000001</v>
      </c>
      <c r="AC57" s="27">
        <v>7.8621749999999997</v>
      </c>
      <c r="AD57" s="27">
        <v>7.8582879999999999</v>
      </c>
      <c r="AE57" s="27">
        <v>7.8504820000000004</v>
      </c>
      <c r="AF57" s="27">
        <v>7.8366670000000003</v>
      </c>
      <c r="AG57" s="24">
        <v>7.861999</v>
      </c>
      <c r="AH57" s="27">
        <v>8.2391220000000001</v>
      </c>
      <c r="AI57" s="27">
        <v>8.2437579999999997</v>
      </c>
      <c r="AJ57" s="27">
        <v>8.2328340000000004</v>
      </c>
      <c r="AK57" s="27">
        <v>8.2156400000000005</v>
      </c>
      <c r="AL57" s="24">
        <v>8.2428150000000002</v>
      </c>
      <c r="AM57" s="27">
        <v>8.5183870000000006</v>
      </c>
      <c r="AN57" s="27">
        <v>8.5267180000000007</v>
      </c>
      <c r="AO57" s="27">
        <v>8.5153239999999997</v>
      </c>
      <c r="AP57" s="27">
        <v>8.4994580000000006</v>
      </c>
      <c r="AQ57" s="24">
        <v>8.5244669999999996</v>
      </c>
      <c r="AR57" s="27">
        <v>8.8706910000000008</v>
      </c>
      <c r="AS57" s="27">
        <v>8.8856300000000008</v>
      </c>
      <c r="AT57" s="27">
        <v>8.8735900000000001</v>
      </c>
      <c r="AU57" s="27">
        <v>8.8530979999999992</v>
      </c>
      <c r="AV57" s="24">
        <v>8.875553</v>
      </c>
      <c r="AW57" s="27">
        <v>9.2611860000000004</v>
      </c>
      <c r="AX57" s="27">
        <v>9.2817249999999998</v>
      </c>
      <c r="AY57" s="27">
        <v>9.271547</v>
      </c>
      <c r="AZ57" s="27">
        <v>9.2565430000000006</v>
      </c>
      <c r="BA57" s="24">
        <v>9.2611880000000006</v>
      </c>
      <c r="BB57" s="27">
        <v>9.6419409999999992</v>
      </c>
      <c r="BC57" s="27">
        <v>9.6741609999999998</v>
      </c>
      <c r="BD57" s="27">
        <v>9.6678479999999993</v>
      </c>
      <c r="BE57" s="27">
        <v>9.6583389999999998</v>
      </c>
      <c r="BF57" s="24">
        <v>9.6358859999999993</v>
      </c>
      <c r="BG57" s="27">
        <v>10.009554</v>
      </c>
      <c r="BH57" s="27">
        <v>10.047300999999999</v>
      </c>
      <c r="BI57" s="27">
        <v>10.046991</v>
      </c>
      <c r="BJ57" s="27">
        <v>10.039611000000001</v>
      </c>
      <c r="BK57" s="24">
        <v>9.9970429999999997</v>
      </c>
      <c r="BL57" s="27">
        <v>10.381157</v>
      </c>
      <c r="BM57" s="27">
        <v>10.426982000000001</v>
      </c>
      <c r="BN57" s="27">
        <v>10.434184999999999</v>
      </c>
      <c r="BO57" s="27">
        <v>10.426016000000001</v>
      </c>
      <c r="BP57" s="24">
        <v>10.363745</v>
      </c>
      <c r="BQ57" s="27">
        <v>10.815067000000001</v>
      </c>
      <c r="BR57" s="27">
        <v>10.949774</v>
      </c>
      <c r="BS57" s="27">
        <v>10.956715000000001</v>
      </c>
      <c r="BT57" s="27">
        <v>10.947278000000001</v>
      </c>
      <c r="BU57" s="24">
        <v>10.789968</v>
      </c>
      <c r="BV57" s="27">
        <v>11.286702</v>
      </c>
      <c r="BW57" s="27">
        <v>11.416399</v>
      </c>
      <c r="BX57" s="27">
        <v>11.424010000000001</v>
      </c>
      <c r="BY57" s="27">
        <v>11.421139999999999</v>
      </c>
      <c r="BZ57" s="24">
        <v>11.248473000000001</v>
      </c>
      <c r="CA57" s="27">
        <v>11.712880999999999</v>
      </c>
      <c r="CB57" s="27">
        <v>11.836432</v>
      </c>
      <c r="CC57" s="27">
        <v>11.846988</v>
      </c>
      <c r="CD57" s="27">
        <v>11.850928</v>
      </c>
      <c r="CE57" s="24">
        <v>11.659216000000001</v>
      </c>
      <c r="CF57" s="27">
        <v>12.174189</v>
      </c>
      <c r="CG57" s="27">
        <v>12.289747999999999</v>
      </c>
      <c r="CH57" s="27">
        <v>12.303329</v>
      </c>
      <c r="CI57" s="27">
        <v>12.318367</v>
      </c>
      <c r="CJ57" s="24">
        <v>12.103971</v>
      </c>
      <c r="CK57" s="27">
        <v>12.663173</v>
      </c>
      <c r="CL57" s="27">
        <v>12.771456000000001</v>
      </c>
      <c r="CM57" s="27">
        <v>12.788251000000001</v>
      </c>
      <c r="CN57" s="27">
        <v>12.815799999999999</v>
      </c>
      <c r="CO57" s="24">
        <v>12.575072</v>
      </c>
      <c r="CP57" s="27">
        <v>13.196085999999999</v>
      </c>
      <c r="CQ57" s="27">
        <v>13.29678</v>
      </c>
      <c r="CR57" s="27">
        <v>13.317513</v>
      </c>
      <c r="CS57" s="27">
        <v>13.358670999999999</v>
      </c>
      <c r="CT57" s="24">
        <v>13.085156</v>
      </c>
      <c r="CU57" s="27">
        <v>13.788479000000001</v>
      </c>
      <c r="CV57" s="27">
        <v>13.881142000000001</v>
      </c>
      <c r="CW57" s="27">
        <v>13.908255</v>
      </c>
      <c r="CX57" s="27">
        <v>13.962319000000001</v>
      </c>
      <c r="CY57" s="24">
        <v>13.651617999999999</v>
      </c>
      <c r="CZ57" s="27">
        <v>14.380348</v>
      </c>
      <c r="DA57" s="27">
        <v>14.468075000000001</v>
      </c>
      <c r="DB57" s="27">
        <v>14.503416</v>
      </c>
      <c r="DC57" s="27">
        <v>14.571308</v>
      </c>
      <c r="DD57" s="24">
        <v>14.217815</v>
      </c>
      <c r="DE57" s="27">
        <v>15.007077000000001</v>
      </c>
      <c r="DF57" s="27">
        <v>15.091391</v>
      </c>
      <c r="DG57" s="27">
        <v>15.134691999999999</v>
      </c>
      <c r="DH57" s="27">
        <v>15.217001</v>
      </c>
      <c r="DI57" s="24">
        <v>14.819288999999999</v>
      </c>
      <c r="DJ57" s="27">
        <v>15.645402000000001</v>
      </c>
      <c r="DK57" s="27">
        <v>15.726279</v>
      </c>
      <c r="DL57" s="27">
        <v>15.777175</v>
      </c>
      <c r="DM57" s="27">
        <v>15.877808</v>
      </c>
      <c r="DN57" s="24">
        <v>15.430348</v>
      </c>
      <c r="DO57" s="27">
        <v>16.284797999999999</v>
      </c>
      <c r="DP57" s="27">
        <v>16.361813999999999</v>
      </c>
      <c r="DQ57" s="27">
        <v>16.421317999999999</v>
      </c>
      <c r="DR57" s="27">
        <v>16.544622</v>
      </c>
      <c r="DS57" s="24">
        <v>16.042442000000001</v>
      </c>
      <c r="DT57" s="27">
        <v>16.923143</v>
      </c>
      <c r="DU57" s="27">
        <v>16.996500000000001</v>
      </c>
      <c r="DV57" s="27">
        <v>17.066244000000001</v>
      </c>
      <c r="DW57" s="27">
        <v>17.222559</v>
      </c>
      <c r="DX57" s="24">
        <v>16.652348</v>
      </c>
      <c r="DY57" s="27">
        <v>17.573681000000001</v>
      </c>
      <c r="DZ57" s="27">
        <v>17.646166000000001</v>
      </c>
      <c r="EA57" s="27">
        <v>17.726804999999999</v>
      </c>
      <c r="EB57" s="27">
        <v>17.927465000000002</v>
      </c>
      <c r="EC57" s="24">
        <v>17.271439000000001</v>
      </c>
      <c r="ED57" s="27">
        <v>18.253117</v>
      </c>
      <c r="EE57" s="27">
        <v>18.329252</v>
      </c>
      <c r="EF57" s="27">
        <v>18.422594</v>
      </c>
      <c r="EG57" s="27">
        <v>18.674710999999999</v>
      </c>
      <c r="EH57" s="24">
        <v>17.916488999999999</v>
      </c>
      <c r="EI57" s="27">
        <v>18.962275000000002</v>
      </c>
      <c r="EJ57" s="27">
        <v>19.044474000000001</v>
      </c>
      <c r="EK57" s="27">
        <v>19.155249000000001</v>
      </c>
      <c r="EL57" s="27">
        <v>19.464848</v>
      </c>
      <c r="EM57" s="24">
        <v>18.587098999999998</v>
      </c>
      <c r="EN57" s="27">
        <v>19.706703000000001</v>
      </c>
      <c r="EO57" s="27">
        <v>19.797274000000002</v>
      </c>
      <c r="EP57" s="27">
        <v>19.929276000000002</v>
      </c>
      <c r="EQ57" s="27">
        <v>20.309324</v>
      </c>
      <c r="ER57" s="24">
        <v>19.287754</v>
      </c>
      <c r="ES57" s="26">
        <v>3.9E-2</v>
      </c>
      <c r="ET57" s="26">
        <v>3.9E-2</v>
      </c>
      <c r="EU57" s="26">
        <v>3.9E-2</v>
      </c>
      <c r="EV57" s="26">
        <v>0.04</v>
      </c>
      <c r="EW57" s="25">
        <v>3.7999999999999999E-2</v>
      </c>
    </row>
    <row r="58" spans="1:153" x14ac:dyDescent="0.25">
      <c r="A58" s="28" t="s">
        <v>180</v>
      </c>
      <c r="B58" s="28">
        <v>3753.1875</v>
      </c>
      <c r="C58" s="28">
        <v>3725.03125</v>
      </c>
      <c r="D58" s="31">
        <v>3711.9421390000002</v>
      </c>
      <c r="E58" s="31">
        <v>3711.9221189999998</v>
      </c>
      <c r="F58" s="31">
        <v>3711.9326169999999</v>
      </c>
      <c r="G58" s="31">
        <v>3711.9125979999999</v>
      </c>
      <c r="H58" s="28">
        <v>3711.928711</v>
      </c>
      <c r="I58" s="31">
        <v>3665.0002439999998</v>
      </c>
      <c r="J58" s="31">
        <v>3663.39624</v>
      </c>
      <c r="K58" s="31">
        <v>3663.1655270000001</v>
      </c>
      <c r="L58" s="31">
        <v>3662.1147460000002</v>
      </c>
      <c r="M58" s="28">
        <v>3667.1367190000001</v>
      </c>
      <c r="N58" s="31">
        <v>3703.8664549999999</v>
      </c>
      <c r="O58" s="31">
        <v>3673.1467290000001</v>
      </c>
      <c r="P58" s="31">
        <v>3659.0222170000002</v>
      </c>
      <c r="Q58" s="31">
        <v>3635.6657709999999</v>
      </c>
      <c r="R58" s="28">
        <v>3685.3747560000002</v>
      </c>
      <c r="S58" s="31">
        <v>3755.6430660000001</v>
      </c>
      <c r="T58" s="31">
        <v>3686.9624020000001</v>
      </c>
      <c r="U58" s="31">
        <v>3652.8354490000002</v>
      </c>
      <c r="V58" s="31">
        <v>3595.8156739999999</v>
      </c>
      <c r="W58" s="28">
        <v>3707.8862300000001</v>
      </c>
      <c r="X58" s="31">
        <v>3797.8510740000002</v>
      </c>
      <c r="Y58" s="31">
        <v>3710.201904</v>
      </c>
      <c r="Z58" s="31">
        <v>3657.9697270000001</v>
      </c>
      <c r="AA58" s="31">
        <v>3573.1472170000002</v>
      </c>
      <c r="AB58" s="28">
        <v>3732.4902339999999</v>
      </c>
      <c r="AC58" s="31">
        <v>3847.313232</v>
      </c>
      <c r="AD58" s="31">
        <v>3752.506836</v>
      </c>
      <c r="AE58" s="31">
        <v>3688.5253910000001</v>
      </c>
      <c r="AF58" s="31">
        <v>3586.0517580000001</v>
      </c>
      <c r="AG58" s="28">
        <v>3780.0825199999999</v>
      </c>
      <c r="AH58" s="31">
        <v>3890.540039</v>
      </c>
      <c r="AI58" s="31">
        <v>3793.7072750000002</v>
      </c>
      <c r="AJ58" s="31">
        <v>3721.3041990000002</v>
      </c>
      <c r="AK58" s="31">
        <v>3613.5634770000001</v>
      </c>
      <c r="AL58" s="28">
        <v>3829.2341310000002</v>
      </c>
      <c r="AM58" s="31">
        <v>3941.60376</v>
      </c>
      <c r="AN58" s="31">
        <v>3837.7302249999998</v>
      </c>
      <c r="AO58" s="31">
        <v>3761.0510250000002</v>
      </c>
      <c r="AP58" s="31">
        <v>3649.3034670000002</v>
      </c>
      <c r="AQ58" s="28">
        <v>3883.4848630000001</v>
      </c>
      <c r="AR58" s="31">
        <v>3970.6713869999999</v>
      </c>
      <c r="AS58" s="31">
        <v>3861.1591800000001</v>
      </c>
      <c r="AT58" s="31">
        <v>3782.7646479999999</v>
      </c>
      <c r="AU58" s="31">
        <v>3668.0749510000001</v>
      </c>
      <c r="AV58" s="28">
        <v>3914.7475589999999</v>
      </c>
      <c r="AW58" s="31">
        <v>4005.0410160000001</v>
      </c>
      <c r="AX58" s="31">
        <v>3887.8955080000001</v>
      </c>
      <c r="AY58" s="31">
        <v>3809.111328</v>
      </c>
      <c r="AZ58" s="31">
        <v>3696.0209960000002</v>
      </c>
      <c r="BA58" s="28">
        <v>3951.4184570000002</v>
      </c>
      <c r="BB58" s="31">
        <v>4043.101318</v>
      </c>
      <c r="BC58" s="31">
        <v>3918.578857</v>
      </c>
      <c r="BD58" s="31">
        <v>3839.4873050000001</v>
      </c>
      <c r="BE58" s="31">
        <v>3726.3991700000001</v>
      </c>
      <c r="BF58" s="28">
        <v>3992.7526859999998</v>
      </c>
      <c r="BG58" s="31">
        <v>4076.1108399999998</v>
      </c>
      <c r="BH58" s="31">
        <v>3942.3173830000001</v>
      </c>
      <c r="BI58" s="31">
        <v>3864.256836</v>
      </c>
      <c r="BJ58" s="31">
        <v>3746.7653810000002</v>
      </c>
      <c r="BK58" s="28">
        <v>4024.7785640000002</v>
      </c>
      <c r="BL58" s="31">
        <v>4108.8715819999998</v>
      </c>
      <c r="BM58" s="31">
        <v>3969.4121089999999</v>
      </c>
      <c r="BN58" s="31">
        <v>3890.2016600000002</v>
      </c>
      <c r="BO58" s="31">
        <v>3765.1838379999999</v>
      </c>
      <c r="BP58" s="28">
        <v>4054.7382809999999</v>
      </c>
      <c r="BQ58" s="31">
        <v>4138.5</v>
      </c>
      <c r="BR58" s="31">
        <v>3996.7624510000001</v>
      </c>
      <c r="BS58" s="31">
        <v>3916.625732</v>
      </c>
      <c r="BT58" s="31">
        <v>3784.9328609999998</v>
      </c>
      <c r="BU58" s="28">
        <v>4083.9628910000001</v>
      </c>
      <c r="BV58" s="31">
        <v>4170.9072269999997</v>
      </c>
      <c r="BW58" s="31">
        <v>4019.38501</v>
      </c>
      <c r="BX58" s="31">
        <v>3940.040039</v>
      </c>
      <c r="BY58" s="31">
        <v>3803.6000979999999</v>
      </c>
      <c r="BZ58" s="28">
        <v>4109.7797849999997</v>
      </c>
      <c r="CA58" s="31">
        <v>4195.1806640000004</v>
      </c>
      <c r="CB58" s="31">
        <v>4041.3103030000002</v>
      </c>
      <c r="CC58" s="31">
        <v>3960.9309079999998</v>
      </c>
      <c r="CD58" s="31">
        <v>3823.2551269999999</v>
      </c>
      <c r="CE58" s="28">
        <v>4133.5683589999999</v>
      </c>
      <c r="CF58" s="31">
        <v>4224.2270509999998</v>
      </c>
      <c r="CG58" s="31">
        <v>4062.8486330000001</v>
      </c>
      <c r="CH58" s="31">
        <v>3981.0107419999999</v>
      </c>
      <c r="CI58" s="31">
        <v>3842.8923340000001</v>
      </c>
      <c r="CJ58" s="28">
        <v>4156.6464839999999</v>
      </c>
      <c r="CK58" s="31">
        <v>4250.6103519999997</v>
      </c>
      <c r="CL58" s="31">
        <v>4085.814453</v>
      </c>
      <c r="CM58" s="31">
        <v>4000.2026369999999</v>
      </c>
      <c r="CN58" s="31">
        <v>3863.9436040000001</v>
      </c>
      <c r="CO58" s="28">
        <v>4177.7666019999997</v>
      </c>
      <c r="CP58" s="31">
        <v>4277.4638670000004</v>
      </c>
      <c r="CQ58" s="31">
        <v>4107.6958009999998</v>
      </c>
      <c r="CR58" s="31">
        <v>4018.8801269999999</v>
      </c>
      <c r="CS58" s="31">
        <v>3881.4926759999998</v>
      </c>
      <c r="CT58" s="28">
        <v>4195.6020509999998</v>
      </c>
      <c r="CU58" s="31">
        <v>4305.1118159999996</v>
      </c>
      <c r="CV58" s="31">
        <v>4128.7382809999999</v>
      </c>
      <c r="CW58" s="31">
        <v>4039.8039549999999</v>
      </c>
      <c r="CX58" s="31">
        <v>3898.4594729999999</v>
      </c>
      <c r="CY58" s="28">
        <v>4214.2993159999996</v>
      </c>
      <c r="CZ58" s="31">
        <v>4330.3740230000003</v>
      </c>
      <c r="DA58" s="31">
        <v>4150.8188479999999</v>
      </c>
      <c r="DB58" s="31">
        <v>4060.8823240000002</v>
      </c>
      <c r="DC58" s="31">
        <v>3918.8322750000002</v>
      </c>
      <c r="DD58" s="28">
        <v>4234.7724609999996</v>
      </c>
      <c r="DE58" s="31">
        <v>4356.4614259999998</v>
      </c>
      <c r="DF58" s="31">
        <v>4173.0766599999997</v>
      </c>
      <c r="DG58" s="31">
        <v>4081.7233890000002</v>
      </c>
      <c r="DH58" s="31">
        <v>3939.55249</v>
      </c>
      <c r="DI58" s="28">
        <v>4257.9008789999998</v>
      </c>
      <c r="DJ58" s="31">
        <v>4386.5664059999999</v>
      </c>
      <c r="DK58" s="31">
        <v>4199.142578</v>
      </c>
      <c r="DL58" s="31">
        <v>4104.2822269999997</v>
      </c>
      <c r="DM58" s="31">
        <v>3962.4045409999999</v>
      </c>
      <c r="DN58" s="28">
        <v>4283.6640619999998</v>
      </c>
      <c r="DO58" s="31">
        <v>4415.8505859999996</v>
      </c>
      <c r="DP58" s="31">
        <v>4222.8041990000002</v>
      </c>
      <c r="DQ58" s="31">
        <v>4125.091797</v>
      </c>
      <c r="DR58" s="31">
        <v>3985.6884770000001</v>
      </c>
      <c r="DS58" s="28">
        <v>4311.9780270000001</v>
      </c>
      <c r="DT58" s="31">
        <v>4450.0366210000002</v>
      </c>
      <c r="DU58" s="31">
        <v>4251.9931640000004</v>
      </c>
      <c r="DV58" s="31">
        <v>4151.1166990000002</v>
      </c>
      <c r="DW58" s="31">
        <v>4019.2827149999998</v>
      </c>
      <c r="DX58" s="28">
        <v>4347.7441410000001</v>
      </c>
      <c r="DY58" s="31">
        <v>4487.7885740000002</v>
      </c>
      <c r="DZ58" s="31">
        <v>4287.1186520000001</v>
      </c>
      <c r="EA58" s="31">
        <v>4184.1547849999997</v>
      </c>
      <c r="EB58" s="31">
        <v>4062.60376</v>
      </c>
      <c r="EC58" s="28">
        <v>4388.4936520000001</v>
      </c>
      <c r="ED58" s="31">
        <v>4528.3823240000002</v>
      </c>
      <c r="EE58" s="31">
        <v>4325.8554690000001</v>
      </c>
      <c r="EF58" s="31">
        <v>4222.138672</v>
      </c>
      <c r="EG58" s="31">
        <v>4111.2368159999996</v>
      </c>
      <c r="EH58" s="28">
        <v>4430.8564450000003</v>
      </c>
      <c r="EI58" s="31">
        <v>4570.966797</v>
      </c>
      <c r="EJ58" s="31">
        <v>4364.34375</v>
      </c>
      <c r="EK58" s="31">
        <v>4260.3784180000002</v>
      </c>
      <c r="EL58" s="31">
        <v>4156.0214839999999</v>
      </c>
      <c r="EM58" s="28">
        <v>4471.0444340000004</v>
      </c>
      <c r="EN58" s="31">
        <v>4612.0297849999997</v>
      </c>
      <c r="EO58" s="31">
        <v>4403.0771480000003</v>
      </c>
      <c r="EP58" s="31">
        <v>4296.8466799999997</v>
      </c>
      <c r="EQ58" s="31">
        <v>4203.9682620000003</v>
      </c>
      <c r="ER58" s="28">
        <v>4508.7700199999999</v>
      </c>
      <c r="ES58" s="30">
        <v>7.0000000000000001E-3</v>
      </c>
      <c r="ET58" s="30">
        <v>6.0000000000000001E-3</v>
      </c>
      <c r="EU58" s="30">
        <v>5.0000000000000001E-3</v>
      </c>
      <c r="EV58" s="30">
        <v>4.0000000000000001E-3</v>
      </c>
      <c r="EW58" s="29">
        <v>7.0000000000000001E-3</v>
      </c>
    </row>
    <row r="59" spans="1:153" x14ac:dyDescent="0.25">
      <c r="A59" s="24" t="s">
        <v>179</v>
      </c>
      <c r="B59" s="24">
        <v>115.951851</v>
      </c>
      <c r="C59" s="24">
        <v>114.24739099999999</v>
      </c>
      <c r="D59" s="27">
        <v>125.36668400000001</v>
      </c>
      <c r="E59" s="27">
        <v>126.294296</v>
      </c>
      <c r="F59" s="27">
        <v>126.84161400000001</v>
      </c>
      <c r="G59" s="27">
        <v>127.799194</v>
      </c>
      <c r="H59" s="24">
        <v>126.75155599999999</v>
      </c>
      <c r="I59" s="27">
        <v>133.01561000000001</v>
      </c>
      <c r="J59" s="27">
        <v>135.02087399999999</v>
      </c>
      <c r="K59" s="27">
        <v>136.23490899999999</v>
      </c>
      <c r="L59" s="27">
        <v>138.32492099999999</v>
      </c>
      <c r="M59" s="24">
        <v>136.00547800000001</v>
      </c>
      <c r="N59" s="27">
        <v>157.17074600000001</v>
      </c>
      <c r="O59" s="27">
        <v>159.697464</v>
      </c>
      <c r="P59" s="27">
        <v>161.27034</v>
      </c>
      <c r="Q59" s="27">
        <v>163.84019499999999</v>
      </c>
      <c r="R59" s="24">
        <v>161.549362</v>
      </c>
      <c r="S59" s="27">
        <v>164.550522</v>
      </c>
      <c r="T59" s="27">
        <v>167.69120799999999</v>
      </c>
      <c r="U59" s="27">
        <v>169.56698600000001</v>
      </c>
      <c r="V59" s="27">
        <v>172.51911899999999</v>
      </c>
      <c r="W59" s="24">
        <v>170.142471</v>
      </c>
      <c r="X59" s="27">
        <v>170.13024899999999</v>
      </c>
      <c r="Y59" s="27">
        <v>174.788971</v>
      </c>
      <c r="Z59" s="27">
        <v>177.58648700000001</v>
      </c>
      <c r="AA59" s="27">
        <v>181.71305799999999</v>
      </c>
      <c r="AB59" s="24">
        <v>178.11004600000001</v>
      </c>
      <c r="AC59" s="27">
        <v>173.42887899999999</v>
      </c>
      <c r="AD59" s="27">
        <v>178.45425399999999</v>
      </c>
      <c r="AE59" s="27">
        <v>181.723557</v>
      </c>
      <c r="AF59" s="27">
        <v>186.58100899999999</v>
      </c>
      <c r="AG59" s="24">
        <v>183.06173699999999</v>
      </c>
      <c r="AH59" s="27">
        <v>176.15772999999999</v>
      </c>
      <c r="AI59" s="27">
        <v>182.15595999999999</v>
      </c>
      <c r="AJ59" s="27">
        <v>185.99787900000001</v>
      </c>
      <c r="AK59" s="27">
        <v>191.5504</v>
      </c>
      <c r="AL59" s="24">
        <v>187.63296500000001</v>
      </c>
      <c r="AM59" s="27">
        <v>178.90954600000001</v>
      </c>
      <c r="AN59" s="27">
        <v>185.78024300000001</v>
      </c>
      <c r="AO59" s="27">
        <v>190.10626199999999</v>
      </c>
      <c r="AP59" s="27">
        <v>196.48580899999999</v>
      </c>
      <c r="AQ59" s="24">
        <v>192.08843999999999</v>
      </c>
      <c r="AR59" s="27">
        <v>181.85189800000001</v>
      </c>
      <c r="AS59" s="27">
        <v>189.70313999999999</v>
      </c>
      <c r="AT59" s="27">
        <v>194.49629200000001</v>
      </c>
      <c r="AU59" s="27">
        <v>201.60829200000001</v>
      </c>
      <c r="AV59" s="24">
        <v>196.91348300000001</v>
      </c>
      <c r="AW59" s="27">
        <v>184.940506</v>
      </c>
      <c r="AX59" s="27">
        <v>194.09231600000001</v>
      </c>
      <c r="AY59" s="27">
        <v>199.43708799999999</v>
      </c>
      <c r="AZ59" s="27">
        <v>207.27087399999999</v>
      </c>
      <c r="BA59" s="24">
        <v>202.22409099999999</v>
      </c>
      <c r="BB59" s="27">
        <v>188.80813599999999</v>
      </c>
      <c r="BC59" s="27">
        <v>198.85391200000001</v>
      </c>
      <c r="BD59" s="27">
        <v>204.93275499999999</v>
      </c>
      <c r="BE59" s="27">
        <v>217.65860000000001</v>
      </c>
      <c r="BF59" s="24">
        <v>208.26556400000001</v>
      </c>
      <c r="BG59" s="27">
        <v>193.74865700000001</v>
      </c>
      <c r="BH59" s="27">
        <v>203.816742</v>
      </c>
      <c r="BI59" s="27">
        <v>213.03338600000001</v>
      </c>
      <c r="BJ59" s="27">
        <v>224.11367799999999</v>
      </c>
      <c r="BK59" s="24">
        <v>213.96466100000001</v>
      </c>
      <c r="BL59" s="27">
        <v>198.24307300000001</v>
      </c>
      <c r="BM59" s="27">
        <v>213.840103</v>
      </c>
      <c r="BN59" s="27">
        <v>219.876633</v>
      </c>
      <c r="BO59" s="27">
        <v>231.734634</v>
      </c>
      <c r="BP59" s="24">
        <v>220.848557</v>
      </c>
      <c r="BQ59" s="27">
        <v>203.01139800000001</v>
      </c>
      <c r="BR59" s="27">
        <v>220.30010999999999</v>
      </c>
      <c r="BS59" s="27">
        <v>227.12089499999999</v>
      </c>
      <c r="BT59" s="27">
        <v>239.91639699999999</v>
      </c>
      <c r="BU59" s="24">
        <v>228.20040900000001</v>
      </c>
      <c r="BV59" s="27">
        <v>204.062881</v>
      </c>
      <c r="BW59" s="27">
        <v>227.31785600000001</v>
      </c>
      <c r="BX59" s="27">
        <v>234.91004899999999</v>
      </c>
      <c r="BY59" s="27">
        <v>248.85611</v>
      </c>
      <c r="BZ59" s="24">
        <v>236.04473899999999</v>
      </c>
      <c r="CA59" s="27">
        <v>213.82933</v>
      </c>
      <c r="CB59" s="27">
        <v>234.68911700000001</v>
      </c>
      <c r="CC59" s="27">
        <v>243.199005</v>
      </c>
      <c r="CD59" s="27">
        <v>257.94650300000001</v>
      </c>
      <c r="CE59" s="24">
        <v>244.28707900000001</v>
      </c>
      <c r="CF59" s="27">
        <v>220.432312</v>
      </c>
      <c r="CG59" s="27">
        <v>243.29418899999999</v>
      </c>
      <c r="CH59" s="27">
        <v>252.679855</v>
      </c>
      <c r="CI59" s="27">
        <v>267.96814000000001</v>
      </c>
      <c r="CJ59" s="24">
        <v>253.581177</v>
      </c>
      <c r="CK59" s="27">
        <v>227.615295</v>
      </c>
      <c r="CL59" s="27">
        <v>252.44253499999999</v>
      </c>
      <c r="CM59" s="27">
        <v>262.73785400000003</v>
      </c>
      <c r="CN59" s="27">
        <v>278.62463400000001</v>
      </c>
      <c r="CO59" s="24">
        <v>263.66922</v>
      </c>
      <c r="CP59" s="27">
        <v>235.37957800000001</v>
      </c>
      <c r="CQ59" s="27">
        <v>262.24792500000001</v>
      </c>
      <c r="CR59" s="27">
        <v>273.55609099999998</v>
      </c>
      <c r="CS59" s="27">
        <v>290.06393400000002</v>
      </c>
      <c r="CT59" s="24">
        <v>274.33843999999999</v>
      </c>
      <c r="CU59" s="27">
        <v>243.60876500000001</v>
      </c>
      <c r="CV59" s="27">
        <v>272.65362499999998</v>
      </c>
      <c r="CW59" s="27">
        <v>284.82388300000002</v>
      </c>
      <c r="CX59" s="27">
        <v>302.05426</v>
      </c>
      <c r="CY59" s="24">
        <v>289.66751099999999</v>
      </c>
      <c r="CZ59" s="27">
        <v>252.161362</v>
      </c>
      <c r="DA59" s="27">
        <v>283.41989100000001</v>
      </c>
      <c r="DB59" s="27">
        <v>296.45281999999997</v>
      </c>
      <c r="DC59" s="27">
        <v>314.46948200000003</v>
      </c>
      <c r="DD59" s="24">
        <v>301.648438</v>
      </c>
      <c r="DE59" s="27">
        <v>261.17248499999999</v>
      </c>
      <c r="DF59" s="27">
        <v>294.743469</v>
      </c>
      <c r="DG59" s="27">
        <v>308.391144</v>
      </c>
      <c r="DH59" s="27">
        <v>327.438446</v>
      </c>
      <c r="DI59" s="24">
        <v>314.23898300000002</v>
      </c>
      <c r="DJ59" s="27">
        <v>270.42010499999998</v>
      </c>
      <c r="DK59" s="27">
        <v>306.56802399999998</v>
      </c>
      <c r="DL59" s="27">
        <v>320.991669</v>
      </c>
      <c r="DM59" s="27">
        <v>340.90817299999998</v>
      </c>
      <c r="DN59" s="24">
        <v>327.29925500000002</v>
      </c>
      <c r="DO59" s="27">
        <v>280.23431399999998</v>
      </c>
      <c r="DP59" s="27">
        <v>318.902466</v>
      </c>
      <c r="DQ59" s="27">
        <v>334.195831</v>
      </c>
      <c r="DR59" s="27">
        <v>354.82549999999998</v>
      </c>
      <c r="DS59" s="24">
        <v>340.89553799999999</v>
      </c>
      <c r="DT59" s="27">
        <v>289.44693000000001</v>
      </c>
      <c r="DU59" s="27">
        <v>329.78653000000003</v>
      </c>
      <c r="DV59" s="27">
        <v>345.904968</v>
      </c>
      <c r="DW59" s="27">
        <v>366.90145899999999</v>
      </c>
      <c r="DX59" s="24">
        <v>352.97488399999997</v>
      </c>
      <c r="DY59" s="27">
        <v>298.359283</v>
      </c>
      <c r="DZ59" s="27">
        <v>339.51376299999998</v>
      </c>
      <c r="EA59" s="27">
        <v>356.51962300000002</v>
      </c>
      <c r="EB59" s="27">
        <v>377.39254799999998</v>
      </c>
      <c r="EC59" s="24">
        <v>362.981537</v>
      </c>
      <c r="ED59" s="27">
        <v>306.26357999999999</v>
      </c>
      <c r="EE59" s="27">
        <v>347.96069299999999</v>
      </c>
      <c r="EF59" s="27">
        <v>365.619507</v>
      </c>
      <c r="EG59" s="27">
        <v>382.57476800000001</v>
      </c>
      <c r="EH59" s="24">
        <v>370.97412100000003</v>
      </c>
      <c r="EI59" s="27">
        <v>313.82605000000001</v>
      </c>
      <c r="EJ59" s="27">
        <v>355.736603</v>
      </c>
      <c r="EK59" s="27">
        <v>374.20202599999999</v>
      </c>
      <c r="EL59" s="27">
        <v>391.73034699999999</v>
      </c>
      <c r="EM59" s="24">
        <v>378.31091300000003</v>
      </c>
      <c r="EN59" s="27">
        <v>321.00921599999998</v>
      </c>
      <c r="EO59" s="27">
        <v>363.321259</v>
      </c>
      <c r="EP59" s="27">
        <v>382.93026700000001</v>
      </c>
      <c r="EQ59" s="27">
        <v>400.75473</v>
      </c>
      <c r="ER59" s="24">
        <v>385.44632000000001</v>
      </c>
      <c r="ES59" s="26">
        <v>3.5999999999999997E-2</v>
      </c>
      <c r="ET59" s="26">
        <v>4.1000000000000002E-2</v>
      </c>
      <c r="EU59" s="26">
        <v>4.2999999999999997E-2</v>
      </c>
      <c r="EV59" s="26">
        <v>4.3999999999999997E-2</v>
      </c>
      <c r="EW59" s="25">
        <v>4.2999999999999997E-2</v>
      </c>
    </row>
    <row r="60" spans="1:153" x14ac:dyDescent="0.25">
      <c r="A60" s="28" t="s">
        <v>178</v>
      </c>
      <c r="B60" s="28">
        <v>3869.139404</v>
      </c>
      <c r="C60" s="28">
        <v>3839.2785640000002</v>
      </c>
      <c r="D60" s="31">
        <v>3837.3088379999999</v>
      </c>
      <c r="E60" s="31">
        <v>3838.2163089999999</v>
      </c>
      <c r="F60" s="31">
        <v>3838.7741700000001</v>
      </c>
      <c r="G60" s="31">
        <v>3839.711914</v>
      </c>
      <c r="H60" s="28">
        <v>3838.6801759999998</v>
      </c>
      <c r="I60" s="31">
        <v>3798.0158689999998</v>
      </c>
      <c r="J60" s="31">
        <v>3798.4169919999999</v>
      </c>
      <c r="K60" s="31">
        <v>3799.4003910000001</v>
      </c>
      <c r="L60" s="31">
        <v>3800.4396969999998</v>
      </c>
      <c r="M60" s="28">
        <v>3803.1420899999998</v>
      </c>
      <c r="N60" s="31">
        <v>3861.0371089999999</v>
      </c>
      <c r="O60" s="31">
        <v>3832.8442380000001</v>
      </c>
      <c r="P60" s="31">
        <v>3820.2924800000001</v>
      </c>
      <c r="Q60" s="31">
        <v>3799.5058589999999</v>
      </c>
      <c r="R60" s="28">
        <v>3846.9240719999998</v>
      </c>
      <c r="S60" s="31">
        <v>3920.1936040000001</v>
      </c>
      <c r="T60" s="31">
        <v>3854.6535640000002</v>
      </c>
      <c r="U60" s="31">
        <v>3822.4023440000001</v>
      </c>
      <c r="V60" s="31">
        <v>3768.3347170000002</v>
      </c>
      <c r="W60" s="28">
        <v>3878.0288089999999</v>
      </c>
      <c r="X60" s="31">
        <v>3967.9814449999999</v>
      </c>
      <c r="Y60" s="31">
        <v>3884.9909670000002</v>
      </c>
      <c r="Z60" s="31">
        <v>3835.5561520000001</v>
      </c>
      <c r="AA60" s="31">
        <v>3754.8603520000001</v>
      </c>
      <c r="AB60" s="28">
        <v>3910.6003420000002</v>
      </c>
      <c r="AC60" s="31">
        <v>4020.7421880000002</v>
      </c>
      <c r="AD60" s="31">
        <v>3930.961182</v>
      </c>
      <c r="AE60" s="31">
        <v>3870.2490229999999</v>
      </c>
      <c r="AF60" s="31">
        <v>3772.6328119999998</v>
      </c>
      <c r="AG60" s="28">
        <v>3963.1442870000001</v>
      </c>
      <c r="AH60" s="31">
        <v>4066.6977539999998</v>
      </c>
      <c r="AI60" s="31">
        <v>3975.8632809999999</v>
      </c>
      <c r="AJ60" s="31">
        <v>3907.3020019999999</v>
      </c>
      <c r="AK60" s="31">
        <v>3805.1137699999999</v>
      </c>
      <c r="AL60" s="28">
        <v>4016.8671880000002</v>
      </c>
      <c r="AM60" s="31">
        <v>4120.5131840000004</v>
      </c>
      <c r="AN60" s="31">
        <v>4023.5104980000001</v>
      </c>
      <c r="AO60" s="31">
        <v>3951.1572270000001</v>
      </c>
      <c r="AP60" s="31">
        <v>3845.789307</v>
      </c>
      <c r="AQ60" s="28">
        <v>4075.5732419999999</v>
      </c>
      <c r="AR60" s="31">
        <v>4152.5234380000002</v>
      </c>
      <c r="AS60" s="31">
        <v>4050.8623050000001</v>
      </c>
      <c r="AT60" s="31">
        <v>3977.2609859999998</v>
      </c>
      <c r="AU60" s="31">
        <v>3869.6833499999998</v>
      </c>
      <c r="AV60" s="28">
        <v>4111.6611329999996</v>
      </c>
      <c r="AW60" s="31">
        <v>4189.9814450000003</v>
      </c>
      <c r="AX60" s="31">
        <v>4081.9877929999998</v>
      </c>
      <c r="AY60" s="31">
        <v>4008.5483399999998</v>
      </c>
      <c r="AZ60" s="31">
        <v>3903.2919919999999</v>
      </c>
      <c r="BA60" s="28">
        <v>4153.642578</v>
      </c>
      <c r="BB60" s="31">
        <v>4231.9096680000002</v>
      </c>
      <c r="BC60" s="31">
        <v>4117.4326170000004</v>
      </c>
      <c r="BD60" s="31">
        <v>4044.4201659999999</v>
      </c>
      <c r="BE60" s="31">
        <v>3944.0578609999998</v>
      </c>
      <c r="BF60" s="28">
        <v>4201.0180659999996</v>
      </c>
      <c r="BG60" s="31">
        <v>4269.859375</v>
      </c>
      <c r="BH60" s="31">
        <v>4146.1342770000001</v>
      </c>
      <c r="BI60" s="31">
        <v>4077.2902829999998</v>
      </c>
      <c r="BJ60" s="31">
        <v>3970.8791500000002</v>
      </c>
      <c r="BK60" s="28">
        <v>4238.7431640000004</v>
      </c>
      <c r="BL60" s="31">
        <v>4307.1147460000002</v>
      </c>
      <c r="BM60" s="31">
        <v>4183.2524409999996</v>
      </c>
      <c r="BN60" s="31">
        <v>4110.078125</v>
      </c>
      <c r="BO60" s="31">
        <v>3996.9184570000002</v>
      </c>
      <c r="BP60" s="28">
        <v>4275.5869140000004</v>
      </c>
      <c r="BQ60" s="31">
        <v>4341.5112300000001</v>
      </c>
      <c r="BR60" s="31">
        <v>4217.0625</v>
      </c>
      <c r="BS60" s="31">
        <v>4143.7465819999998</v>
      </c>
      <c r="BT60" s="31">
        <v>4024.849365</v>
      </c>
      <c r="BU60" s="28">
        <v>4312.1630859999996</v>
      </c>
      <c r="BV60" s="31">
        <v>4374.9702150000003</v>
      </c>
      <c r="BW60" s="31">
        <v>4246.7026370000003</v>
      </c>
      <c r="BX60" s="31">
        <v>4174.9501950000003</v>
      </c>
      <c r="BY60" s="31">
        <v>4052.4562989999999</v>
      </c>
      <c r="BZ60" s="28">
        <v>4345.8247069999998</v>
      </c>
      <c r="CA60" s="31">
        <v>4409.0097660000001</v>
      </c>
      <c r="CB60" s="31">
        <v>4275.9995120000003</v>
      </c>
      <c r="CC60" s="31">
        <v>4204.1298829999996</v>
      </c>
      <c r="CD60" s="31">
        <v>4081.2016600000002</v>
      </c>
      <c r="CE60" s="28">
        <v>4377.8554690000001</v>
      </c>
      <c r="CF60" s="31">
        <v>4444.6591799999997</v>
      </c>
      <c r="CG60" s="31">
        <v>4306.142578</v>
      </c>
      <c r="CH60" s="31">
        <v>4233.6904299999997</v>
      </c>
      <c r="CI60" s="31">
        <v>4110.8603519999997</v>
      </c>
      <c r="CJ60" s="28">
        <v>4410.2275390000004</v>
      </c>
      <c r="CK60" s="31">
        <v>4478.2255859999996</v>
      </c>
      <c r="CL60" s="31">
        <v>4338.2568359999996</v>
      </c>
      <c r="CM60" s="31">
        <v>4262.9404299999997</v>
      </c>
      <c r="CN60" s="31">
        <v>4142.5683589999999</v>
      </c>
      <c r="CO60" s="28">
        <v>4441.4360349999997</v>
      </c>
      <c r="CP60" s="31">
        <v>4512.8432620000003</v>
      </c>
      <c r="CQ60" s="31">
        <v>4369.9438479999999</v>
      </c>
      <c r="CR60" s="31">
        <v>4292.4360349999997</v>
      </c>
      <c r="CS60" s="31">
        <v>4171.5566410000001</v>
      </c>
      <c r="CT60" s="28">
        <v>4469.9404299999997</v>
      </c>
      <c r="CU60" s="31">
        <v>4548.720703</v>
      </c>
      <c r="CV60" s="31">
        <v>4401.3920900000003</v>
      </c>
      <c r="CW60" s="31">
        <v>4324.6279299999997</v>
      </c>
      <c r="CX60" s="31">
        <v>4200.513672</v>
      </c>
      <c r="CY60" s="28">
        <v>4503.966797</v>
      </c>
      <c r="CZ60" s="31">
        <v>4582.5351559999999</v>
      </c>
      <c r="DA60" s="31">
        <v>4434.2387699999999</v>
      </c>
      <c r="DB60" s="31">
        <v>4357.3349609999996</v>
      </c>
      <c r="DC60" s="31">
        <v>4233.3017579999996</v>
      </c>
      <c r="DD60" s="28">
        <v>4536.4208980000003</v>
      </c>
      <c r="DE60" s="31">
        <v>4617.6337890000004</v>
      </c>
      <c r="DF60" s="31">
        <v>4467.8203119999998</v>
      </c>
      <c r="DG60" s="31">
        <v>4390.1147460000002</v>
      </c>
      <c r="DH60" s="31">
        <v>4266.9907229999999</v>
      </c>
      <c r="DI60" s="28">
        <v>4572.1396480000003</v>
      </c>
      <c r="DJ60" s="31">
        <v>4656.986328</v>
      </c>
      <c r="DK60" s="31">
        <v>4505.7104490000002</v>
      </c>
      <c r="DL60" s="31">
        <v>4425.2739259999998</v>
      </c>
      <c r="DM60" s="31">
        <v>4303.3125</v>
      </c>
      <c r="DN60" s="28">
        <v>4610.9633789999998</v>
      </c>
      <c r="DO60" s="31">
        <v>4696.0849609999996</v>
      </c>
      <c r="DP60" s="31">
        <v>4541.7065430000002</v>
      </c>
      <c r="DQ60" s="31">
        <v>4459.2875979999999</v>
      </c>
      <c r="DR60" s="31">
        <v>4340.5141599999997</v>
      </c>
      <c r="DS60" s="28">
        <v>4652.8735349999997</v>
      </c>
      <c r="DT60" s="31">
        <v>4739.4833980000003</v>
      </c>
      <c r="DU60" s="31">
        <v>4581.7797849999997</v>
      </c>
      <c r="DV60" s="31">
        <v>4497.0214839999999</v>
      </c>
      <c r="DW60" s="31">
        <v>4386.1840819999998</v>
      </c>
      <c r="DX60" s="28">
        <v>4700.7192379999997</v>
      </c>
      <c r="DY60" s="31">
        <v>4786.1479490000002</v>
      </c>
      <c r="DZ60" s="31">
        <v>4626.6323240000002</v>
      </c>
      <c r="EA60" s="31">
        <v>4540.6743159999996</v>
      </c>
      <c r="EB60" s="31">
        <v>4439.9960940000001</v>
      </c>
      <c r="EC60" s="28">
        <v>4751.4750979999999</v>
      </c>
      <c r="ED60" s="31">
        <v>4834.6459960000002</v>
      </c>
      <c r="EE60" s="31">
        <v>4673.8164059999999</v>
      </c>
      <c r="EF60" s="31">
        <v>4587.7583009999998</v>
      </c>
      <c r="EG60" s="31">
        <v>4493.8115230000003</v>
      </c>
      <c r="EH60" s="28">
        <v>4801.8305659999996</v>
      </c>
      <c r="EI60" s="31">
        <v>4884.7929690000001</v>
      </c>
      <c r="EJ60" s="31">
        <v>4720.0805659999996</v>
      </c>
      <c r="EK60" s="31">
        <v>4634.5805659999996</v>
      </c>
      <c r="EL60" s="31">
        <v>4547.751953</v>
      </c>
      <c r="EM60" s="28">
        <v>4849.3554690000001</v>
      </c>
      <c r="EN60" s="31">
        <v>4933.0390619999998</v>
      </c>
      <c r="EO60" s="31">
        <v>4766.3984380000002</v>
      </c>
      <c r="EP60" s="31">
        <v>4679.7768550000001</v>
      </c>
      <c r="EQ60" s="31">
        <v>4604.7231449999999</v>
      </c>
      <c r="ER60" s="28">
        <v>4894.2163090000004</v>
      </c>
      <c r="ES60" s="30">
        <v>8.9999999999999993E-3</v>
      </c>
      <c r="ET60" s="30">
        <v>7.0000000000000001E-3</v>
      </c>
      <c r="EU60" s="30">
        <v>7.0000000000000001E-3</v>
      </c>
      <c r="EV60" s="30">
        <v>6.0000000000000001E-3</v>
      </c>
      <c r="EW60" s="29">
        <v>8.0000000000000002E-3</v>
      </c>
    </row>
    <row r="61" spans="1:153" x14ac:dyDescent="0.25">
      <c r="A61" s="24"/>
      <c r="B61" s="24"/>
      <c r="C61" s="24"/>
      <c r="D61" s="194"/>
      <c r="E61" s="189"/>
      <c r="F61" s="189"/>
      <c r="G61" s="189"/>
      <c r="H61" s="195"/>
      <c r="I61" s="194"/>
      <c r="J61" s="189"/>
      <c r="K61" s="189"/>
      <c r="L61" s="189"/>
      <c r="M61" s="195"/>
      <c r="N61" s="194"/>
      <c r="O61" s="189"/>
      <c r="P61" s="189"/>
      <c r="Q61" s="189"/>
      <c r="R61" s="195"/>
      <c r="S61" s="194"/>
      <c r="T61" s="189"/>
      <c r="U61" s="189"/>
      <c r="V61" s="189"/>
      <c r="W61" s="195"/>
      <c r="X61" s="194"/>
      <c r="Y61" s="189"/>
      <c r="Z61" s="189"/>
      <c r="AA61" s="189"/>
      <c r="AB61" s="195"/>
      <c r="AC61" s="194"/>
      <c r="AD61" s="189"/>
      <c r="AE61" s="189"/>
      <c r="AF61" s="189"/>
      <c r="AG61" s="195"/>
      <c r="AH61" s="194"/>
      <c r="AI61" s="189"/>
      <c r="AJ61" s="189"/>
      <c r="AK61" s="189"/>
      <c r="AL61" s="195"/>
      <c r="AM61" s="194"/>
      <c r="AN61" s="189"/>
      <c r="AO61" s="189"/>
      <c r="AP61" s="189"/>
      <c r="AQ61" s="195"/>
      <c r="AR61" s="194"/>
      <c r="AS61" s="189"/>
      <c r="AT61" s="189"/>
      <c r="AU61" s="189"/>
      <c r="AV61" s="195"/>
      <c r="AW61" s="194"/>
      <c r="AX61" s="189"/>
      <c r="AY61" s="189"/>
      <c r="AZ61" s="189"/>
      <c r="BA61" s="195"/>
      <c r="BB61" s="194"/>
      <c r="BC61" s="189"/>
      <c r="BD61" s="189"/>
      <c r="BE61" s="189"/>
      <c r="BF61" s="195"/>
      <c r="BG61" s="194"/>
      <c r="BH61" s="189"/>
      <c r="BI61" s="189"/>
      <c r="BJ61" s="189"/>
      <c r="BK61" s="195"/>
      <c r="BL61" s="194"/>
      <c r="BM61" s="189"/>
      <c r="BN61" s="189"/>
      <c r="BO61" s="189"/>
      <c r="BP61" s="195"/>
      <c r="BQ61" s="194"/>
      <c r="BR61" s="189"/>
      <c r="BS61" s="189"/>
      <c r="BT61" s="189"/>
      <c r="BU61" s="195"/>
      <c r="BV61" s="194"/>
      <c r="BW61" s="189"/>
      <c r="BX61" s="189"/>
      <c r="BY61" s="189"/>
      <c r="BZ61" s="195"/>
      <c r="CA61" s="194"/>
      <c r="CB61" s="189"/>
      <c r="CC61" s="189"/>
      <c r="CD61" s="189"/>
      <c r="CE61" s="195"/>
      <c r="CF61" s="194"/>
      <c r="CG61" s="189"/>
      <c r="CH61" s="189"/>
      <c r="CI61" s="189"/>
      <c r="CJ61" s="195"/>
      <c r="CK61" s="194"/>
      <c r="CL61" s="189"/>
      <c r="CM61" s="189"/>
      <c r="CN61" s="189"/>
      <c r="CO61" s="195"/>
      <c r="CP61" s="194"/>
      <c r="CQ61" s="189"/>
      <c r="CR61" s="189"/>
      <c r="CS61" s="189"/>
      <c r="CT61" s="195"/>
      <c r="CU61" s="194"/>
      <c r="CV61" s="189"/>
      <c r="CW61" s="189"/>
      <c r="CX61" s="189"/>
      <c r="CY61" s="195"/>
      <c r="CZ61" s="194"/>
      <c r="DA61" s="189"/>
      <c r="DB61" s="189"/>
      <c r="DC61" s="189"/>
      <c r="DD61" s="195"/>
      <c r="DE61" s="194"/>
      <c r="DF61" s="189"/>
      <c r="DG61" s="189"/>
      <c r="DH61" s="189"/>
      <c r="DI61" s="195"/>
      <c r="DJ61" s="194"/>
      <c r="DK61" s="189"/>
      <c r="DL61" s="189"/>
      <c r="DM61" s="189"/>
      <c r="DN61" s="195"/>
      <c r="DO61" s="194"/>
      <c r="DP61" s="189"/>
      <c r="DQ61" s="189"/>
      <c r="DR61" s="189"/>
      <c r="DS61" s="195"/>
      <c r="DT61" s="194"/>
      <c r="DU61" s="189"/>
      <c r="DV61" s="189"/>
      <c r="DW61" s="189"/>
      <c r="DX61" s="195"/>
      <c r="DY61" s="194"/>
      <c r="DZ61" s="189"/>
      <c r="EA61" s="189"/>
      <c r="EB61" s="189"/>
      <c r="EC61" s="195"/>
      <c r="ED61" s="194"/>
      <c r="EE61" s="189"/>
      <c r="EF61" s="189"/>
      <c r="EG61" s="189"/>
      <c r="EH61" s="195"/>
      <c r="EI61" s="194"/>
      <c r="EJ61" s="189"/>
      <c r="EK61" s="189"/>
      <c r="EL61" s="189"/>
      <c r="EM61" s="195"/>
      <c r="EN61" s="194"/>
      <c r="EO61" s="189"/>
      <c r="EP61" s="189"/>
      <c r="EQ61" s="189"/>
      <c r="ER61" s="195"/>
      <c r="ES61" s="194"/>
      <c r="ET61" s="189"/>
      <c r="EU61" s="189"/>
      <c r="EV61" s="189"/>
      <c r="EW61" s="195"/>
    </row>
    <row r="62" spans="1:153" x14ac:dyDescent="0.25">
      <c r="A62" s="28" t="s">
        <v>177</v>
      </c>
      <c r="B62" s="24"/>
      <c r="C62" s="24"/>
      <c r="D62" s="194"/>
      <c r="E62" s="189"/>
      <c r="F62" s="189"/>
      <c r="G62" s="189"/>
      <c r="H62" s="195"/>
      <c r="I62" s="194"/>
      <c r="J62" s="189"/>
      <c r="K62" s="189"/>
      <c r="L62" s="189"/>
      <c r="M62" s="195"/>
      <c r="N62" s="194"/>
      <c r="O62" s="189"/>
      <c r="P62" s="189"/>
      <c r="Q62" s="189"/>
      <c r="R62" s="195"/>
      <c r="S62" s="194"/>
      <c r="T62" s="189"/>
      <c r="U62" s="189"/>
      <c r="V62" s="189"/>
      <c r="W62" s="195"/>
      <c r="X62" s="194"/>
      <c r="Y62" s="189"/>
      <c r="Z62" s="189"/>
      <c r="AA62" s="189"/>
      <c r="AB62" s="195"/>
      <c r="AC62" s="194"/>
      <c r="AD62" s="189"/>
      <c r="AE62" s="189"/>
      <c r="AF62" s="189"/>
      <c r="AG62" s="195"/>
      <c r="AH62" s="194"/>
      <c r="AI62" s="189"/>
      <c r="AJ62" s="189"/>
      <c r="AK62" s="189"/>
      <c r="AL62" s="195"/>
      <c r="AM62" s="194"/>
      <c r="AN62" s="189"/>
      <c r="AO62" s="189"/>
      <c r="AP62" s="189"/>
      <c r="AQ62" s="195"/>
      <c r="AR62" s="194"/>
      <c r="AS62" s="189"/>
      <c r="AT62" s="189"/>
      <c r="AU62" s="189"/>
      <c r="AV62" s="195"/>
      <c r="AW62" s="194"/>
      <c r="AX62" s="189"/>
      <c r="AY62" s="189"/>
      <c r="AZ62" s="189"/>
      <c r="BA62" s="195"/>
      <c r="BB62" s="194"/>
      <c r="BC62" s="189"/>
      <c r="BD62" s="189"/>
      <c r="BE62" s="189"/>
      <c r="BF62" s="195"/>
      <c r="BG62" s="194"/>
      <c r="BH62" s="189"/>
      <c r="BI62" s="189"/>
      <c r="BJ62" s="189"/>
      <c r="BK62" s="195"/>
      <c r="BL62" s="194"/>
      <c r="BM62" s="189"/>
      <c r="BN62" s="189"/>
      <c r="BO62" s="189"/>
      <c r="BP62" s="195"/>
      <c r="BQ62" s="194"/>
      <c r="BR62" s="189"/>
      <c r="BS62" s="189"/>
      <c r="BT62" s="189"/>
      <c r="BU62" s="195"/>
      <c r="BV62" s="194"/>
      <c r="BW62" s="189"/>
      <c r="BX62" s="189"/>
      <c r="BY62" s="189"/>
      <c r="BZ62" s="195"/>
      <c r="CA62" s="194"/>
      <c r="CB62" s="189"/>
      <c r="CC62" s="189"/>
      <c r="CD62" s="189"/>
      <c r="CE62" s="195"/>
      <c r="CF62" s="194"/>
      <c r="CG62" s="189"/>
      <c r="CH62" s="189"/>
      <c r="CI62" s="189"/>
      <c r="CJ62" s="195"/>
      <c r="CK62" s="194"/>
      <c r="CL62" s="189"/>
      <c r="CM62" s="189"/>
      <c r="CN62" s="189"/>
      <c r="CO62" s="195"/>
      <c r="CP62" s="194"/>
      <c r="CQ62" s="189"/>
      <c r="CR62" s="189"/>
      <c r="CS62" s="189"/>
      <c r="CT62" s="195"/>
      <c r="CU62" s="194"/>
      <c r="CV62" s="189"/>
      <c r="CW62" s="189"/>
      <c r="CX62" s="189"/>
      <c r="CY62" s="195"/>
      <c r="CZ62" s="194"/>
      <c r="DA62" s="189"/>
      <c r="DB62" s="189"/>
      <c r="DC62" s="189"/>
      <c r="DD62" s="195"/>
      <c r="DE62" s="194"/>
      <c r="DF62" s="189"/>
      <c r="DG62" s="189"/>
      <c r="DH62" s="189"/>
      <c r="DI62" s="195"/>
      <c r="DJ62" s="194"/>
      <c r="DK62" s="189"/>
      <c r="DL62" s="189"/>
      <c r="DM62" s="189"/>
      <c r="DN62" s="195"/>
      <c r="DO62" s="194"/>
      <c r="DP62" s="189"/>
      <c r="DQ62" s="189"/>
      <c r="DR62" s="189"/>
      <c r="DS62" s="195"/>
      <c r="DT62" s="194"/>
      <c r="DU62" s="189"/>
      <c r="DV62" s="189"/>
      <c r="DW62" s="189"/>
      <c r="DX62" s="195"/>
      <c r="DY62" s="194"/>
      <c r="DZ62" s="189"/>
      <c r="EA62" s="189"/>
      <c r="EB62" s="189"/>
      <c r="EC62" s="195"/>
      <c r="ED62" s="194"/>
      <c r="EE62" s="189"/>
      <c r="EF62" s="189"/>
      <c r="EG62" s="189"/>
      <c r="EH62" s="195"/>
      <c r="EI62" s="194"/>
      <c r="EJ62" s="189"/>
      <c r="EK62" s="189"/>
      <c r="EL62" s="189"/>
      <c r="EM62" s="195"/>
      <c r="EN62" s="194"/>
      <c r="EO62" s="189"/>
      <c r="EP62" s="189"/>
      <c r="EQ62" s="189"/>
      <c r="ER62" s="195"/>
      <c r="ES62" s="194"/>
      <c r="ET62" s="189"/>
      <c r="EU62" s="189"/>
      <c r="EV62" s="189"/>
      <c r="EW62" s="195"/>
    </row>
    <row r="63" spans="1:153" x14ac:dyDescent="0.25">
      <c r="A63" s="28" t="s">
        <v>170</v>
      </c>
      <c r="B63" s="24"/>
      <c r="C63" s="24"/>
      <c r="D63" s="194"/>
      <c r="E63" s="189"/>
      <c r="F63" s="189"/>
      <c r="G63" s="189"/>
      <c r="H63" s="195"/>
      <c r="I63" s="194"/>
      <c r="J63" s="189"/>
      <c r="K63" s="189"/>
      <c r="L63" s="189"/>
      <c r="M63" s="195"/>
      <c r="N63" s="194"/>
      <c r="O63" s="189"/>
      <c r="P63" s="189"/>
      <c r="Q63" s="189"/>
      <c r="R63" s="195"/>
      <c r="S63" s="194"/>
      <c r="T63" s="189"/>
      <c r="U63" s="189"/>
      <c r="V63" s="189"/>
      <c r="W63" s="195"/>
      <c r="X63" s="194"/>
      <c r="Y63" s="189"/>
      <c r="Z63" s="189"/>
      <c r="AA63" s="189"/>
      <c r="AB63" s="195"/>
      <c r="AC63" s="194"/>
      <c r="AD63" s="189"/>
      <c r="AE63" s="189"/>
      <c r="AF63" s="189"/>
      <c r="AG63" s="195"/>
      <c r="AH63" s="194"/>
      <c r="AI63" s="189"/>
      <c r="AJ63" s="189"/>
      <c r="AK63" s="189"/>
      <c r="AL63" s="195"/>
      <c r="AM63" s="194"/>
      <c r="AN63" s="189"/>
      <c r="AO63" s="189"/>
      <c r="AP63" s="189"/>
      <c r="AQ63" s="195"/>
      <c r="AR63" s="194"/>
      <c r="AS63" s="189"/>
      <c r="AT63" s="189"/>
      <c r="AU63" s="189"/>
      <c r="AV63" s="195"/>
      <c r="AW63" s="194"/>
      <c r="AX63" s="189"/>
      <c r="AY63" s="189"/>
      <c r="AZ63" s="189"/>
      <c r="BA63" s="195"/>
      <c r="BB63" s="194"/>
      <c r="BC63" s="189"/>
      <c r="BD63" s="189"/>
      <c r="BE63" s="189"/>
      <c r="BF63" s="195"/>
      <c r="BG63" s="194"/>
      <c r="BH63" s="189"/>
      <c r="BI63" s="189"/>
      <c r="BJ63" s="189"/>
      <c r="BK63" s="195"/>
      <c r="BL63" s="194"/>
      <c r="BM63" s="189"/>
      <c r="BN63" s="189"/>
      <c r="BO63" s="189"/>
      <c r="BP63" s="195"/>
      <c r="BQ63" s="194"/>
      <c r="BR63" s="189"/>
      <c r="BS63" s="189"/>
      <c r="BT63" s="189"/>
      <c r="BU63" s="195"/>
      <c r="BV63" s="194"/>
      <c r="BW63" s="189"/>
      <c r="BX63" s="189"/>
      <c r="BY63" s="189"/>
      <c r="BZ63" s="195"/>
      <c r="CA63" s="194"/>
      <c r="CB63" s="189"/>
      <c r="CC63" s="189"/>
      <c r="CD63" s="189"/>
      <c r="CE63" s="195"/>
      <c r="CF63" s="194"/>
      <c r="CG63" s="189"/>
      <c r="CH63" s="189"/>
      <c r="CI63" s="189"/>
      <c r="CJ63" s="195"/>
      <c r="CK63" s="194"/>
      <c r="CL63" s="189"/>
      <c r="CM63" s="189"/>
      <c r="CN63" s="189"/>
      <c r="CO63" s="195"/>
      <c r="CP63" s="194"/>
      <c r="CQ63" s="189"/>
      <c r="CR63" s="189"/>
      <c r="CS63" s="189"/>
      <c r="CT63" s="195"/>
      <c r="CU63" s="194"/>
      <c r="CV63" s="189"/>
      <c r="CW63" s="189"/>
      <c r="CX63" s="189"/>
      <c r="CY63" s="195"/>
      <c r="CZ63" s="194"/>
      <c r="DA63" s="189"/>
      <c r="DB63" s="189"/>
      <c r="DC63" s="189"/>
      <c r="DD63" s="195"/>
      <c r="DE63" s="194"/>
      <c r="DF63" s="189"/>
      <c r="DG63" s="189"/>
      <c r="DH63" s="189"/>
      <c r="DI63" s="195"/>
      <c r="DJ63" s="194"/>
      <c r="DK63" s="189"/>
      <c r="DL63" s="189"/>
      <c r="DM63" s="189"/>
      <c r="DN63" s="195"/>
      <c r="DO63" s="194"/>
      <c r="DP63" s="189"/>
      <c r="DQ63" s="189"/>
      <c r="DR63" s="189"/>
      <c r="DS63" s="195"/>
      <c r="DT63" s="194"/>
      <c r="DU63" s="189"/>
      <c r="DV63" s="189"/>
      <c r="DW63" s="189"/>
      <c r="DX63" s="195"/>
      <c r="DY63" s="194"/>
      <c r="DZ63" s="189"/>
      <c r="EA63" s="189"/>
      <c r="EB63" s="189"/>
      <c r="EC63" s="195"/>
      <c r="ED63" s="194"/>
      <c r="EE63" s="189"/>
      <c r="EF63" s="189"/>
      <c r="EG63" s="189"/>
      <c r="EH63" s="195"/>
      <c r="EI63" s="194"/>
      <c r="EJ63" s="189"/>
      <c r="EK63" s="189"/>
      <c r="EL63" s="189"/>
      <c r="EM63" s="195"/>
      <c r="EN63" s="194"/>
      <c r="EO63" s="189"/>
      <c r="EP63" s="189"/>
      <c r="EQ63" s="189"/>
      <c r="ER63" s="195"/>
      <c r="ES63" s="194"/>
      <c r="ET63" s="189"/>
      <c r="EU63" s="189"/>
      <c r="EV63" s="189"/>
      <c r="EW63" s="195"/>
    </row>
    <row r="64" spans="1:153" x14ac:dyDescent="0.25">
      <c r="A64" s="24" t="s">
        <v>176</v>
      </c>
      <c r="B64" s="24">
        <v>11.779187</v>
      </c>
      <c r="C64" s="24">
        <v>11.715401</v>
      </c>
      <c r="D64" s="27">
        <v>11.350562999999999</v>
      </c>
      <c r="E64" s="27">
        <v>11.352596999999999</v>
      </c>
      <c r="F64" s="27">
        <v>11.353374000000001</v>
      </c>
      <c r="G64" s="27">
        <v>11.346613</v>
      </c>
      <c r="H64" s="24">
        <v>11.33062</v>
      </c>
      <c r="I64" s="27">
        <v>11.102833</v>
      </c>
      <c r="J64" s="27">
        <v>11.108881</v>
      </c>
      <c r="K64" s="27">
        <v>11.107492000000001</v>
      </c>
      <c r="L64" s="27">
        <v>11.109404</v>
      </c>
      <c r="M64" s="24">
        <v>11.052924000000001</v>
      </c>
      <c r="N64" s="27">
        <v>11.263712</v>
      </c>
      <c r="O64" s="27">
        <v>11.606854</v>
      </c>
      <c r="P64" s="27">
        <v>11.797212999999999</v>
      </c>
      <c r="Q64" s="27">
        <v>12.141489999999999</v>
      </c>
      <c r="R64" s="24">
        <v>11.472571</v>
      </c>
      <c r="S64" s="27">
        <v>11.289959</v>
      </c>
      <c r="T64" s="27">
        <v>12.047675999999999</v>
      </c>
      <c r="U64" s="27">
        <v>12.489226</v>
      </c>
      <c r="V64" s="27">
        <v>13.294786999999999</v>
      </c>
      <c r="W64" s="24">
        <v>11.823928</v>
      </c>
      <c r="X64" s="27">
        <v>11.448143</v>
      </c>
      <c r="Y64" s="27">
        <v>12.250715</v>
      </c>
      <c r="Z64" s="27">
        <v>12.845566</v>
      </c>
      <c r="AA64" s="27">
        <v>13.910565999999999</v>
      </c>
      <c r="AB64" s="24">
        <v>12.039027000000001</v>
      </c>
      <c r="AC64" s="27">
        <v>11.533246999999999</v>
      </c>
      <c r="AD64" s="27">
        <v>12.323615999999999</v>
      </c>
      <c r="AE64" s="27">
        <v>12.944957</v>
      </c>
      <c r="AF64" s="27">
        <v>14.118141</v>
      </c>
      <c r="AG64" s="24">
        <v>12.010899999999999</v>
      </c>
      <c r="AH64" s="27">
        <v>11.540397</v>
      </c>
      <c r="AI64" s="27">
        <v>12.344056999999999</v>
      </c>
      <c r="AJ64" s="27">
        <v>13.042147</v>
      </c>
      <c r="AK64" s="27">
        <v>14.122567999999999</v>
      </c>
      <c r="AL64" s="24">
        <v>11.968284000000001</v>
      </c>
      <c r="AM64" s="27">
        <v>11.477589</v>
      </c>
      <c r="AN64" s="27">
        <v>12.325858999999999</v>
      </c>
      <c r="AO64" s="27">
        <v>13.01263</v>
      </c>
      <c r="AP64" s="27">
        <v>14.082636000000001</v>
      </c>
      <c r="AQ64" s="24">
        <v>11.872498999999999</v>
      </c>
      <c r="AR64" s="27">
        <v>11.477102</v>
      </c>
      <c r="AS64" s="27">
        <v>12.331213999999999</v>
      </c>
      <c r="AT64" s="27">
        <v>12.968518</v>
      </c>
      <c r="AU64" s="27">
        <v>14.001747</v>
      </c>
      <c r="AV64" s="24">
        <v>11.832414999999999</v>
      </c>
      <c r="AW64" s="27">
        <v>11.475557999999999</v>
      </c>
      <c r="AX64" s="27">
        <v>12.360718</v>
      </c>
      <c r="AY64" s="27">
        <v>12.968855</v>
      </c>
      <c r="AZ64" s="27">
        <v>13.882422999999999</v>
      </c>
      <c r="BA64" s="24">
        <v>11.771008</v>
      </c>
      <c r="BB64" s="27">
        <v>11.510603</v>
      </c>
      <c r="BC64" s="27">
        <v>12.384931</v>
      </c>
      <c r="BD64" s="27">
        <v>13.001379</v>
      </c>
      <c r="BE64" s="27">
        <v>13.878297999999999</v>
      </c>
      <c r="BF64" s="24">
        <v>11.724205</v>
      </c>
      <c r="BG64" s="27">
        <v>11.508533</v>
      </c>
      <c r="BH64" s="27">
        <v>12.466988000000001</v>
      </c>
      <c r="BI64" s="27">
        <v>13.042297</v>
      </c>
      <c r="BJ64" s="27">
        <v>13.966818</v>
      </c>
      <c r="BK64" s="24">
        <v>11.731781</v>
      </c>
      <c r="BL64" s="27">
        <v>11.541698</v>
      </c>
      <c r="BM64" s="27">
        <v>12.506731</v>
      </c>
      <c r="BN64" s="27">
        <v>13.097846000000001</v>
      </c>
      <c r="BO64" s="27">
        <v>14.082516</v>
      </c>
      <c r="BP64" s="24">
        <v>11.769216999999999</v>
      </c>
      <c r="BQ64" s="27">
        <v>11.62673</v>
      </c>
      <c r="BR64" s="27">
        <v>12.57137</v>
      </c>
      <c r="BS64" s="27">
        <v>13.147432999999999</v>
      </c>
      <c r="BT64" s="27">
        <v>14.194796</v>
      </c>
      <c r="BU64" s="24">
        <v>11.82058</v>
      </c>
      <c r="BV64" s="27">
        <v>11.672378</v>
      </c>
      <c r="BW64" s="27">
        <v>12.690668000000001</v>
      </c>
      <c r="BX64" s="27">
        <v>13.228306</v>
      </c>
      <c r="BY64" s="27">
        <v>14.300763</v>
      </c>
      <c r="BZ64" s="24">
        <v>11.872643999999999</v>
      </c>
      <c r="CA64" s="27">
        <v>11.696057</v>
      </c>
      <c r="CB64" s="27">
        <v>12.732513000000001</v>
      </c>
      <c r="CC64" s="27">
        <v>13.311059999999999</v>
      </c>
      <c r="CD64" s="27">
        <v>14.364547</v>
      </c>
      <c r="CE64" s="24">
        <v>11.904465</v>
      </c>
      <c r="CF64" s="27">
        <v>11.727096</v>
      </c>
      <c r="CG64" s="27">
        <v>12.802047</v>
      </c>
      <c r="CH64" s="27">
        <v>13.403008</v>
      </c>
      <c r="CI64" s="27">
        <v>14.462365</v>
      </c>
      <c r="CJ64" s="24">
        <v>11.934519</v>
      </c>
      <c r="CK64" s="27">
        <v>11.788097</v>
      </c>
      <c r="CL64" s="27">
        <v>12.851756</v>
      </c>
      <c r="CM64" s="27">
        <v>13.503149000000001</v>
      </c>
      <c r="CN64" s="27">
        <v>14.482089</v>
      </c>
      <c r="CO64" s="24">
        <v>12.002186999999999</v>
      </c>
      <c r="CP64" s="27">
        <v>11.795403</v>
      </c>
      <c r="CQ64" s="27">
        <v>12.902748000000001</v>
      </c>
      <c r="CR64" s="27">
        <v>13.584069</v>
      </c>
      <c r="CS64" s="27">
        <v>14.589086999999999</v>
      </c>
      <c r="CT64" s="24">
        <v>12.055258</v>
      </c>
      <c r="CU64" s="27">
        <v>11.835274</v>
      </c>
      <c r="CV64" s="27">
        <v>13.010512</v>
      </c>
      <c r="CW64" s="27">
        <v>13.653098999999999</v>
      </c>
      <c r="CX64" s="27">
        <v>14.719112000000001</v>
      </c>
      <c r="CY64" s="24">
        <v>12.132644000000001</v>
      </c>
      <c r="CZ64" s="27">
        <v>11.909224</v>
      </c>
      <c r="DA64" s="27">
        <v>13.074047999999999</v>
      </c>
      <c r="DB64" s="27">
        <v>13.770336</v>
      </c>
      <c r="DC64" s="27">
        <v>14.792507000000001</v>
      </c>
      <c r="DD64" s="24">
        <v>12.180567</v>
      </c>
      <c r="DE64" s="27">
        <v>11.96686</v>
      </c>
      <c r="DF64" s="27">
        <v>13.175096</v>
      </c>
      <c r="DG64" s="27">
        <v>13.872892999999999</v>
      </c>
      <c r="DH64" s="27">
        <v>14.913316999999999</v>
      </c>
      <c r="DI64" s="24">
        <v>12.237712</v>
      </c>
      <c r="DJ64" s="27">
        <v>12.015143</v>
      </c>
      <c r="DK64" s="27">
        <v>13.281831</v>
      </c>
      <c r="DL64" s="27">
        <v>14.002352</v>
      </c>
      <c r="DM64" s="27">
        <v>15.039547000000001</v>
      </c>
      <c r="DN64" s="24">
        <v>12.297271</v>
      </c>
      <c r="DO64" s="27">
        <v>12.151513</v>
      </c>
      <c r="DP64" s="27">
        <v>13.456580000000001</v>
      </c>
      <c r="DQ64" s="27">
        <v>14.199142</v>
      </c>
      <c r="DR64" s="27">
        <v>15.192677</v>
      </c>
      <c r="DS64" s="24">
        <v>12.362978999999999</v>
      </c>
      <c r="DT64" s="27">
        <v>12.249447999999999</v>
      </c>
      <c r="DU64" s="27">
        <v>13.599205</v>
      </c>
      <c r="DV64" s="27">
        <v>14.380174</v>
      </c>
      <c r="DW64" s="27">
        <v>15.25067</v>
      </c>
      <c r="DX64" s="24">
        <v>12.445311999999999</v>
      </c>
      <c r="DY64" s="27">
        <v>12.363003000000001</v>
      </c>
      <c r="DZ64" s="27">
        <v>13.731135999999999</v>
      </c>
      <c r="EA64" s="27">
        <v>14.531605000000001</v>
      </c>
      <c r="EB64" s="27">
        <v>15.301481000000001</v>
      </c>
      <c r="EC64" s="24">
        <v>12.548204</v>
      </c>
      <c r="ED64" s="27">
        <v>12.454521</v>
      </c>
      <c r="EE64" s="27">
        <v>13.861871000000001</v>
      </c>
      <c r="EF64" s="27">
        <v>14.634778000000001</v>
      </c>
      <c r="EG64" s="27">
        <v>15.378594</v>
      </c>
      <c r="EH64" s="24">
        <v>12.661152</v>
      </c>
      <c r="EI64" s="27">
        <v>12.52168</v>
      </c>
      <c r="EJ64" s="27">
        <v>14.009833</v>
      </c>
      <c r="EK64" s="27">
        <v>14.742796999999999</v>
      </c>
      <c r="EL64" s="27">
        <v>15.403205</v>
      </c>
      <c r="EM64" s="24">
        <v>12.779961999999999</v>
      </c>
      <c r="EN64" s="27">
        <v>12.610296999999999</v>
      </c>
      <c r="EO64" s="27">
        <v>14.119350000000001</v>
      </c>
      <c r="EP64" s="27">
        <v>14.919325000000001</v>
      </c>
      <c r="EQ64" s="27">
        <v>15.378292</v>
      </c>
      <c r="ER64" s="24">
        <v>12.904134000000001</v>
      </c>
      <c r="ES64" s="26">
        <v>3.0000000000000001E-3</v>
      </c>
      <c r="ET64" s="26">
        <v>6.0000000000000001E-3</v>
      </c>
      <c r="EU64" s="26">
        <v>8.0000000000000002E-3</v>
      </c>
      <c r="EV64" s="26">
        <v>8.9999999999999993E-3</v>
      </c>
      <c r="EW64" s="25">
        <v>3.0000000000000001E-3</v>
      </c>
    </row>
    <row r="65" spans="1:153" x14ac:dyDescent="0.25">
      <c r="A65" s="24" t="s">
        <v>175</v>
      </c>
      <c r="B65" s="24">
        <v>10.404068000000001</v>
      </c>
      <c r="C65" s="24">
        <v>10.229398</v>
      </c>
      <c r="D65" s="27">
        <v>9.7091940000000001</v>
      </c>
      <c r="E65" s="27">
        <v>9.7128890000000006</v>
      </c>
      <c r="F65" s="27">
        <v>9.7164400000000004</v>
      </c>
      <c r="G65" s="27">
        <v>9.7073169999999998</v>
      </c>
      <c r="H65" s="24">
        <v>9.6862569999999995</v>
      </c>
      <c r="I65" s="27">
        <v>9.4726700000000008</v>
      </c>
      <c r="J65" s="27">
        <v>9.4786629999999992</v>
      </c>
      <c r="K65" s="27">
        <v>9.4805299999999999</v>
      </c>
      <c r="L65" s="27">
        <v>9.4818619999999996</v>
      </c>
      <c r="M65" s="24">
        <v>9.4205570000000005</v>
      </c>
      <c r="N65" s="27">
        <v>9.4999850000000006</v>
      </c>
      <c r="O65" s="27">
        <v>9.8767019999999999</v>
      </c>
      <c r="P65" s="27">
        <v>10.081348</v>
      </c>
      <c r="Q65" s="27">
        <v>10.457267999999999</v>
      </c>
      <c r="R65" s="24">
        <v>9.7299699999999998</v>
      </c>
      <c r="S65" s="27">
        <v>9.4689510000000006</v>
      </c>
      <c r="T65" s="27">
        <v>10.274476</v>
      </c>
      <c r="U65" s="27">
        <v>10.745671</v>
      </c>
      <c r="V65" s="27">
        <v>11.601637</v>
      </c>
      <c r="W65" s="24">
        <v>10.027244</v>
      </c>
      <c r="X65" s="27">
        <v>9.6111389999999997</v>
      </c>
      <c r="Y65" s="27">
        <v>10.506667</v>
      </c>
      <c r="Z65" s="27">
        <v>11.170615</v>
      </c>
      <c r="AA65" s="27">
        <v>12.332013</v>
      </c>
      <c r="AB65" s="24">
        <v>10.274198999999999</v>
      </c>
      <c r="AC65" s="27">
        <v>9.7046989999999997</v>
      </c>
      <c r="AD65" s="27">
        <v>10.622475</v>
      </c>
      <c r="AE65" s="27">
        <v>11.346410000000001</v>
      </c>
      <c r="AF65" s="27">
        <v>12.644042000000001</v>
      </c>
      <c r="AG65" s="24">
        <v>10.284561</v>
      </c>
      <c r="AH65" s="27">
        <v>9.7469339999999995</v>
      </c>
      <c r="AI65" s="27">
        <v>10.711776</v>
      </c>
      <c r="AJ65" s="27">
        <v>11.525959</v>
      </c>
      <c r="AK65" s="27">
        <v>12.748158</v>
      </c>
      <c r="AL65" s="24">
        <v>10.285461</v>
      </c>
      <c r="AM65" s="27">
        <v>9.7221100000000007</v>
      </c>
      <c r="AN65" s="27">
        <v>10.738011999999999</v>
      </c>
      <c r="AO65" s="27">
        <v>11.546666</v>
      </c>
      <c r="AP65" s="27">
        <v>12.763949999999999</v>
      </c>
      <c r="AQ65" s="24">
        <v>10.221393000000001</v>
      </c>
      <c r="AR65" s="27">
        <v>9.7389860000000006</v>
      </c>
      <c r="AS65" s="27">
        <v>10.754072000000001</v>
      </c>
      <c r="AT65" s="27">
        <v>11.514206</v>
      </c>
      <c r="AU65" s="27">
        <v>12.675319</v>
      </c>
      <c r="AV65" s="24">
        <v>10.176895999999999</v>
      </c>
      <c r="AW65" s="27">
        <v>9.7415099999999999</v>
      </c>
      <c r="AX65" s="27">
        <v>10.791059000000001</v>
      </c>
      <c r="AY65" s="27">
        <v>11.513384</v>
      </c>
      <c r="AZ65" s="27">
        <v>12.518867</v>
      </c>
      <c r="BA65" s="24">
        <v>10.101656999999999</v>
      </c>
      <c r="BB65" s="27">
        <v>9.7804160000000007</v>
      </c>
      <c r="BC65" s="27">
        <v>10.789737000000001</v>
      </c>
      <c r="BD65" s="27">
        <v>11.514398999999999</v>
      </c>
      <c r="BE65" s="27">
        <v>12.476248</v>
      </c>
      <c r="BF65" s="24">
        <v>10.032999</v>
      </c>
      <c r="BG65" s="27">
        <v>9.7573179999999997</v>
      </c>
      <c r="BH65" s="27">
        <v>10.8467</v>
      </c>
      <c r="BI65" s="27">
        <v>11.533234</v>
      </c>
      <c r="BJ65" s="27">
        <v>12.516533000000001</v>
      </c>
      <c r="BK65" s="24">
        <v>10.013267000000001</v>
      </c>
      <c r="BL65" s="27">
        <v>9.7338979999999999</v>
      </c>
      <c r="BM65" s="27">
        <v>10.818706000000001</v>
      </c>
      <c r="BN65" s="27">
        <v>11.535024</v>
      </c>
      <c r="BO65" s="27">
        <v>12.556443</v>
      </c>
      <c r="BP65" s="24">
        <v>9.9807830000000006</v>
      </c>
      <c r="BQ65" s="27">
        <v>9.7441560000000003</v>
      </c>
      <c r="BR65" s="27">
        <v>10.787846</v>
      </c>
      <c r="BS65" s="27">
        <v>11.489172999999999</v>
      </c>
      <c r="BT65" s="27">
        <v>12.561342</v>
      </c>
      <c r="BU65" s="24">
        <v>9.9066229999999997</v>
      </c>
      <c r="BV65" s="27">
        <v>9.7147009999999998</v>
      </c>
      <c r="BW65" s="27">
        <v>10.833004000000001</v>
      </c>
      <c r="BX65" s="27">
        <v>11.483046999999999</v>
      </c>
      <c r="BY65" s="27">
        <v>12.569241</v>
      </c>
      <c r="BZ65" s="24">
        <v>9.871855</v>
      </c>
      <c r="CA65" s="27">
        <v>9.6704089999999994</v>
      </c>
      <c r="CB65" s="27">
        <v>10.823812999999999</v>
      </c>
      <c r="CC65" s="27">
        <v>11.506259999999999</v>
      </c>
      <c r="CD65" s="27">
        <v>12.558747</v>
      </c>
      <c r="CE65" s="24">
        <v>9.8573629999999994</v>
      </c>
      <c r="CF65" s="27">
        <v>9.6549770000000006</v>
      </c>
      <c r="CG65" s="27">
        <v>10.880348</v>
      </c>
      <c r="CH65" s="27">
        <v>11.56537</v>
      </c>
      <c r="CI65" s="27">
        <v>12.604744999999999</v>
      </c>
      <c r="CJ65" s="24">
        <v>9.8766890000000007</v>
      </c>
      <c r="CK65" s="27">
        <v>9.7229500000000009</v>
      </c>
      <c r="CL65" s="27">
        <v>10.923613</v>
      </c>
      <c r="CM65" s="27">
        <v>11.65178</v>
      </c>
      <c r="CN65" s="27">
        <v>12.604824000000001</v>
      </c>
      <c r="CO65" s="24">
        <v>9.9472380000000005</v>
      </c>
      <c r="CP65" s="27">
        <v>9.7345799999999993</v>
      </c>
      <c r="CQ65" s="27">
        <v>10.971982000000001</v>
      </c>
      <c r="CR65" s="27">
        <v>11.726559999999999</v>
      </c>
      <c r="CS65" s="27">
        <v>12.719975</v>
      </c>
      <c r="CT65" s="24">
        <v>9.9983529999999998</v>
      </c>
      <c r="CU65" s="27">
        <v>9.7910920000000008</v>
      </c>
      <c r="CV65" s="27">
        <v>11.091018999999999</v>
      </c>
      <c r="CW65" s="27">
        <v>11.789885</v>
      </c>
      <c r="CX65" s="27">
        <v>12.847734000000001</v>
      </c>
      <c r="CY65" s="24">
        <v>10.084515</v>
      </c>
      <c r="CZ65" s="27">
        <v>9.887067</v>
      </c>
      <c r="DA65" s="27">
        <v>11.156008999999999</v>
      </c>
      <c r="DB65" s="27">
        <v>11.892916</v>
      </c>
      <c r="DC65" s="27">
        <v>12.934297000000001</v>
      </c>
      <c r="DD65" s="24">
        <v>10.139006999999999</v>
      </c>
      <c r="DE65" s="27">
        <v>9.9634649999999993</v>
      </c>
      <c r="DF65" s="27">
        <v>11.275226</v>
      </c>
      <c r="DG65" s="27">
        <v>11.98061</v>
      </c>
      <c r="DH65" s="27">
        <v>13.074930999999999</v>
      </c>
      <c r="DI65" s="24">
        <v>10.205838999999999</v>
      </c>
      <c r="DJ65" s="27">
        <v>10.010807</v>
      </c>
      <c r="DK65" s="27">
        <v>11.377748</v>
      </c>
      <c r="DL65" s="27">
        <v>12.119306</v>
      </c>
      <c r="DM65" s="27">
        <v>13.203571999999999</v>
      </c>
      <c r="DN65" s="24">
        <v>10.266279000000001</v>
      </c>
      <c r="DO65" s="27">
        <v>10.181747</v>
      </c>
      <c r="DP65" s="27">
        <v>11.565783</v>
      </c>
      <c r="DQ65" s="27">
        <v>12.336698</v>
      </c>
      <c r="DR65" s="27">
        <v>13.35486</v>
      </c>
      <c r="DS65" s="24">
        <v>10.336690000000001</v>
      </c>
      <c r="DT65" s="27">
        <v>10.296055000000001</v>
      </c>
      <c r="DU65" s="27">
        <v>11.72316</v>
      </c>
      <c r="DV65" s="27">
        <v>12.547399</v>
      </c>
      <c r="DW65" s="27">
        <v>13.437203999999999</v>
      </c>
      <c r="DX65" s="24">
        <v>10.445764</v>
      </c>
      <c r="DY65" s="27">
        <v>10.446243000000001</v>
      </c>
      <c r="DZ65" s="27">
        <v>11.868992</v>
      </c>
      <c r="EA65" s="27">
        <v>12.721866</v>
      </c>
      <c r="EB65" s="27">
        <v>13.507774</v>
      </c>
      <c r="EC65" s="24">
        <v>10.569849</v>
      </c>
      <c r="ED65" s="27">
        <v>10.567543000000001</v>
      </c>
      <c r="EE65" s="27">
        <v>12.011172999999999</v>
      </c>
      <c r="EF65" s="27">
        <v>12.842553000000001</v>
      </c>
      <c r="EG65" s="27">
        <v>13.626246</v>
      </c>
      <c r="EH65" s="24">
        <v>10.689092</v>
      </c>
      <c r="EI65" s="27">
        <v>10.664705</v>
      </c>
      <c r="EJ65" s="27">
        <v>12.166603</v>
      </c>
      <c r="EK65" s="27">
        <v>12.966564</v>
      </c>
      <c r="EL65" s="27">
        <v>13.675735</v>
      </c>
      <c r="EM65" s="24">
        <v>10.823473</v>
      </c>
      <c r="EN65" s="27">
        <v>10.7881</v>
      </c>
      <c r="EO65" s="27">
        <v>12.300705000000001</v>
      </c>
      <c r="EP65" s="27">
        <v>13.151488000000001</v>
      </c>
      <c r="EQ65" s="27">
        <v>13.661051</v>
      </c>
      <c r="ER65" s="24">
        <v>10.959833</v>
      </c>
      <c r="ES65" s="26">
        <v>2E-3</v>
      </c>
      <c r="ET65" s="26">
        <v>6.0000000000000001E-3</v>
      </c>
      <c r="EU65" s="26">
        <v>8.9999999999999993E-3</v>
      </c>
      <c r="EV65" s="26">
        <v>0.01</v>
      </c>
      <c r="EW65" s="25">
        <v>2E-3</v>
      </c>
    </row>
    <row r="66" spans="1:153" x14ac:dyDescent="0.25">
      <c r="A66" s="24" t="s">
        <v>174</v>
      </c>
      <c r="B66" s="24">
        <v>6.9128629999999998</v>
      </c>
      <c r="C66" s="24">
        <v>6.8157189999999996</v>
      </c>
      <c r="D66" s="27">
        <v>6.289066</v>
      </c>
      <c r="E66" s="27">
        <v>6.2922840000000004</v>
      </c>
      <c r="F66" s="27">
        <v>6.2918989999999999</v>
      </c>
      <c r="G66" s="27">
        <v>6.2895989999999999</v>
      </c>
      <c r="H66" s="24">
        <v>6.2668239999999997</v>
      </c>
      <c r="I66" s="27">
        <v>6.1888909999999999</v>
      </c>
      <c r="J66" s="27">
        <v>6.1898070000000001</v>
      </c>
      <c r="K66" s="27">
        <v>6.1920919999999997</v>
      </c>
      <c r="L66" s="27">
        <v>6.1939599999999997</v>
      </c>
      <c r="M66" s="24">
        <v>6.137518</v>
      </c>
      <c r="N66" s="27">
        <v>6.1633800000000001</v>
      </c>
      <c r="O66" s="27">
        <v>6.6039690000000002</v>
      </c>
      <c r="P66" s="27">
        <v>6.8355550000000003</v>
      </c>
      <c r="Q66" s="27">
        <v>7.2687949999999999</v>
      </c>
      <c r="R66" s="24">
        <v>6.4749189999999999</v>
      </c>
      <c r="S66" s="27">
        <v>6.1113400000000002</v>
      </c>
      <c r="T66" s="27">
        <v>6.874447</v>
      </c>
      <c r="U66" s="27">
        <v>7.289015</v>
      </c>
      <c r="V66" s="27">
        <v>8.1045560000000005</v>
      </c>
      <c r="W66" s="24">
        <v>6.6766199999999998</v>
      </c>
      <c r="X66" s="27">
        <v>6.2541089999999997</v>
      </c>
      <c r="Y66" s="27">
        <v>7.0711959999999996</v>
      </c>
      <c r="Z66" s="27">
        <v>7.6268200000000004</v>
      </c>
      <c r="AA66" s="27">
        <v>8.7423900000000003</v>
      </c>
      <c r="AB66" s="24">
        <v>6.8735030000000004</v>
      </c>
      <c r="AC66" s="27">
        <v>6.3422980000000004</v>
      </c>
      <c r="AD66" s="27">
        <v>7.1741820000000001</v>
      </c>
      <c r="AE66" s="27">
        <v>7.7839099999999997</v>
      </c>
      <c r="AF66" s="27">
        <v>8.987622</v>
      </c>
      <c r="AG66" s="24">
        <v>6.9029759999999998</v>
      </c>
      <c r="AH66" s="27">
        <v>6.3951710000000004</v>
      </c>
      <c r="AI66" s="27">
        <v>7.2431760000000001</v>
      </c>
      <c r="AJ66" s="27">
        <v>7.9241000000000001</v>
      </c>
      <c r="AK66" s="27">
        <v>9.0569129999999998</v>
      </c>
      <c r="AL66" s="24">
        <v>6.9021129999999999</v>
      </c>
      <c r="AM66" s="27">
        <v>6.3783799999999999</v>
      </c>
      <c r="AN66" s="27">
        <v>7.2736130000000001</v>
      </c>
      <c r="AO66" s="27">
        <v>7.9502610000000002</v>
      </c>
      <c r="AP66" s="27">
        <v>9.0569609999999994</v>
      </c>
      <c r="AQ66" s="24">
        <v>6.8588269999999998</v>
      </c>
      <c r="AR66" s="27">
        <v>6.3818820000000001</v>
      </c>
      <c r="AS66" s="27">
        <v>7.2940149999999999</v>
      </c>
      <c r="AT66" s="27">
        <v>7.9293430000000003</v>
      </c>
      <c r="AU66" s="27">
        <v>8.9840789999999995</v>
      </c>
      <c r="AV66" s="24">
        <v>6.8345409999999998</v>
      </c>
      <c r="AW66" s="27">
        <v>6.4082679999999996</v>
      </c>
      <c r="AX66" s="27">
        <v>7.3627710000000004</v>
      </c>
      <c r="AY66" s="27">
        <v>7.975606</v>
      </c>
      <c r="AZ66" s="27">
        <v>8.913729</v>
      </c>
      <c r="BA66" s="24">
        <v>6.815169</v>
      </c>
      <c r="BB66" s="27">
        <v>6.4668679999999998</v>
      </c>
      <c r="BC66" s="27">
        <v>7.4210209999999996</v>
      </c>
      <c r="BD66" s="27">
        <v>8.0323539999999998</v>
      </c>
      <c r="BE66" s="27">
        <v>8.9238870000000006</v>
      </c>
      <c r="BF66" s="24">
        <v>6.8122590000000001</v>
      </c>
      <c r="BG66" s="27">
        <v>6.5084960000000001</v>
      </c>
      <c r="BH66" s="27">
        <v>7.5234629999999996</v>
      </c>
      <c r="BI66" s="27">
        <v>8.1034830000000007</v>
      </c>
      <c r="BJ66" s="27">
        <v>9.0310629999999996</v>
      </c>
      <c r="BK66" s="24">
        <v>6.8329259999999996</v>
      </c>
      <c r="BL66" s="27">
        <v>6.522545</v>
      </c>
      <c r="BM66" s="27">
        <v>7.5387370000000002</v>
      </c>
      <c r="BN66" s="27">
        <v>8.1388680000000004</v>
      </c>
      <c r="BO66" s="27">
        <v>9.1496209999999998</v>
      </c>
      <c r="BP66" s="24">
        <v>6.8438220000000003</v>
      </c>
      <c r="BQ66" s="27">
        <v>6.559126</v>
      </c>
      <c r="BR66" s="27">
        <v>7.5674970000000004</v>
      </c>
      <c r="BS66" s="27">
        <v>8.168647</v>
      </c>
      <c r="BT66" s="27">
        <v>9.2500660000000003</v>
      </c>
      <c r="BU66" s="24">
        <v>6.8647299999999998</v>
      </c>
      <c r="BV66" s="27">
        <v>6.5856399999999997</v>
      </c>
      <c r="BW66" s="27">
        <v>7.6443380000000003</v>
      </c>
      <c r="BX66" s="27">
        <v>8.2138729999999995</v>
      </c>
      <c r="BY66" s="27">
        <v>9.3255660000000002</v>
      </c>
      <c r="BZ66" s="24">
        <v>6.8812829999999998</v>
      </c>
      <c r="CA66" s="27">
        <v>6.6020130000000004</v>
      </c>
      <c r="CB66" s="27">
        <v>7.683516</v>
      </c>
      <c r="CC66" s="27">
        <v>8.2779399999999992</v>
      </c>
      <c r="CD66" s="27">
        <v>9.3355809999999995</v>
      </c>
      <c r="CE66" s="24">
        <v>6.9045759999999996</v>
      </c>
      <c r="CF66" s="27">
        <v>6.6275120000000003</v>
      </c>
      <c r="CG66" s="27">
        <v>7.7586209999999998</v>
      </c>
      <c r="CH66" s="27">
        <v>8.3613769999999992</v>
      </c>
      <c r="CI66" s="27">
        <v>9.4030520000000006</v>
      </c>
      <c r="CJ66" s="24">
        <v>6.9371989999999997</v>
      </c>
      <c r="CK66" s="27">
        <v>6.6863250000000001</v>
      </c>
      <c r="CL66" s="27">
        <v>7.8196770000000004</v>
      </c>
      <c r="CM66" s="27">
        <v>8.4510439999999996</v>
      </c>
      <c r="CN66" s="27">
        <v>9.4408940000000001</v>
      </c>
      <c r="CO66" s="24">
        <v>7.0195350000000003</v>
      </c>
      <c r="CP66" s="27">
        <v>6.7111850000000004</v>
      </c>
      <c r="CQ66" s="27">
        <v>7.8865179999999997</v>
      </c>
      <c r="CR66" s="27">
        <v>8.5396319999999992</v>
      </c>
      <c r="CS66" s="27">
        <v>9.5483200000000004</v>
      </c>
      <c r="CT66" s="24">
        <v>7.0968499999999999</v>
      </c>
      <c r="CU66" s="27">
        <v>6.7600110000000004</v>
      </c>
      <c r="CV66" s="27">
        <v>7.9944430000000004</v>
      </c>
      <c r="CW66" s="27">
        <v>8.6211459999999995</v>
      </c>
      <c r="CX66" s="27">
        <v>9.6619869999999999</v>
      </c>
      <c r="CY66" s="24">
        <v>7.1779229999999998</v>
      </c>
      <c r="CZ66" s="27">
        <v>6.8518039999999996</v>
      </c>
      <c r="DA66" s="27">
        <v>8.0665040000000001</v>
      </c>
      <c r="DB66" s="27">
        <v>8.7262330000000006</v>
      </c>
      <c r="DC66" s="27">
        <v>9.753247</v>
      </c>
      <c r="DD66" s="24">
        <v>7.2425480000000002</v>
      </c>
      <c r="DE66" s="27">
        <v>6.9321229999999998</v>
      </c>
      <c r="DF66" s="27">
        <v>8.1826380000000007</v>
      </c>
      <c r="DG66" s="27">
        <v>8.8475090000000005</v>
      </c>
      <c r="DH66" s="27">
        <v>9.8948540000000005</v>
      </c>
      <c r="DI66" s="24">
        <v>7.326708</v>
      </c>
      <c r="DJ66" s="27">
        <v>7.0098969999999996</v>
      </c>
      <c r="DK66" s="27">
        <v>8.2977279999999993</v>
      </c>
      <c r="DL66" s="27">
        <v>8.9986940000000004</v>
      </c>
      <c r="DM66" s="27">
        <v>10.028302999999999</v>
      </c>
      <c r="DN66" s="24">
        <v>7.4092039999999999</v>
      </c>
      <c r="DO66" s="27">
        <v>7.151427</v>
      </c>
      <c r="DP66" s="27">
        <v>8.479787</v>
      </c>
      <c r="DQ66" s="27">
        <v>9.2005520000000001</v>
      </c>
      <c r="DR66" s="27">
        <v>10.172565000000001</v>
      </c>
      <c r="DS66" s="24">
        <v>7.485366</v>
      </c>
      <c r="DT66" s="27">
        <v>7.2726610000000003</v>
      </c>
      <c r="DU66" s="27">
        <v>8.6419560000000004</v>
      </c>
      <c r="DV66" s="27">
        <v>9.3953659999999992</v>
      </c>
      <c r="DW66" s="27">
        <v>10.272967</v>
      </c>
      <c r="DX66" s="24">
        <v>7.6017869999999998</v>
      </c>
      <c r="DY66" s="27">
        <v>7.4183839999999996</v>
      </c>
      <c r="DZ66" s="27">
        <v>8.7921840000000007</v>
      </c>
      <c r="EA66" s="27">
        <v>9.5747920000000004</v>
      </c>
      <c r="EB66" s="27">
        <v>10.357936</v>
      </c>
      <c r="EC66" s="24">
        <v>7.7262639999999996</v>
      </c>
      <c r="ED66" s="27">
        <v>7.5307649999999997</v>
      </c>
      <c r="EE66" s="27">
        <v>8.9292960000000008</v>
      </c>
      <c r="EF66" s="27">
        <v>9.7190150000000006</v>
      </c>
      <c r="EG66" s="27">
        <v>10.474062999999999</v>
      </c>
      <c r="EH66" s="24">
        <v>7.8528929999999999</v>
      </c>
      <c r="EI66" s="27">
        <v>7.6290069999999996</v>
      </c>
      <c r="EJ66" s="27">
        <v>9.0812249999999999</v>
      </c>
      <c r="EK66" s="27">
        <v>9.8619540000000008</v>
      </c>
      <c r="EL66" s="27">
        <v>10.529996000000001</v>
      </c>
      <c r="EM66" s="24">
        <v>7.9806010000000001</v>
      </c>
      <c r="EN66" s="27">
        <v>7.7451759999999998</v>
      </c>
      <c r="EO66" s="27">
        <v>9.2175999999999991</v>
      </c>
      <c r="EP66" s="27">
        <v>10.035722</v>
      </c>
      <c r="EQ66" s="27">
        <v>10.537801</v>
      </c>
      <c r="ER66" s="24">
        <v>8.1116620000000008</v>
      </c>
      <c r="ES66" s="26">
        <v>4.0000000000000001E-3</v>
      </c>
      <c r="ET66" s="26">
        <v>0.01</v>
      </c>
      <c r="EU66" s="26">
        <v>1.2999999999999999E-2</v>
      </c>
      <c r="EV66" s="26">
        <v>1.4999999999999999E-2</v>
      </c>
      <c r="EW66" s="25">
        <v>6.0000000000000001E-3</v>
      </c>
    </row>
    <row r="67" spans="1:153" x14ac:dyDescent="0.25">
      <c r="A67" s="24" t="s">
        <v>173</v>
      </c>
      <c r="B67" s="24">
        <v>11.569411000000001</v>
      </c>
      <c r="C67" s="24">
        <v>11.165993</v>
      </c>
      <c r="D67" s="27">
        <v>10.617884999999999</v>
      </c>
      <c r="E67" s="27">
        <v>10.622213</v>
      </c>
      <c r="F67" s="27">
        <v>10.625975</v>
      </c>
      <c r="G67" s="27">
        <v>10.606896000000001</v>
      </c>
      <c r="H67" s="24">
        <v>10.593863000000001</v>
      </c>
      <c r="I67" s="27">
        <v>10.444317</v>
      </c>
      <c r="J67" s="27">
        <v>10.452973</v>
      </c>
      <c r="K67" s="27">
        <v>10.443868999999999</v>
      </c>
      <c r="L67" s="27">
        <v>10.446498</v>
      </c>
      <c r="M67" s="24">
        <v>10.404408</v>
      </c>
      <c r="N67" s="27">
        <v>10.285251000000001</v>
      </c>
      <c r="O67" s="27">
        <v>10.602532</v>
      </c>
      <c r="P67" s="27">
        <v>10.768724000000001</v>
      </c>
      <c r="Q67" s="27">
        <v>11.092264999999999</v>
      </c>
      <c r="R67" s="24">
        <v>10.467787</v>
      </c>
      <c r="S67" s="27">
        <v>10.185603</v>
      </c>
      <c r="T67" s="27">
        <v>10.992241</v>
      </c>
      <c r="U67" s="27">
        <v>11.468851000000001</v>
      </c>
      <c r="V67" s="27">
        <v>12.311614000000001</v>
      </c>
      <c r="W67" s="24">
        <v>10.755172999999999</v>
      </c>
      <c r="X67" s="27">
        <v>10.210791</v>
      </c>
      <c r="Y67" s="27">
        <v>11.048284000000001</v>
      </c>
      <c r="Z67" s="27">
        <v>11.656846</v>
      </c>
      <c r="AA67" s="27">
        <v>12.672532</v>
      </c>
      <c r="AB67" s="24">
        <v>10.715266</v>
      </c>
      <c r="AC67" s="27">
        <v>10.186111</v>
      </c>
      <c r="AD67" s="27">
        <v>11.005882</v>
      </c>
      <c r="AE67" s="27">
        <v>11.659791</v>
      </c>
      <c r="AF67" s="27">
        <v>12.79538</v>
      </c>
      <c r="AG67" s="24">
        <v>10.570646999999999</v>
      </c>
      <c r="AH67" s="27">
        <v>10.197288</v>
      </c>
      <c r="AI67" s="27">
        <v>11.011518000000001</v>
      </c>
      <c r="AJ67" s="27">
        <v>11.730471</v>
      </c>
      <c r="AK67" s="27">
        <v>12.78449</v>
      </c>
      <c r="AL67" s="24">
        <v>10.487943</v>
      </c>
      <c r="AM67" s="27">
        <v>10.125123</v>
      </c>
      <c r="AN67" s="27">
        <v>10.9802</v>
      </c>
      <c r="AO67" s="27">
        <v>11.673132000000001</v>
      </c>
      <c r="AP67" s="27">
        <v>12.709546</v>
      </c>
      <c r="AQ67" s="24">
        <v>10.375242999999999</v>
      </c>
      <c r="AR67" s="27">
        <v>10.089957</v>
      </c>
      <c r="AS67" s="27">
        <v>10.947184999999999</v>
      </c>
      <c r="AT67" s="27">
        <v>11.597146</v>
      </c>
      <c r="AU67" s="27">
        <v>12.545012</v>
      </c>
      <c r="AV67" s="24">
        <v>10.289804999999999</v>
      </c>
      <c r="AW67" s="27">
        <v>10.024365</v>
      </c>
      <c r="AX67" s="27">
        <v>10.934901999999999</v>
      </c>
      <c r="AY67" s="27">
        <v>11.551847</v>
      </c>
      <c r="AZ67" s="27">
        <v>12.347270999999999</v>
      </c>
      <c r="BA67" s="24">
        <v>10.211582999999999</v>
      </c>
      <c r="BB67" s="27">
        <v>10.059521</v>
      </c>
      <c r="BC67" s="27">
        <v>10.929207</v>
      </c>
      <c r="BD67" s="27">
        <v>11.566114000000001</v>
      </c>
      <c r="BE67" s="27">
        <v>12.341718</v>
      </c>
      <c r="BF67" s="24">
        <v>10.166416</v>
      </c>
      <c r="BG67" s="27">
        <v>10.107321000000001</v>
      </c>
      <c r="BH67" s="27">
        <v>11.014830999999999</v>
      </c>
      <c r="BI67" s="27">
        <v>11.669566</v>
      </c>
      <c r="BJ67" s="27">
        <v>12.473475000000001</v>
      </c>
      <c r="BK67" s="24">
        <v>10.196711000000001</v>
      </c>
      <c r="BL67" s="27">
        <v>10.205594</v>
      </c>
      <c r="BM67" s="27">
        <v>11.136385000000001</v>
      </c>
      <c r="BN67" s="27">
        <v>11.807612000000001</v>
      </c>
      <c r="BO67" s="27">
        <v>12.634088</v>
      </c>
      <c r="BP67" s="24">
        <v>10.281776000000001</v>
      </c>
      <c r="BQ67" s="27">
        <v>10.371304</v>
      </c>
      <c r="BR67" s="27">
        <v>11.284940000000001</v>
      </c>
      <c r="BS67" s="27">
        <v>11.922007000000001</v>
      </c>
      <c r="BT67" s="27">
        <v>12.829392</v>
      </c>
      <c r="BU67" s="24">
        <v>10.379219000000001</v>
      </c>
      <c r="BV67" s="27">
        <v>10.479542</v>
      </c>
      <c r="BW67" s="27">
        <v>11.457307</v>
      </c>
      <c r="BX67" s="27">
        <v>12.060473999999999</v>
      </c>
      <c r="BY67" s="27">
        <v>12.965932</v>
      </c>
      <c r="BZ67" s="24">
        <v>10.503917</v>
      </c>
      <c r="CA67" s="27">
        <v>10.522304999999999</v>
      </c>
      <c r="CB67" s="27">
        <v>11.552949999999999</v>
      </c>
      <c r="CC67" s="27">
        <v>12.216799</v>
      </c>
      <c r="CD67" s="27">
        <v>13.058973</v>
      </c>
      <c r="CE67" s="24">
        <v>10.584705</v>
      </c>
      <c r="CF67" s="27">
        <v>10.557969</v>
      </c>
      <c r="CG67" s="27">
        <v>11.67201</v>
      </c>
      <c r="CH67" s="27">
        <v>12.322376</v>
      </c>
      <c r="CI67" s="27">
        <v>13.143649</v>
      </c>
      <c r="CJ67" s="24">
        <v>10.656871000000001</v>
      </c>
      <c r="CK67" s="27">
        <v>10.682944000000001</v>
      </c>
      <c r="CL67" s="27">
        <v>11.773821999999999</v>
      </c>
      <c r="CM67" s="27">
        <v>12.429311999999999</v>
      </c>
      <c r="CN67" s="27">
        <v>13.238556000000001</v>
      </c>
      <c r="CO67" s="24">
        <v>10.768648000000001</v>
      </c>
      <c r="CP67" s="27">
        <v>10.743168000000001</v>
      </c>
      <c r="CQ67" s="27">
        <v>11.865031999999999</v>
      </c>
      <c r="CR67" s="27">
        <v>12.526337</v>
      </c>
      <c r="CS67" s="27">
        <v>13.410405000000001</v>
      </c>
      <c r="CT67" s="24">
        <v>10.856093</v>
      </c>
      <c r="CU67" s="27">
        <v>10.832668999999999</v>
      </c>
      <c r="CV67" s="27">
        <v>11.994332</v>
      </c>
      <c r="CW67" s="27">
        <v>12.627103</v>
      </c>
      <c r="CX67" s="27">
        <v>13.560371999999999</v>
      </c>
      <c r="CY67" s="24">
        <v>10.962092999999999</v>
      </c>
      <c r="CZ67" s="27">
        <v>10.949127000000001</v>
      </c>
      <c r="DA67" s="27">
        <v>12.098438</v>
      </c>
      <c r="DB67" s="27">
        <v>12.740653999999999</v>
      </c>
      <c r="DC67" s="27">
        <v>13.716537000000001</v>
      </c>
      <c r="DD67" s="24">
        <v>11.040893000000001</v>
      </c>
      <c r="DE67" s="27">
        <v>11.042805</v>
      </c>
      <c r="DF67" s="27">
        <v>12.233090000000001</v>
      </c>
      <c r="DG67" s="27">
        <v>12.839684</v>
      </c>
      <c r="DH67" s="27">
        <v>13.872835</v>
      </c>
      <c r="DI67" s="24">
        <v>11.138605</v>
      </c>
      <c r="DJ67" s="27">
        <v>11.098212</v>
      </c>
      <c r="DK67" s="27">
        <v>12.357243</v>
      </c>
      <c r="DL67" s="27">
        <v>13.028423</v>
      </c>
      <c r="DM67" s="27">
        <v>14.039949</v>
      </c>
      <c r="DN67" s="24">
        <v>11.218368999999999</v>
      </c>
      <c r="DO67" s="27">
        <v>11.273617</v>
      </c>
      <c r="DP67" s="27">
        <v>12.540849</v>
      </c>
      <c r="DQ67" s="27">
        <v>13.250833999999999</v>
      </c>
      <c r="DR67" s="27">
        <v>14.227093999999999</v>
      </c>
      <c r="DS67" s="24">
        <v>11.30522</v>
      </c>
      <c r="DT67" s="27">
        <v>11.417956999999999</v>
      </c>
      <c r="DU67" s="27">
        <v>12.703593</v>
      </c>
      <c r="DV67" s="27">
        <v>13.473992000000001</v>
      </c>
      <c r="DW67" s="27">
        <v>14.349487</v>
      </c>
      <c r="DX67" s="24">
        <v>11.404914</v>
      </c>
      <c r="DY67" s="27">
        <v>11.566464</v>
      </c>
      <c r="DZ67" s="27">
        <v>12.863585</v>
      </c>
      <c r="EA67" s="27">
        <v>13.636804</v>
      </c>
      <c r="EB67" s="27">
        <v>14.444705000000001</v>
      </c>
      <c r="EC67" s="24">
        <v>11.536975</v>
      </c>
      <c r="ED67" s="27">
        <v>11.684824000000001</v>
      </c>
      <c r="EE67" s="27">
        <v>13.01759</v>
      </c>
      <c r="EF67" s="27">
        <v>13.781950999999999</v>
      </c>
      <c r="EG67" s="27">
        <v>14.592566</v>
      </c>
      <c r="EH67" s="24">
        <v>11.659397</v>
      </c>
      <c r="EI67" s="27">
        <v>11.786809</v>
      </c>
      <c r="EJ67" s="27">
        <v>13.171951</v>
      </c>
      <c r="EK67" s="27">
        <v>13.933311</v>
      </c>
      <c r="EL67" s="27">
        <v>14.696795</v>
      </c>
      <c r="EM67" s="24">
        <v>11.804646999999999</v>
      </c>
      <c r="EN67" s="27">
        <v>11.925179</v>
      </c>
      <c r="EO67" s="27">
        <v>13.320264999999999</v>
      </c>
      <c r="EP67" s="27">
        <v>14.118855</v>
      </c>
      <c r="EQ67" s="27">
        <v>14.736874</v>
      </c>
      <c r="ER67" s="24">
        <v>11.940742</v>
      </c>
      <c r="ES67" s="26">
        <v>2E-3</v>
      </c>
      <c r="ET67" s="26">
        <v>6.0000000000000001E-3</v>
      </c>
      <c r="EU67" s="26">
        <v>8.0000000000000002E-3</v>
      </c>
      <c r="EV67" s="26">
        <v>0.01</v>
      </c>
      <c r="EW67" s="25">
        <v>2E-3</v>
      </c>
    </row>
    <row r="68" spans="1:153" x14ac:dyDescent="0.25">
      <c r="A68" s="28" t="s">
        <v>172</v>
      </c>
      <c r="B68" s="28">
        <v>10.03265</v>
      </c>
      <c r="C68" s="28">
        <v>9.9049600000000009</v>
      </c>
      <c r="D68" s="31">
        <v>9.4087510000000005</v>
      </c>
      <c r="E68" s="31">
        <v>9.4117160000000002</v>
      </c>
      <c r="F68" s="31">
        <v>9.4131719999999994</v>
      </c>
      <c r="G68" s="31">
        <v>9.4067530000000001</v>
      </c>
      <c r="H68" s="28">
        <v>9.387124</v>
      </c>
      <c r="I68" s="31">
        <v>9.1918539999999993</v>
      </c>
      <c r="J68" s="31">
        <v>9.1973870000000009</v>
      </c>
      <c r="K68" s="31">
        <v>9.1984879999999993</v>
      </c>
      <c r="L68" s="31">
        <v>9.2009329999999991</v>
      </c>
      <c r="M68" s="28">
        <v>9.1409350000000007</v>
      </c>
      <c r="N68" s="31">
        <v>9.2396550000000008</v>
      </c>
      <c r="O68" s="31">
        <v>9.6335879999999996</v>
      </c>
      <c r="P68" s="31">
        <v>9.8454359999999994</v>
      </c>
      <c r="Q68" s="31">
        <v>10.232581</v>
      </c>
      <c r="R68" s="28">
        <v>9.4935949999999991</v>
      </c>
      <c r="S68" s="31">
        <v>9.1876309999999997</v>
      </c>
      <c r="T68" s="31">
        <v>9.9836229999999997</v>
      </c>
      <c r="U68" s="31">
        <v>10.437568000000001</v>
      </c>
      <c r="V68" s="31">
        <v>11.278017999999999</v>
      </c>
      <c r="W68" s="28">
        <v>9.7554909999999992</v>
      </c>
      <c r="X68" s="31">
        <v>9.3182679999999998</v>
      </c>
      <c r="Y68" s="31">
        <v>10.176280999999999</v>
      </c>
      <c r="Z68" s="31">
        <v>10.795366</v>
      </c>
      <c r="AA68" s="31">
        <v>11.926037000000001</v>
      </c>
      <c r="AB68" s="28">
        <v>9.9597990000000003</v>
      </c>
      <c r="AC68" s="31">
        <v>9.3911499999999997</v>
      </c>
      <c r="AD68" s="31">
        <v>10.256183</v>
      </c>
      <c r="AE68" s="31">
        <v>10.92287</v>
      </c>
      <c r="AF68" s="31">
        <v>12.167998000000001</v>
      </c>
      <c r="AG68" s="28">
        <v>9.9454639999999994</v>
      </c>
      <c r="AH68" s="31">
        <v>9.4189889999999998</v>
      </c>
      <c r="AI68" s="31">
        <v>10.309312</v>
      </c>
      <c r="AJ68" s="31">
        <v>11.056827999999999</v>
      </c>
      <c r="AK68" s="31">
        <v>12.222562</v>
      </c>
      <c r="AL68" s="28">
        <v>9.9233949999999993</v>
      </c>
      <c r="AM68" s="31">
        <v>9.3792010000000001</v>
      </c>
      <c r="AN68" s="31">
        <v>10.319103999999999</v>
      </c>
      <c r="AO68" s="31">
        <v>11.059613000000001</v>
      </c>
      <c r="AP68" s="31">
        <v>12.214755</v>
      </c>
      <c r="AQ68" s="28">
        <v>9.8503509999999999</v>
      </c>
      <c r="AR68" s="31">
        <v>9.3810629999999993</v>
      </c>
      <c r="AS68" s="31">
        <v>10.329247000000001</v>
      </c>
      <c r="AT68" s="31">
        <v>11.023891000000001</v>
      </c>
      <c r="AU68" s="31">
        <v>12.133327</v>
      </c>
      <c r="AV68" s="28">
        <v>9.8089829999999996</v>
      </c>
      <c r="AW68" s="31">
        <v>9.3879479999999997</v>
      </c>
      <c r="AX68" s="31">
        <v>10.374056</v>
      </c>
      <c r="AY68" s="31">
        <v>11.039448</v>
      </c>
      <c r="AZ68" s="31">
        <v>12.018076000000001</v>
      </c>
      <c r="BA68" s="28">
        <v>9.7548220000000008</v>
      </c>
      <c r="BB68" s="31">
        <v>9.4295159999999996</v>
      </c>
      <c r="BC68" s="31">
        <v>10.400318</v>
      </c>
      <c r="BD68" s="31">
        <v>11.069330000000001</v>
      </c>
      <c r="BE68" s="31">
        <v>12.008065999999999</v>
      </c>
      <c r="BF68" s="28">
        <v>9.7128920000000001</v>
      </c>
      <c r="BG68" s="31">
        <v>9.4384390000000007</v>
      </c>
      <c r="BH68" s="31">
        <v>10.487123</v>
      </c>
      <c r="BI68" s="31">
        <v>11.118941</v>
      </c>
      <c r="BJ68" s="31">
        <v>12.095478999999999</v>
      </c>
      <c r="BK68" s="28">
        <v>9.7220770000000005</v>
      </c>
      <c r="BL68" s="31">
        <v>9.4539939999999998</v>
      </c>
      <c r="BM68" s="31">
        <v>10.504068999999999</v>
      </c>
      <c r="BN68" s="31">
        <v>11.158659</v>
      </c>
      <c r="BO68" s="31">
        <v>12.196616000000001</v>
      </c>
      <c r="BP68" s="28">
        <v>9.736713</v>
      </c>
      <c r="BQ68" s="31">
        <v>9.5097229999999993</v>
      </c>
      <c r="BR68" s="31">
        <v>10.535788999999999</v>
      </c>
      <c r="BS68" s="31">
        <v>11.180356</v>
      </c>
      <c r="BT68" s="31">
        <v>12.279821999999999</v>
      </c>
      <c r="BU68" s="28">
        <v>9.7468909999999997</v>
      </c>
      <c r="BV68" s="31">
        <v>9.53247</v>
      </c>
      <c r="BW68" s="31">
        <v>10.630027999999999</v>
      </c>
      <c r="BX68" s="31">
        <v>11.233578</v>
      </c>
      <c r="BY68" s="31">
        <v>12.355852000000001</v>
      </c>
      <c r="BZ68" s="28">
        <v>9.7721210000000003</v>
      </c>
      <c r="CA68" s="31">
        <v>9.5467820000000003</v>
      </c>
      <c r="CB68" s="31">
        <v>10.668001</v>
      </c>
      <c r="CC68" s="31">
        <v>11.305266</v>
      </c>
      <c r="CD68" s="31">
        <v>12.393300999999999</v>
      </c>
      <c r="CE68" s="28">
        <v>9.8012530000000009</v>
      </c>
      <c r="CF68" s="31">
        <v>9.5727729999999998</v>
      </c>
      <c r="CG68" s="31">
        <v>10.749112</v>
      </c>
      <c r="CH68" s="31">
        <v>11.397430999999999</v>
      </c>
      <c r="CI68" s="31">
        <v>12.478413</v>
      </c>
      <c r="CJ68" s="28">
        <v>9.8441200000000002</v>
      </c>
      <c r="CK68" s="31">
        <v>9.6487479999999994</v>
      </c>
      <c r="CL68" s="31">
        <v>10.812932999999999</v>
      </c>
      <c r="CM68" s="31">
        <v>11.50342</v>
      </c>
      <c r="CN68" s="31">
        <v>12.509840000000001</v>
      </c>
      <c r="CO68" s="28">
        <v>9.9321470000000005</v>
      </c>
      <c r="CP68" s="31">
        <v>9.6743210000000008</v>
      </c>
      <c r="CQ68" s="31">
        <v>10.879604</v>
      </c>
      <c r="CR68" s="31">
        <v>11.596498</v>
      </c>
      <c r="CS68" s="31">
        <v>12.633641000000001</v>
      </c>
      <c r="CT68" s="28">
        <v>10.006254999999999</v>
      </c>
      <c r="CU68" s="31">
        <v>9.7343089999999997</v>
      </c>
      <c r="CV68" s="31">
        <v>11.003773000000001</v>
      </c>
      <c r="CW68" s="31">
        <v>11.678689</v>
      </c>
      <c r="CX68" s="31">
        <v>12.771668999999999</v>
      </c>
      <c r="CY68" s="28">
        <v>10.102477</v>
      </c>
      <c r="CZ68" s="31">
        <v>9.8335919999999994</v>
      </c>
      <c r="DA68" s="31">
        <v>11.082449</v>
      </c>
      <c r="DB68" s="31">
        <v>11.799431</v>
      </c>
      <c r="DC68" s="31">
        <v>12.865724999999999</v>
      </c>
      <c r="DD68" s="28">
        <v>10.171547</v>
      </c>
      <c r="DE68" s="31">
        <v>9.9163259999999998</v>
      </c>
      <c r="DF68" s="31">
        <v>11.206512</v>
      </c>
      <c r="DG68" s="31">
        <v>11.913671000000001</v>
      </c>
      <c r="DH68" s="31">
        <v>13.010211</v>
      </c>
      <c r="DI68" s="28">
        <v>10.252898</v>
      </c>
      <c r="DJ68" s="31">
        <v>9.9830059999999996</v>
      </c>
      <c r="DK68" s="31">
        <v>11.324493</v>
      </c>
      <c r="DL68" s="31">
        <v>12.063983</v>
      </c>
      <c r="DM68" s="31">
        <v>13.149488</v>
      </c>
      <c r="DN68" s="28">
        <v>10.331775</v>
      </c>
      <c r="DO68" s="31">
        <v>10.144315000000001</v>
      </c>
      <c r="DP68" s="31">
        <v>11.517464</v>
      </c>
      <c r="DQ68" s="31">
        <v>12.281651999999999</v>
      </c>
      <c r="DR68" s="31">
        <v>13.310115</v>
      </c>
      <c r="DS68" s="28">
        <v>10.414702999999999</v>
      </c>
      <c r="DT68" s="31">
        <v>10.26468</v>
      </c>
      <c r="DU68" s="31">
        <v>11.680615</v>
      </c>
      <c r="DV68" s="31">
        <v>12.487185999999999</v>
      </c>
      <c r="DW68" s="31">
        <v>13.394864</v>
      </c>
      <c r="DX68" s="28">
        <v>10.525994000000001</v>
      </c>
      <c r="DY68" s="31">
        <v>10.409219</v>
      </c>
      <c r="DZ68" s="31">
        <v>11.830538000000001</v>
      </c>
      <c r="EA68" s="31">
        <v>12.661101</v>
      </c>
      <c r="EB68" s="31">
        <v>13.465223</v>
      </c>
      <c r="EC68" s="28">
        <v>10.650546</v>
      </c>
      <c r="ED68" s="31">
        <v>10.525207999999999</v>
      </c>
      <c r="EE68" s="31">
        <v>11.973845000000001</v>
      </c>
      <c r="EF68" s="31">
        <v>12.786809</v>
      </c>
      <c r="EG68" s="31">
        <v>13.567966</v>
      </c>
      <c r="EH68" s="28">
        <v>10.776153000000001</v>
      </c>
      <c r="EI68" s="31">
        <v>10.619232999999999</v>
      </c>
      <c r="EJ68" s="31">
        <v>12.132301</v>
      </c>
      <c r="EK68" s="31">
        <v>12.915900000000001</v>
      </c>
      <c r="EL68" s="31">
        <v>13.614214</v>
      </c>
      <c r="EM68" s="28">
        <v>10.910479</v>
      </c>
      <c r="EN68" s="31">
        <v>10.735991</v>
      </c>
      <c r="EO68" s="31">
        <v>12.264208999999999</v>
      </c>
      <c r="EP68" s="31">
        <v>13.100854</v>
      </c>
      <c r="EQ68" s="31">
        <v>13.605570999999999</v>
      </c>
      <c r="ER68" s="28">
        <v>11.048982000000001</v>
      </c>
      <c r="ES68" s="30">
        <v>3.0000000000000001E-3</v>
      </c>
      <c r="ET68" s="30">
        <v>7.0000000000000001E-3</v>
      </c>
      <c r="EU68" s="30">
        <v>0.01</v>
      </c>
      <c r="EV68" s="30">
        <v>1.0999999999999999E-2</v>
      </c>
      <c r="EW68" s="29">
        <v>4.0000000000000001E-3</v>
      </c>
    </row>
    <row r="69" spans="1:153" x14ac:dyDescent="0.25">
      <c r="A69" s="28" t="s">
        <v>169</v>
      </c>
      <c r="B69" s="24"/>
      <c r="C69" s="24"/>
      <c r="D69" s="194"/>
      <c r="E69" s="189"/>
      <c r="F69" s="189"/>
      <c r="G69" s="189"/>
      <c r="H69" s="195"/>
      <c r="I69" s="194"/>
      <c r="J69" s="189"/>
      <c r="K69" s="189"/>
      <c r="L69" s="189"/>
      <c r="M69" s="195"/>
      <c r="N69" s="194"/>
      <c r="O69" s="189"/>
      <c r="P69" s="189"/>
      <c r="Q69" s="189"/>
      <c r="R69" s="195"/>
      <c r="S69" s="194"/>
      <c r="T69" s="189"/>
      <c r="U69" s="189"/>
      <c r="V69" s="189"/>
      <c r="W69" s="195"/>
      <c r="X69" s="194"/>
      <c r="Y69" s="189"/>
      <c r="Z69" s="189"/>
      <c r="AA69" s="189"/>
      <c r="AB69" s="195"/>
      <c r="AC69" s="194"/>
      <c r="AD69" s="189"/>
      <c r="AE69" s="189"/>
      <c r="AF69" s="189"/>
      <c r="AG69" s="195"/>
      <c r="AH69" s="194"/>
      <c r="AI69" s="189"/>
      <c r="AJ69" s="189"/>
      <c r="AK69" s="189"/>
      <c r="AL69" s="195"/>
      <c r="AM69" s="194"/>
      <c r="AN69" s="189"/>
      <c r="AO69" s="189"/>
      <c r="AP69" s="189"/>
      <c r="AQ69" s="195"/>
      <c r="AR69" s="194"/>
      <c r="AS69" s="189"/>
      <c r="AT69" s="189"/>
      <c r="AU69" s="189"/>
      <c r="AV69" s="195"/>
      <c r="AW69" s="194"/>
      <c r="AX69" s="189"/>
      <c r="AY69" s="189"/>
      <c r="AZ69" s="189"/>
      <c r="BA69" s="195"/>
      <c r="BB69" s="194"/>
      <c r="BC69" s="189"/>
      <c r="BD69" s="189"/>
      <c r="BE69" s="189"/>
      <c r="BF69" s="195"/>
      <c r="BG69" s="194"/>
      <c r="BH69" s="189"/>
      <c r="BI69" s="189"/>
      <c r="BJ69" s="189"/>
      <c r="BK69" s="195"/>
      <c r="BL69" s="194"/>
      <c r="BM69" s="189"/>
      <c r="BN69" s="189"/>
      <c r="BO69" s="189"/>
      <c r="BP69" s="195"/>
      <c r="BQ69" s="194"/>
      <c r="BR69" s="189"/>
      <c r="BS69" s="189"/>
      <c r="BT69" s="189"/>
      <c r="BU69" s="195"/>
      <c r="BV69" s="194"/>
      <c r="BW69" s="189"/>
      <c r="BX69" s="189"/>
      <c r="BY69" s="189"/>
      <c r="BZ69" s="195"/>
      <c r="CA69" s="194"/>
      <c r="CB69" s="189"/>
      <c r="CC69" s="189"/>
      <c r="CD69" s="189"/>
      <c r="CE69" s="195"/>
      <c r="CF69" s="194"/>
      <c r="CG69" s="189"/>
      <c r="CH69" s="189"/>
      <c r="CI69" s="189"/>
      <c r="CJ69" s="195"/>
      <c r="CK69" s="194"/>
      <c r="CL69" s="189"/>
      <c r="CM69" s="189"/>
      <c r="CN69" s="189"/>
      <c r="CO69" s="195"/>
      <c r="CP69" s="194"/>
      <c r="CQ69" s="189"/>
      <c r="CR69" s="189"/>
      <c r="CS69" s="189"/>
      <c r="CT69" s="195"/>
      <c r="CU69" s="194"/>
      <c r="CV69" s="189"/>
      <c r="CW69" s="189"/>
      <c r="CX69" s="189"/>
      <c r="CY69" s="195"/>
      <c r="CZ69" s="194"/>
      <c r="DA69" s="189"/>
      <c r="DB69" s="189"/>
      <c r="DC69" s="189"/>
      <c r="DD69" s="195"/>
      <c r="DE69" s="194"/>
      <c r="DF69" s="189"/>
      <c r="DG69" s="189"/>
      <c r="DH69" s="189"/>
      <c r="DI69" s="195"/>
      <c r="DJ69" s="194"/>
      <c r="DK69" s="189"/>
      <c r="DL69" s="189"/>
      <c r="DM69" s="189"/>
      <c r="DN69" s="195"/>
      <c r="DO69" s="194"/>
      <c r="DP69" s="189"/>
      <c r="DQ69" s="189"/>
      <c r="DR69" s="189"/>
      <c r="DS69" s="195"/>
      <c r="DT69" s="194"/>
      <c r="DU69" s="189"/>
      <c r="DV69" s="189"/>
      <c r="DW69" s="189"/>
      <c r="DX69" s="195"/>
      <c r="DY69" s="194"/>
      <c r="DZ69" s="189"/>
      <c r="EA69" s="189"/>
      <c r="EB69" s="189"/>
      <c r="EC69" s="195"/>
      <c r="ED69" s="194"/>
      <c r="EE69" s="189"/>
      <c r="EF69" s="189"/>
      <c r="EG69" s="189"/>
      <c r="EH69" s="195"/>
      <c r="EI69" s="194"/>
      <c r="EJ69" s="189"/>
      <c r="EK69" s="189"/>
      <c r="EL69" s="189"/>
      <c r="EM69" s="195"/>
      <c r="EN69" s="194"/>
      <c r="EO69" s="189"/>
      <c r="EP69" s="189"/>
      <c r="EQ69" s="189"/>
      <c r="ER69" s="195"/>
      <c r="ES69" s="194"/>
      <c r="ET69" s="189"/>
      <c r="EU69" s="189"/>
      <c r="EV69" s="189"/>
      <c r="EW69" s="195"/>
    </row>
    <row r="70" spans="1:153" x14ac:dyDescent="0.25">
      <c r="A70" s="24" t="s">
        <v>176</v>
      </c>
      <c r="B70" s="24">
        <v>11.533201</v>
      </c>
      <c r="C70" s="24">
        <v>11.715401</v>
      </c>
      <c r="D70" s="27">
        <v>11.552073</v>
      </c>
      <c r="E70" s="27">
        <v>11.554143</v>
      </c>
      <c r="F70" s="27">
        <v>11.554933999999999</v>
      </c>
      <c r="G70" s="27">
        <v>11.548052999999999</v>
      </c>
      <c r="H70" s="24">
        <v>11.531775</v>
      </c>
      <c r="I70" s="27">
        <v>11.492067</v>
      </c>
      <c r="J70" s="27">
        <v>11.497951</v>
      </c>
      <c r="K70" s="27">
        <v>11.495971000000001</v>
      </c>
      <c r="L70" s="27">
        <v>11.497567</v>
      </c>
      <c r="M70" s="24">
        <v>11.437626</v>
      </c>
      <c r="N70" s="27">
        <v>11.823043</v>
      </c>
      <c r="O70" s="27">
        <v>12.218626</v>
      </c>
      <c r="P70" s="27">
        <v>12.43622</v>
      </c>
      <c r="Q70" s="27">
        <v>12.836515</v>
      </c>
      <c r="R70" s="24">
        <v>12.065533</v>
      </c>
      <c r="S70" s="27">
        <v>12.032074</v>
      </c>
      <c r="T70" s="27">
        <v>12.898356</v>
      </c>
      <c r="U70" s="27">
        <v>13.402651000000001</v>
      </c>
      <c r="V70" s="27">
        <v>14.335720999999999</v>
      </c>
      <c r="W70" s="24">
        <v>12.633585</v>
      </c>
      <c r="X70" s="27">
        <v>12.390150999999999</v>
      </c>
      <c r="Y70" s="27">
        <v>13.332572000000001</v>
      </c>
      <c r="Z70" s="27">
        <v>14.026097999999999</v>
      </c>
      <c r="AA70" s="27">
        <v>15.288261</v>
      </c>
      <c r="AB70" s="24">
        <v>13.068355</v>
      </c>
      <c r="AC70" s="27">
        <v>12.670674</v>
      </c>
      <c r="AD70" s="27">
        <v>13.619949999999999</v>
      </c>
      <c r="AE70" s="27">
        <v>14.362235</v>
      </c>
      <c r="AF70" s="27">
        <v>15.779593</v>
      </c>
      <c r="AG70" s="24">
        <v>13.230947</v>
      </c>
      <c r="AH70" s="27">
        <v>12.882949</v>
      </c>
      <c r="AI70" s="27">
        <v>13.864221000000001</v>
      </c>
      <c r="AJ70" s="27">
        <v>14.712236000000001</v>
      </c>
      <c r="AK70" s="27">
        <v>16.055809</v>
      </c>
      <c r="AL70" s="24">
        <v>13.393603000000001</v>
      </c>
      <c r="AM70" s="27">
        <v>13.015352</v>
      </c>
      <c r="AN70" s="27">
        <v>14.067373999999999</v>
      </c>
      <c r="AO70" s="27">
        <v>14.918248</v>
      </c>
      <c r="AP70" s="27">
        <v>16.277866</v>
      </c>
      <c r="AQ70" s="24">
        <v>13.496295</v>
      </c>
      <c r="AR70" s="27">
        <v>13.232041000000001</v>
      </c>
      <c r="AS70" s="27">
        <v>14.314774</v>
      </c>
      <c r="AT70" s="27">
        <v>15.125347</v>
      </c>
      <c r="AU70" s="27">
        <v>16.464206999999998</v>
      </c>
      <c r="AV70" s="24">
        <v>13.680668000000001</v>
      </c>
      <c r="AW70" s="27">
        <v>13.460471</v>
      </c>
      <c r="AX70" s="27">
        <v>14.607639000000001</v>
      </c>
      <c r="AY70" s="27">
        <v>15.393355</v>
      </c>
      <c r="AZ70" s="27">
        <v>16.605772000000002</v>
      </c>
      <c r="BA70" s="24">
        <v>13.855418</v>
      </c>
      <c r="BB70" s="27">
        <v>13.747088</v>
      </c>
      <c r="BC70" s="27">
        <v>14.910486000000001</v>
      </c>
      <c r="BD70" s="27">
        <v>15.717756</v>
      </c>
      <c r="BE70" s="27">
        <v>16.900946000000001</v>
      </c>
      <c r="BF70" s="24">
        <v>14.062737</v>
      </c>
      <c r="BG70" s="27">
        <v>13.994130999999999</v>
      </c>
      <c r="BH70" s="27">
        <v>15.289885999999999</v>
      </c>
      <c r="BI70" s="27">
        <v>16.056881000000001</v>
      </c>
      <c r="BJ70" s="27">
        <v>17.315446999999999</v>
      </c>
      <c r="BK70" s="24">
        <v>14.344355999999999</v>
      </c>
      <c r="BL70" s="27">
        <v>14.28839</v>
      </c>
      <c r="BM70" s="27">
        <v>15.619389999999999</v>
      </c>
      <c r="BN70" s="27">
        <v>16.415514000000002</v>
      </c>
      <c r="BO70" s="27">
        <v>17.767239</v>
      </c>
      <c r="BP70" s="24">
        <v>14.667965000000001</v>
      </c>
      <c r="BQ70" s="27">
        <v>14.654013000000001</v>
      </c>
      <c r="BR70" s="27">
        <v>15.985868999999999</v>
      </c>
      <c r="BS70" s="27">
        <v>16.771515000000001</v>
      </c>
      <c r="BT70" s="27">
        <v>18.223269999999999</v>
      </c>
      <c r="BU70" s="24">
        <v>15.019588000000001</v>
      </c>
      <c r="BV70" s="27">
        <v>14.980352</v>
      </c>
      <c r="BW70" s="27">
        <v>16.433540000000001</v>
      </c>
      <c r="BX70" s="27">
        <v>17.177982</v>
      </c>
      <c r="BY70" s="27">
        <v>18.681654000000002</v>
      </c>
      <c r="BZ70" s="24">
        <v>15.383457</v>
      </c>
      <c r="CA70" s="27">
        <v>15.282640000000001</v>
      </c>
      <c r="CB70" s="27">
        <v>16.785582999999999</v>
      </c>
      <c r="CC70" s="27">
        <v>17.591614</v>
      </c>
      <c r="CD70" s="27">
        <v>19.091068</v>
      </c>
      <c r="CE70" s="24">
        <v>15.72883</v>
      </c>
      <c r="CF70" s="27">
        <v>15.601865999999999</v>
      </c>
      <c r="CG70" s="27">
        <v>17.181211000000001</v>
      </c>
      <c r="CH70" s="27">
        <v>18.027470000000001</v>
      </c>
      <c r="CI70" s="27">
        <v>19.555686999999999</v>
      </c>
      <c r="CJ70" s="24">
        <v>16.080010999999999</v>
      </c>
      <c r="CK70" s="27">
        <v>15.975108000000001</v>
      </c>
      <c r="CL70" s="27">
        <v>17.565270999999999</v>
      </c>
      <c r="CM70" s="27">
        <v>18.492356999999998</v>
      </c>
      <c r="CN70" s="27">
        <v>19.933976999999999</v>
      </c>
      <c r="CO70" s="24">
        <v>16.495971999999998</v>
      </c>
      <c r="CP70" s="27">
        <v>16.279948999999998</v>
      </c>
      <c r="CQ70" s="27">
        <v>17.956316000000001</v>
      </c>
      <c r="CR70" s="27">
        <v>18.939592000000001</v>
      </c>
      <c r="CS70" s="27">
        <v>20.443335000000001</v>
      </c>
      <c r="CT70" s="24">
        <v>16.90213</v>
      </c>
      <c r="CU70" s="27">
        <v>16.640029999999999</v>
      </c>
      <c r="CV70" s="27">
        <v>18.440092</v>
      </c>
      <c r="CW70" s="27">
        <v>19.383410999999999</v>
      </c>
      <c r="CX70" s="27">
        <v>21.005842000000001</v>
      </c>
      <c r="CY70" s="24">
        <v>17.352803999999999</v>
      </c>
      <c r="CZ70" s="27">
        <v>17.054290999999999</v>
      </c>
      <c r="DA70" s="27">
        <v>18.867806999999999</v>
      </c>
      <c r="DB70" s="27">
        <v>19.904005000000002</v>
      </c>
      <c r="DC70" s="27">
        <v>21.502631999999998</v>
      </c>
      <c r="DD70" s="24">
        <v>17.766611000000001</v>
      </c>
      <c r="DE70" s="27">
        <v>17.450641999999998</v>
      </c>
      <c r="DF70" s="27">
        <v>19.358768000000001</v>
      </c>
      <c r="DG70" s="27">
        <v>20.415835999999999</v>
      </c>
      <c r="DH70" s="27">
        <v>22.081211</v>
      </c>
      <c r="DI70" s="24">
        <v>18.196141999999998</v>
      </c>
      <c r="DJ70" s="27">
        <v>17.841263000000001</v>
      </c>
      <c r="DK70" s="27">
        <v>19.869246</v>
      </c>
      <c r="DL70" s="27">
        <v>20.984300999999999</v>
      </c>
      <c r="DM70" s="27">
        <v>22.685385</v>
      </c>
      <c r="DN70" s="24">
        <v>18.636680999999999</v>
      </c>
      <c r="DO70" s="27">
        <v>18.367619999999999</v>
      </c>
      <c r="DP70" s="27">
        <v>20.492746</v>
      </c>
      <c r="DQ70" s="27">
        <v>21.67024</v>
      </c>
      <c r="DR70" s="27">
        <v>23.347839</v>
      </c>
      <c r="DS70" s="24">
        <v>19.086604999999999</v>
      </c>
      <c r="DT70" s="27">
        <v>18.846952000000002</v>
      </c>
      <c r="DU70" s="27">
        <v>21.082808</v>
      </c>
      <c r="DV70" s="27">
        <v>22.346831999999999</v>
      </c>
      <c r="DW70" s="27">
        <v>23.876508999999999</v>
      </c>
      <c r="DX70" s="24">
        <v>19.565901</v>
      </c>
      <c r="DY70" s="27">
        <v>19.361554999999999</v>
      </c>
      <c r="DZ70" s="27">
        <v>21.671496999999999</v>
      </c>
      <c r="EA70" s="27">
        <v>22.993687000000001</v>
      </c>
      <c r="EB70" s="27">
        <v>24.404136999999999</v>
      </c>
      <c r="EC70" s="24">
        <v>20.085978999999998</v>
      </c>
      <c r="ED70" s="27">
        <v>19.851782</v>
      </c>
      <c r="EE70" s="27">
        <v>22.271442</v>
      </c>
      <c r="EF70" s="27">
        <v>23.580193000000001</v>
      </c>
      <c r="EG70" s="27">
        <v>24.987884999999999</v>
      </c>
      <c r="EH70" s="24">
        <v>20.634806000000001</v>
      </c>
      <c r="EI70" s="27">
        <v>20.310697999999999</v>
      </c>
      <c r="EJ70" s="27">
        <v>22.914476000000001</v>
      </c>
      <c r="EK70" s="27">
        <v>24.191296000000001</v>
      </c>
      <c r="EL70" s="27">
        <v>25.497786999999999</v>
      </c>
      <c r="EM70" s="24">
        <v>21.207975000000001</v>
      </c>
      <c r="EN70" s="27">
        <v>20.812742</v>
      </c>
      <c r="EO70" s="27">
        <v>23.510276999999999</v>
      </c>
      <c r="EP70" s="27">
        <v>24.930882</v>
      </c>
      <c r="EQ70" s="27">
        <v>25.935883</v>
      </c>
      <c r="ER70" s="24">
        <v>21.803823000000001</v>
      </c>
      <c r="ES70" s="26">
        <v>0.02</v>
      </c>
      <c r="ET70" s="26">
        <v>2.4E-2</v>
      </c>
      <c r="EU70" s="26">
        <v>2.5999999999999999E-2</v>
      </c>
      <c r="EV70" s="26">
        <v>2.8000000000000001E-2</v>
      </c>
      <c r="EW70" s="25">
        <v>2.1999999999999999E-2</v>
      </c>
    </row>
    <row r="71" spans="1:153" x14ac:dyDescent="0.25">
      <c r="A71" s="24" t="s">
        <v>175</v>
      </c>
      <c r="B71" s="24">
        <v>10.186799000000001</v>
      </c>
      <c r="C71" s="24">
        <v>10.229398</v>
      </c>
      <c r="D71" s="27">
        <v>9.8815639999999991</v>
      </c>
      <c r="E71" s="27">
        <v>9.8853240000000007</v>
      </c>
      <c r="F71" s="27">
        <v>9.8889390000000006</v>
      </c>
      <c r="G71" s="27">
        <v>9.8796549999999996</v>
      </c>
      <c r="H71" s="24">
        <v>9.8582199999999993</v>
      </c>
      <c r="I71" s="27">
        <v>9.8047550000000001</v>
      </c>
      <c r="J71" s="27">
        <v>9.8106369999999998</v>
      </c>
      <c r="K71" s="27">
        <v>9.812106</v>
      </c>
      <c r="L71" s="27">
        <v>9.8131599999999999</v>
      </c>
      <c r="M71" s="24">
        <v>9.7484439999999992</v>
      </c>
      <c r="N71" s="27">
        <v>9.9717330000000004</v>
      </c>
      <c r="O71" s="27">
        <v>10.397282000000001</v>
      </c>
      <c r="P71" s="27">
        <v>10.627414999999999</v>
      </c>
      <c r="Q71" s="27">
        <v>11.055882</v>
      </c>
      <c r="R71" s="24">
        <v>10.232863999999999</v>
      </c>
      <c r="S71" s="27">
        <v>10.091367</v>
      </c>
      <c r="T71" s="27">
        <v>10.999952</v>
      </c>
      <c r="U71" s="27">
        <v>11.531578</v>
      </c>
      <c r="V71" s="27">
        <v>12.510002</v>
      </c>
      <c r="W71" s="24">
        <v>10.713870999999999</v>
      </c>
      <c r="X71" s="27">
        <v>10.40199</v>
      </c>
      <c r="Y71" s="27">
        <v>11.434507</v>
      </c>
      <c r="Z71" s="27">
        <v>12.197217</v>
      </c>
      <c r="AA71" s="27">
        <v>13.553369999999999</v>
      </c>
      <c r="AB71" s="24">
        <v>11.152634000000001</v>
      </c>
      <c r="AC71" s="27">
        <v>10.661790999999999</v>
      </c>
      <c r="AD71" s="27">
        <v>11.739863</v>
      </c>
      <c r="AE71" s="27">
        <v>12.588672000000001</v>
      </c>
      <c r="AF71" s="27">
        <v>14.132019</v>
      </c>
      <c r="AG71" s="24">
        <v>11.32925</v>
      </c>
      <c r="AH71" s="27">
        <v>10.880844</v>
      </c>
      <c r="AI71" s="27">
        <v>12.030925999999999</v>
      </c>
      <c r="AJ71" s="27">
        <v>13.001896</v>
      </c>
      <c r="AK71" s="27">
        <v>14.493256000000001</v>
      </c>
      <c r="AL71" s="24">
        <v>11.510372</v>
      </c>
      <c r="AM71" s="27">
        <v>11.024675</v>
      </c>
      <c r="AN71" s="27">
        <v>12.255181</v>
      </c>
      <c r="AO71" s="27">
        <v>13.237603</v>
      </c>
      <c r="AP71" s="27">
        <v>14.753621000000001</v>
      </c>
      <c r="AQ71" s="24">
        <v>11.619368</v>
      </c>
      <c r="AR71" s="27">
        <v>11.228153000000001</v>
      </c>
      <c r="AS71" s="27">
        <v>12.483938</v>
      </c>
      <c r="AT71" s="27">
        <v>13.429164</v>
      </c>
      <c r="AU71" s="27">
        <v>14.904502000000001</v>
      </c>
      <c r="AV71" s="24">
        <v>11.766553</v>
      </c>
      <c r="AW71" s="27">
        <v>11.426487</v>
      </c>
      <c r="AX71" s="27">
        <v>12.752649</v>
      </c>
      <c r="AY71" s="27">
        <v>13.665787</v>
      </c>
      <c r="AZ71" s="27">
        <v>14.974722999999999</v>
      </c>
      <c r="BA71" s="24">
        <v>11.890458000000001</v>
      </c>
      <c r="BB71" s="27">
        <v>11.680730000000001</v>
      </c>
      <c r="BC71" s="27">
        <v>12.989998</v>
      </c>
      <c r="BD71" s="27">
        <v>13.920101000000001</v>
      </c>
      <c r="BE71" s="27">
        <v>15.193534</v>
      </c>
      <c r="BF71" s="24">
        <v>12.0342</v>
      </c>
      <c r="BG71" s="27">
        <v>11.864689</v>
      </c>
      <c r="BH71" s="27">
        <v>13.302716</v>
      </c>
      <c r="BI71" s="27">
        <v>14.199014999999999</v>
      </c>
      <c r="BJ71" s="27">
        <v>15.517447000000001</v>
      </c>
      <c r="BK71" s="24">
        <v>12.243141</v>
      </c>
      <c r="BL71" s="27">
        <v>12.050371</v>
      </c>
      <c r="BM71" s="27">
        <v>13.51125</v>
      </c>
      <c r="BN71" s="27">
        <v>14.456829000000001</v>
      </c>
      <c r="BO71" s="27">
        <v>15.841866</v>
      </c>
      <c r="BP71" s="24">
        <v>12.439041</v>
      </c>
      <c r="BQ71" s="27">
        <v>12.281266</v>
      </c>
      <c r="BR71" s="27">
        <v>13.717924</v>
      </c>
      <c r="BS71" s="27">
        <v>14.656155999999999</v>
      </c>
      <c r="BT71" s="27">
        <v>16.126244</v>
      </c>
      <c r="BU71" s="24">
        <v>12.587657</v>
      </c>
      <c r="BV71" s="27">
        <v>12.467866000000001</v>
      </c>
      <c r="BW71" s="27">
        <v>14.027991999999999</v>
      </c>
      <c r="BX71" s="27">
        <v>14.911628</v>
      </c>
      <c r="BY71" s="27">
        <v>16.419696999999999</v>
      </c>
      <c r="BZ71" s="24">
        <v>12.791022</v>
      </c>
      <c r="CA71" s="27">
        <v>12.635828999999999</v>
      </c>
      <c r="CB71" s="27">
        <v>14.269297</v>
      </c>
      <c r="CC71" s="27">
        <v>15.206429</v>
      </c>
      <c r="CD71" s="27">
        <v>16.691088000000001</v>
      </c>
      <c r="CE71" s="24">
        <v>13.024087</v>
      </c>
      <c r="CF71" s="27">
        <v>12.845095000000001</v>
      </c>
      <c r="CG71" s="27">
        <v>14.602162</v>
      </c>
      <c r="CH71" s="27">
        <v>15.555787</v>
      </c>
      <c r="CI71" s="27">
        <v>17.043854</v>
      </c>
      <c r="CJ71" s="24">
        <v>13.307388</v>
      </c>
      <c r="CK71" s="27">
        <v>13.176442</v>
      </c>
      <c r="CL71" s="27">
        <v>14.929959999999999</v>
      </c>
      <c r="CM71" s="27">
        <v>15.956937</v>
      </c>
      <c r="CN71" s="27">
        <v>17.350002</v>
      </c>
      <c r="CO71" s="24">
        <v>13.671621</v>
      </c>
      <c r="CP71" s="27">
        <v>13.435613</v>
      </c>
      <c r="CQ71" s="27">
        <v>15.269334000000001</v>
      </c>
      <c r="CR71" s="27">
        <v>16.34976</v>
      </c>
      <c r="CS71" s="27">
        <v>17.824196000000001</v>
      </c>
      <c r="CT71" s="24">
        <v>14.018236</v>
      </c>
      <c r="CU71" s="27">
        <v>13.765972</v>
      </c>
      <c r="CV71" s="27">
        <v>15.71955</v>
      </c>
      <c r="CW71" s="27">
        <v>16.738192000000002</v>
      </c>
      <c r="CX71" s="27">
        <v>18.335175</v>
      </c>
      <c r="CY71" s="24">
        <v>14.423451</v>
      </c>
      <c r="CZ71" s="27">
        <v>14.158515</v>
      </c>
      <c r="DA71" s="27">
        <v>16.099791</v>
      </c>
      <c r="DB71" s="27">
        <v>17.190332000000001</v>
      </c>
      <c r="DC71" s="27">
        <v>18.801506</v>
      </c>
      <c r="DD71" s="24">
        <v>14.788785000000001</v>
      </c>
      <c r="DE71" s="27">
        <v>14.529195</v>
      </c>
      <c r="DF71" s="27">
        <v>16.567204</v>
      </c>
      <c r="DG71" s="27">
        <v>17.631086</v>
      </c>
      <c r="DH71" s="27">
        <v>19.359228000000002</v>
      </c>
      <c r="DI71" s="24">
        <v>15.174969000000001</v>
      </c>
      <c r="DJ71" s="27">
        <v>14.865027</v>
      </c>
      <c r="DK71" s="27">
        <v>17.020790000000002</v>
      </c>
      <c r="DL71" s="27">
        <v>18.162317000000002</v>
      </c>
      <c r="DM71" s="27">
        <v>19.916032999999999</v>
      </c>
      <c r="DN71" s="24">
        <v>15.558686</v>
      </c>
      <c r="DO71" s="27">
        <v>15.390222</v>
      </c>
      <c r="DP71" s="27">
        <v>17.613291</v>
      </c>
      <c r="DQ71" s="27">
        <v>18.827843000000001</v>
      </c>
      <c r="DR71" s="27">
        <v>20.523516000000001</v>
      </c>
      <c r="DS71" s="24">
        <v>15.958316</v>
      </c>
      <c r="DT71" s="27">
        <v>15.841469999999999</v>
      </c>
      <c r="DU71" s="27">
        <v>18.174378999999998</v>
      </c>
      <c r="DV71" s="27">
        <v>19.498692999999999</v>
      </c>
      <c r="DW71" s="27">
        <v>21.03734</v>
      </c>
      <c r="DX71" s="24">
        <v>16.42231</v>
      </c>
      <c r="DY71" s="27">
        <v>16.359741</v>
      </c>
      <c r="DZ71" s="27">
        <v>18.732523</v>
      </c>
      <c r="EA71" s="27">
        <v>20.130095000000001</v>
      </c>
      <c r="EB71" s="27">
        <v>21.543377</v>
      </c>
      <c r="EC71" s="24">
        <v>16.919214</v>
      </c>
      <c r="ED71" s="27">
        <v>16.844048999999998</v>
      </c>
      <c r="EE71" s="27">
        <v>19.297985000000001</v>
      </c>
      <c r="EF71" s="27">
        <v>20.692481999999998</v>
      </c>
      <c r="EG71" s="27">
        <v>22.140585000000002</v>
      </c>
      <c r="EH71" s="24">
        <v>17.420794999999998</v>
      </c>
      <c r="EI71" s="27">
        <v>17.298607000000001</v>
      </c>
      <c r="EJ71" s="27">
        <v>19.899688999999999</v>
      </c>
      <c r="EK71" s="27">
        <v>21.276695</v>
      </c>
      <c r="EL71" s="27">
        <v>22.638210000000001</v>
      </c>
      <c r="EM71" s="24">
        <v>17.961238999999999</v>
      </c>
      <c r="EN71" s="27">
        <v>17.805285999999999</v>
      </c>
      <c r="EO71" s="27">
        <v>20.482030999999999</v>
      </c>
      <c r="EP71" s="27">
        <v>21.976744</v>
      </c>
      <c r="EQ71" s="27">
        <v>23.039712999999999</v>
      </c>
      <c r="ER71" s="24">
        <v>18.518583</v>
      </c>
      <c r="ES71" s="26">
        <v>1.9E-2</v>
      </c>
      <c r="ET71" s="26">
        <v>2.4E-2</v>
      </c>
      <c r="EU71" s="26">
        <v>2.7E-2</v>
      </c>
      <c r="EV71" s="26">
        <v>2.8000000000000001E-2</v>
      </c>
      <c r="EW71" s="25">
        <v>2.1000000000000001E-2</v>
      </c>
    </row>
    <row r="72" spans="1:153" x14ac:dyDescent="0.25">
      <c r="A72" s="24" t="s">
        <v>174</v>
      </c>
      <c r="B72" s="24">
        <v>6.7685009999999997</v>
      </c>
      <c r="C72" s="24">
        <v>6.8157189999999996</v>
      </c>
      <c r="D72" s="27">
        <v>6.4007170000000002</v>
      </c>
      <c r="E72" s="27">
        <v>6.4039929999999998</v>
      </c>
      <c r="F72" s="27">
        <v>6.4036010000000001</v>
      </c>
      <c r="G72" s="27">
        <v>6.4012599999999997</v>
      </c>
      <c r="H72" s="24">
        <v>6.3780799999999997</v>
      </c>
      <c r="I72" s="27">
        <v>6.4058570000000001</v>
      </c>
      <c r="J72" s="27">
        <v>6.4065950000000003</v>
      </c>
      <c r="K72" s="27">
        <v>6.4086569999999998</v>
      </c>
      <c r="L72" s="27">
        <v>6.4103779999999997</v>
      </c>
      <c r="M72" s="24">
        <v>6.3511369999999996</v>
      </c>
      <c r="N72" s="27">
        <v>6.4694399999999996</v>
      </c>
      <c r="O72" s="27">
        <v>6.9520499999999998</v>
      </c>
      <c r="P72" s="27">
        <v>7.2058090000000004</v>
      </c>
      <c r="Q72" s="27">
        <v>7.6848879999999999</v>
      </c>
      <c r="R72" s="24">
        <v>6.8095759999999999</v>
      </c>
      <c r="S72" s="27">
        <v>6.5130520000000001</v>
      </c>
      <c r="T72" s="27">
        <v>7.3598480000000004</v>
      </c>
      <c r="U72" s="27">
        <v>7.8221119999999997</v>
      </c>
      <c r="V72" s="27">
        <v>8.7391129999999997</v>
      </c>
      <c r="W72" s="24">
        <v>7.1338100000000004</v>
      </c>
      <c r="X72" s="27">
        <v>6.7687270000000002</v>
      </c>
      <c r="Y72" s="27">
        <v>7.6956519999999999</v>
      </c>
      <c r="Z72" s="27">
        <v>8.3277400000000004</v>
      </c>
      <c r="AA72" s="27">
        <v>9.6082319999999992</v>
      </c>
      <c r="AB72" s="24">
        <v>7.461182</v>
      </c>
      <c r="AC72" s="27">
        <v>6.9677850000000001</v>
      </c>
      <c r="AD72" s="27">
        <v>7.9288420000000004</v>
      </c>
      <c r="AE72" s="27">
        <v>8.6361310000000007</v>
      </c>
      <c r="AF72" s="27">
        <v>10.045304</v>
      </c>
      <c r="AG72" s="24">
        <v>7.6041689999999997</v>
      </c>
      <c r="AH72" s="27">
        <v>7.1391530000000003</v>
      </c>
      <c r="AI72" s="27">
        <v>8.1351700000000005</v>
      </c>
      <c r="AJ72" s="27">
        <v>8.9388070000000006</v>
      </c>
      <c r="AK72" s="27">
        <v>10.296716</v>
      </c>
      <c r="AL72" s="24">
        <v>7.7240960000000003</v>
      </c>
      <c r="AM72" s="27">
        <v>7.2329540000000003</v>
      </c>
      <c r="AN72" s="27">
        <v>8.3012990000000002</v>
      </c>
      <c r="AO72" s="27">
        <v>9.114528</v>
      </c>
      <c r="AP72" s="27">
        <v>10.468780000000001</v>
      </c>
      <c r="AQ72" s="24">
        <v>7.7969059999999999</v>
      </c>
      <c r="AR72" s="27">
        <v>7.3577219999999999</v>
      </c>
      <c r="AS72" s="27">
        <v>8.4673069999999999</v>
      </c>
      <c r="AT72" s="27">
        <v>9.2480930000000008</v>
      </c>
      <c r="AU72" s="27">
        <v>10.564092</v>
      </c>
      <c r="AV72" s="24">
        <v>7.9021140000000001</v>
      </c>
      <c r="AW72" s="27">
        <v>7.5166979999999999</v>
      </c>
      <c r="AX72" s="27">
        <v>8.7011699999999994</v>
      </c>
      <c r="AY72" s="27">
        <v>9.4666289999999993</v>
      </c>
      <c r="AZ72" s="27">
        <v>10.662356000000001</v>
      </c>
      <c r="BA72" s="24">
        <v>8.0219989999999992</v>
      </c>
      <c r="BB72" s="27">
        <v>7.7233660000000004</v>
      </c>
      <c r="BC72" s="27">
        <v>8.9343280000000007</v>
      </c>
      <c r="BD72" s="27">
        <v>9.7105540000000001</v>
      </c>
      <c r="BE72" s="27">
        <v>10.86748</v>
      </c>
      <c r="BF72" s="24">
        <v>8.1710449999999994</v>
      </c>
      <c r="BG72" s="27">
        <v>7.9141909999999998</v>
      </c>
      <c r="BH72" s="27">
        <v>9.2269989999999993</v>
      </c>
      <c r="BI72" s="27">
        <v>9.9765149999999991</v>
      </c>
      <c r="BJ72" s="27">
        <v>11.196315</v>
      </c>
      <c r="BK72" s="24">
        <v>8.3545649999999991</v>
      </c>
      <c r="BL72" s="27">
        <v>8.0747800000000005</v>
      </c>
      <c r="BM72" s="27">
        <v>9.414968</v>
      </c>
      <c r="BN72" s="27">
        <v>10.200431999999999</v>
      </c>
      <c r="BO72" s="27">
        <v>11.543640999999999</v>
      </c>
      <c r="BP72" s="24">
        <v>8.5294480000000004</v>
      </c>
      <c r="BQ72" s="27">
        <v>8.2669429999999995</v>
      </c>
      <c r="BR72" s="27">
        <v>9.6228990000000003</v>
      </c>
      <c r="BS72" s="27">
        <v>10.420329000000001</v>
      </c>
      <c r="BT72" s="27">
        <v>11.875228999999999</v>
      </c>
      <c r="BU72" s="24">
        <v>8.7225350000000006</v>
      </c>
      <c r="BV72" s="27">
        <v>8.4520239999999998</v>
      </c>
      <c r="BW72" s="27">
        <v>9.8988899999999997</v>
      </c>
      <c r="BX72" s="27">
        <v>10.666351000000001</v>
      </c>
      <c r="BY72" s="27">
        <v>12.182356</v>
      </c>
      <c r="BZ72" s="24">
        <v>8.9161210000000004</v>
      </c>
      <c r="CA72" s="27">
        <v>8.6265129999999992</v>
      </c>
      <c r="CB72" s="27">
        <v>10.129367</v>
      </c>
      <c r="CC72" s="27">
        <v>10.939949</v>
      </c>
      <c r="CD72" s="27">
        <v>12.407368999999999</v>
      </c>
      <c r="CE72" s="24">
        <v>9.1227029999999996</v>
      </c>
      <c r="CF72" s="27">
        <v>8.8173200000000005</v>
      </c>
      <c r="CG72" s="27">
        <v>10.412592999999999</v>
      </c>
      <c r="CH72" s="27">
        <v>11.246314999999999</v>
      </c>
      <c r="CI72" s="27">
        <v>12.714598000000001</v>
      </c>
      <c r="CJ72" s="24">
        <v>9.346857</v>
      </c>
      <c r="CK72" s="27">
        <v>9.0612390000000005</v>
      </c>
      <c r="CL72" s="27">
        <v>10.687625000000001</v>
      </c>
      <c r="CM72" s="27">
        <v>11.573577</v>
      </c>
      <c r="CN72" s="27">
        <v>12.994987999999999</v>
      </c>
      <c r="CO72" s="24">
        <v>9.6477450000000005</v>
      </c>
      <c r="CP72" s="27">
        <v>9.2627400000000009</v>
      </c>
      <c r="CQ72" s="27">
        <v>10.975398</v>
      </c>
      <c r="CR72" s="27">
        <v>11.906385</v>
      </c>
      <c r="CS72" s="27">
        <v>13.379830999999999</v>
      </c>
      <c r="CT72" s="24">
        <v>9.9501709999999992</v>
      </c>
      <c r="CU72" s="27">
        <v>9.5043670000000002</v>
      </c>
      <c r="CV72" s="27">
        <v>11.330704000000001</v>
      </c>
      <c r="CW72" s="27">
        <v>12.239509</v>
      </c>
      <c r="CX72" s="27">
        <v>13.788753</v>
      </c>
      <c r="CY72" s="24">
        <v>10.266278</v>
      </c>
      <c r="CZ72" s="27">
        <v>9.811947</v>
      </c>
      <c r="DA72" s="27">
        <v>11.641171</v>
      </c>
      <c r="DB72" s="27">
        <v>12.613127</v>
      </c>
      <c r="DC72" s="27">
        <v>14.177481</v>
      </c>
      <c r="DD72" s="24">
        <v>10.564003</v>
      </c>
      <c r="DE72" s="27">
        <v>10.108749</v>
      </c>
      <c r="DF72" s="27">
        <v>12.023123999999999</v>
      </c>
      <c r="DG72" s="27">
        <v>13.020306</v>
      </c>
      <c r="DH72" s="27">
        <v>14.650688000000001</v>
      </c>
      <c r="DI72" s="24">
        <v>10.894015</v>
      </c>
      <c r="DJ72" s="27">
        <v>10.408982</v>
      </c>
      <c r="DK72" s="27">
        <v>12.413167</v>
      </c>
      <c r="DL72" s="27">
        <v>13.485685</v>
      </c>
      <c r="DM72" s="27">
        <v>15.126512999999999</v>
      </c>
      <c r="DN72" s="24">
        <v>11.228748</v>
      </c>
      <c r="DO72" s="27">
        <v>10.80974</v>
      </c>
      <c r="DP72" s="27">
        <v>12.913691999999999</v>
      </c>
      <c r="DQ72" s="27">
        <v>14.041563999999999</v>
      </c>
      <c r="DR72" s="27">
        <v>15.63302</v>
      </c>
      <c r="DS72" s="24">
        <v>11.556293999999999</v>
      </c>
      <c r="DT72" s="27">
        <v>11.189688</v>
      </c>
      <c r="DU72" s="27">
        <v>13.397599</v>
      </c>
      <c r="DV72" s="27">
        <v>14.600426000000001</v>
      </c>
      <c r="DW72" s="27">
        <v>16.083397000000001</v>
      </c>
      <c r="DX72" s="24">
        <v>11.951150999999999</v>
      </c>
      <c r="DY72" s="27">
        <v>11.617845000000001</v>
      </c>
      <c r="DZ72" s="27">
        <v>13.876476</v>
      </c>
      <c r="EA72" s="27">
        <v>15.150408000000001</v>
      </c>
      <c r="EB72" s="27">
        <v>16.519739000000001</v>
      </c>
      <c r="EC72" s="24">
        <v>12.367474</v>
      </c>
      <c r="ED72" s="27">
        <v>12.003601</v>
      </c>
      <c r="EE72" s="27">
        <v>14.346428</v>
      </c>
      <c r="EF72" s="27">
        <v>15.659701</v>
      </c>
      <c r="EG72" s="27">
        <v>17.018764000000001</v>
      </c>
      <c r="EH72" s="24">
        <v>12.798434</v>
      </c>
      <c r="EI72" s="27">
        <v>12.374574000000001</v>
      </c>
      <c r="EJ72" s="27">
        <v>14.853247</v>
      </c>
      <c r="EK72" s="27">
        <v>16.182372999999998</v>
      </c>
      <c r="EL72" s="27">
        <v>17.430890999999999</v>
      </c>
      <c r="EM72" s="24">
        <v>13.243575</v>
      </c>
      <c r="EN72" s="27">
        <v>12.783073999999999</v>
      </c>
      <c r="EO72" s="27">
        <v>15.348321</v>
      </c>
      <c r="EP72" s="27">
        <v>16.770154999999999</v>
      </c>
      <c r="EQ72" s="27">
        <v>17.772269999999999</v>
      </c>
      <c r="ER72" s="24">
        <v>13.706092999999999</v>
      </c>
      <c r="ES72" s="26">
        <v>2.1999999999999999E-2</v>
      </c>
      <c r="ET72" s="26">
        <v>2.8000000000000001E-2</v>
      </c>
      <c r="EU72" s="26">
        <v>3.2000000000000001E-2</v>
      </c>
      <c r="EV72" s="26">
        <v>3.4000000000000002E-2</v>
      </c>
      <c r="EW72" s="25">
        <v>2.4E-2</v>
      </c>
    </row>
    <row r="73" spans="1:153" x14ac:dyDescent="0.25">
      <c r="A73" s="24" t="s">
        <v>173</v>
      </c>
      <c r="B73" s="24">
        <v>11.327806000000001</v>
      </c>
      <c r="C73" s="24">
        <v>11.165993</v>
      </c>
      <c r="D73" s="27">
        <v>10.806387000000001</v>
      </c>
      <c r="E73" s="27">
        <v>10.810791999999999</v>
      </c>
      <c r="F73" s="27">
        <v>10.81462</v>
      </c>
      <c r="G73" s="27">
        <v>10.795203000000001</v>
      </c>
      <c r="H73" s="24">
        <v>10.781940000000001</v>
      </c>
      <c r="I73" s="27">
        <v>10.810466</v>
      </c>
      <c r="J73" s="27">
        <v>10.819070999999999</v>
      </c>
      <c r="K73" s="27">
        <v>10.809137</v>
      </c>
      <c r="L73" s="27">
        <v>10.811500000000001</v>
      </c>
      <c r="M73" s="24">
        <v>10.766538000000001</v>
      </c>
      <c r="N73" s="27">
        <v>10.795994</v>
      </c>
      <c r="O73" s="27">
        <v>11.161368</v>
      </c>
      <c r="P73" s="27">
        <v>11.352022</v>
      </c>
      <c r="Q73" s="27">
        <v>11.727228</v>
      </c>
      <c r="R73" s="24">
        <v>11.008815</v>
      </c>
      <c r="S73" s="27">
        <v>10.855126</v>
      </c>
      <c r="T73" s="27">
        <v>11.768397999999999</v>
      </c>
      <c r="U73" s="27">
        <v>12.307649</v>
      </c>
      <c r="V73" s="27">
        <v>13.275568</v>
      </c>
      <c r="W73" s="24">
        <v>11.491645999999999</v>
      </c>
      <c r="X73" s="27">
        <v>11.050983</v>
      </c>
      <c r="Y73" s="27">
        <v>12.023954</v>
      </c>
      <c r="Z73" s="27">
        <v>12.728133</v>
      </c>
      <c r="AA73" s="27">
        <v>13.927612999999999</v>
      </c>
      <c r="AB73" s="24">
        <v>11.631413</v>
      </c>
      <c r="AC73" s="27">
        <v>11.190681</v>
      </c>
      <c r="AD73" s="27">
        <v>12.163603</v>
      </c>
      <c r="AE73" s="27">
        <v>12.936363</v>
      </c>
      <c r="AF73" s="27">
        <v>14.301167</v>
      </c>
      <c r="AG73" s="24">
        <v>11.644397</v>
      </c>
      <c r="AH73" s="27">
        <v>11.383589000000001</v>
      </c>
      <c r="AI73" s="27">
        <v>12.367578999999999</v>
      </c>
      <c r="AJ73" s="27">
        <v>13.232595999999999</v>
      </c>
      <c r="AK73" s="27">
        <v>14.534561</v>
      </c>
      <c r="AL73" s="24">
        <v>11.736967</v>
      </c>
      <c r="AM73" s="27">
        <v>11.481685000000001</v>
      </c>
      <c r="AN73" s="27">
        <v>12.531587</v>
      </c>
      <c r="AO73" s="27">
        <v>13.382588999999999</v>
      </c>
      <c r="AP73" s="27">
        <v>14.690737</v>
      </c>
      <c r="AQ73" s="24">
        <v>11.79426</v>
      </c>
      <c r="AR73" s="27">
        <v>11.632790999999999</v>
      </c>
      <c r="AS73" s="27">
        <v>12.708114999999999</v>
      </c>
      <c r="AT73" s="27">
        <v>13.525898</v>
      </c>
      <c r="AU73" s="27">
        <v>14.751277</v>
      </c>
      <c r="AV73" s="24">
        <v>11.897099000000001</v>
      </c>
      <c r="AW73" s="27">
        <v>11.758267</v>
      </c>
      <c r="AX73" s="27">
        <v>12.922639999999999</v>
      </c>
      <c r="AY73" s="27">
        <v>13.711441000000001</v>
      </c>
      <c r="AZ73" s="27">
        <v>14.769466</v>
      </c>
      <c r="BA73" s="24">
        <v>12.01985</v>
      </c>
      <c r="BB73" s="27">
        <v>12.014063999999999</v>
      </c>
      <c r="BC73" s="27">
        <v>13.157908000000001</v>
      </c>
      <c r="BD73" s="27">
        <v>13.982621999999999</v>
      </c>
      <c r="BE73" s="27">
        <v>15.029703</v>
      </c>
      <c r="BF73" s="24">
        <v>12.194229</v>
      </c>
      <c r="BG73" s="27">
        <v>12.290285000000001</v>
      </c>
      <c r="BH73" s="27">
        <v>13.508917</v>
      </c>
      <c r="BI73" s="27">
        <v>14.366858000000001</v>
      </c>
      <c r="BJ73" s="27">
        <v>15.464064</v>
      </c>
      <c r="BK73" s="24">
        <v>12.467437</v>
      </c>
      <c r="BL73" s="27">
        <v>12.634320000000001</v>
      </c>
      <c r="BM73" s="27">
        <v>13.907992999999999</v>
      </c>
      <c r="BN73" s="27">
        <v>14.798465</v>
      </c>
      <c r="BO73" s="27">
        <v>15.939826</v>
      </c>
      <c r="BP73" s="24">
        <v>12.814168</v>
      </c>
      <c r="BQ73" s="27">
        <v>13.071707999999999</v>
      </c>
      <c r="BR73" s="27">
        <v>14.350033</v>
      </c>
      <c r="BS73" s="27">
        <v>15.208299999999999</v>
      </c>
      <c r="BT73" s="27">
        <v>16.470365999999999</v>
      </c>
      <c r="BU73" s="24">
        <v>13.188151</v>
      </c>
      <c r="BV73" s="27">
        <v>13.449465</v>
      </c>
      <c r="BW73" s="27">
        <v>14.836422000000001</v>
      </c>
      <c r="BX73" s="27">
        <v>15.661462</v>
      </c>
      <c r="BY73" s="27">
        <v>16.937909999999999</v>
      </c>
      <c r="BZ73" s="24">
        <v>13.609988</v>
      </c>
      <c r="CA73" s="27">
        <v>13.748958999999999</v>
      </c>
      <c r="CB73" s="27">
        <v>15.230536000000001</v>
      </c>
      <c r="CC73" s="27">
        <v>16.14546</v>
      </c>
      <c r="CD73" s="27">
        <v>17.355909</v>
      </c>
      <c r="CE73" s="24">
        <v>13.985091000000001</v>
      </c>
      <c r="CF73" s="27">
        <v>14.046447000000001</v>
      </c>
      <c r="CG73" s="27">
        <v>15.664626999999999</v>
      </c>
      <c r="CH73" s="27">
        <v>16.573983999999999</v>
      </c>
      <c r="CI73" s="27">
        <v>17.772549000000001</v>
      </c>
      <c r="CJ73" s="24">
        <v>14.358568</v>
      </c>
      <c r="CK73" s="27">
        <v>14.477416</v>
      </c>
      <c r="CL73" s="27">
        <v>16.091992999999999</v>
      </c>
      <c r="CM73" s="27">
        <v>17.021753</v>
      </c>
      <c r="CN73" s="27">
        <v>18.222307000000001</v>
      </c>
      <c r="CO73" s="24">
        <v>14.800579000000001</v>
      </c>
      <c r="CP73" s="27">
        <v>14.827659000000001</v>
      </c>
      <c r="CQ73" s="27">
        <v>16.512160999999999</v>
      </c>
      <c r="CR73" s="27">
        <v>17.464849000000001</v>
      </c>
      <c r="CS73" s="27">
        <v>18.791677</v>
      </c>
      <c r="CT73" s="24">
        <v>15.220836</v>
      </c>
      <c r="CU73" s="27">
        <v>15.230397999999999</v>
      </c>
      <c r="CV73" s="27">
        <v>16.999838</v>
      </c>
      <c r="CW73" s="27">
        <v>17.926796</v>
      </c>
      <c r="CX73" s="27">
        <v>19.35219</v>
      </c>
      <c r="CY73" s="24">
        <v>15.678616</v>
      </c>
      <c r="CZ73" s="27">
        <v>15.679410000000001</v>
      </c>
      <c r="DA73" s="27">
        <v>17.459855999999998</v>
      </c>
      <c r="DB73" s="27">
        <v>18.415676000000001</v>
      </c>
      <c r="DC73" s="27">
        <v>19.938583000000001</v>
      </c>
      <c r="DD73" s="24">
        <v>16.104279999999999</v>
      </c>
      <c r="DE73" s="27">
        <v>16.10314</v>
      </c>
      <c r="DF73" s="27">
        <v>17.974637999999999</v>
      </c>
      <c r="DG73" s="27">
        <v>18.895330000000001</v>
      </c>
      <c r="DH73" s="27">
        <v>20.540635999999999</v>
      </c>
      <c r="DI73" s="24">
        <v>16.561889999999998</v>
      </c>
      <c r="DJ73" s="27">
        <v>16.479713</v>
      </c>
      <c r="DK73" s="27">
        <v>18.486087999999999</v>
      </c>
      <c r="DL73" s="27">
        <v>19.524746</v>
      </c>
      <c r="DM73" s="27">
        <v>21.177607999999999</v>
      </c>
      <c r="DN73" s="24">
        <v>17.001591000000001</v>
      </c>
      <c r="DO73" s="27">
        <v>17.040635999999999</v>
      </c>
      <c r="DP73" s="27">
        <v>19.098198</v>
      </c>
      <c r="DQ73" s="27">
        <v>20.222964999999999</v>
      </c>
      <c r="DR73" s="27">
        <v>21.863947</v>
      </c>
      <c r="DS73" s="24">
        <v>17.453582999999998</v>
      </c>
      <c r="DT73" s="27">
        <v>17.567625</v>
      </c>
      <c r="DU73" s="27">
        <v>19.694344000000001</v>
      </c>
      <c r="DV73" s="27">
        <v>20.938623</v>
      </c>
      <c r="DW73" s="27">
        <v>22.465613999999999</v>
      </c>
      <c r="DX73" s="24">
        <v>17.930239</v>
      </c>
      <c r="DY73" s="27">
        <v>18.114104999999999</v>
      </c>
      <c r="DZ73" s="27">
        <v>20.302263</v>
      </c>
      <c r="EA73" s="27">
        <v>21.577819999999999</v>
      </c>
      <c r="EB73" s="27">
        <v>23.037673999999999</v>
      </c>
      <c r="EC73" s="24">
        <v>18.467299000000001</v>
      </c>
      <c r="ED73" s="27">
        <v>18.624931</v>
      </c>
      <c r="EE73" s="27">
        <v>20.914963</v>
      </c>
      <c r="EF73" s="27">
        <v>22.206081000000001</v>
      </c>
      <c r="EG73" s="27">
        <v>23.710709000000001</v>
      </c>
      <c r="EH73" s="24">
        <v>19.002172000000002</v>
      </c>
      <c r="EI73" s="27">
        <v>19.118706</v>
      </c>
      <c r="EJ73" s="27">
        <v>21.544035000000001</v>
      </c>
      <c r="EK73" s="27">
        <v>22.863019999999999</v>
      </c>
      <c r="EL73" s="27">
        <v>24.328426</v>
      </c>
      <c r="EM73" s="24">
        <v>19.589468</v>
      </c>
      <c r="EN73" s="27">
        <v>19.681985999999998</v>
      </c>
      <c r="EO73" s="27">
        <v>22.17971</v>
      </c>
      <c r="EP73" s="27">
        <v>23.593257999999999</v>
      </c>
      <c r="EQ73" s="27">
        <v>24.854115</v>
      </c>
      <c r="ER73" s="24">
        <v>20.176003000000001</v>
      </c>
      <c r="ES73" s="26">
        <v>0.02</v>
      </c>
      <c r="ET73" s="26">
        <v>2.4E-2</v>
      </c>
      <c r="EU73" s="26">
        <v>2.5999999999999999E-2</v>
      </c>
      <c r="EV73" s="26">
        <v>2.8000000000000001E-2</v>
      </c>
      <c r="EW73" s="25">
        <v>2.1000000000000001E-2</v>
      </c>
    </row>
    <row r="74" spans="1:153" x14ac:dyDescent="0.25">
      <c r="A74" s="28" t="s">
        <v>172</v>
      </c>
      <c r="B74" s="28">
        <v>9.8231369999999991</v>
      </c>
      <c r="C74" s="28">
        <v>9.9049600000000009</v>
      </c>
      <c r="D74" s="31">
        <v>9.5757879999999993</v>
      </c>
      <c r="E74" s="31">
        <v>9.5788060000000002</v>
      </c>
      <c r="F74" s="31">
        <v>9.5802859999999992</v>
      </c>
      <c r="G74" s="31">
        <v>9.573753</v>
      </c>
      <c r="H74" s="28">
        <v>9.5537770000000002</v>
      </c>
      <c r="I74" s="31">
        <v>9.5140949999999993</v>
      </c>
      <c r="J74" s="31">
        <v>9.5195089999999993</v>
      </c>
      <c r="K74" s="31">
        <v>9.5202010000000001</v>
      </c>
      <c r="L74" s="31">
        <v>9.5224139999999995</v>
      </c>
      <c r="M74" s="28">
        <v>9.4590890000000005</v>
      </c>
      <c r="N74" s="31">
        <v>9.6984770000000005</v>
      </c>
      <c r="O74" s="31">
        <v>10.141353000000001</v>
      </c>
      <c r="P74" s="31">
        <v>10.378724</v>
      </c>
      <c r="Q74" s="31">
        <v>10.818333000000001</v>
      </c>
      <c r="R74" s="28">
        <v>9.9842720000000007</v>
      </c>
      <c r="S74" s="31">
        <v>9.7915550000000007</v>
      </c>
      <c r="T74" s="31">
        <v>10.688561</v>
      </c>
      <c r="U74" s="31">
        <v>11.200939999999999</v>
      </c>
      <c r="V74" s="31">
        <v>12.161045</v>
      </c>
      <c r="W74" s="28">
        <v>10.42351</v>
      </c>
      <c r="X74" s="31">
        <v>10.08502</v>
      </c>
      <c r="Y74" s="31">
        <v>11.074945</v>
      </c>
      <c r="Z74" s="31">
        <v>11.787482000000001</v>
      </c>
      <c r="AA74" s="31">
        <v>13.107184999999999</v>
      </c>
      <c r="AB74" s="28">
        <v>10.811354</v>
      </c>
      <c r="AC74" s="31">
        <v>10.317321</v>
      </c>
      <c r="AD74" s="31">
        <v>11.335041</v>
      </c>
      <c r="AE74" s="31">
        <v>12.11876</v>
      </c>
      <c r="AF74" s="31">
        <v>13.599954</v>
      </c>
      <c r="AG74" s="28">
        <v>10.955708</v>
      </c>
      <c r="AH74" s="31">
        <v>10.514748000000001</v>
      </c>
      <c r="AI74" s="31">
        <v>11.578897</v>
      </c>
      <c r="AJ74" s="31">
        <v>12.472692</v>
      </c>
      <c r="AK74" s="31">
        <v>13.895711</v>
      </c>
      <c r="AL74" s="28">
        <v>11.105186</v>
      </c>
      <c r="AM74" s="31">
        <v>10.635824</v>
      </c>
      <c r="AN74" s="31">
        <v>11.777085</v>
      </c>
      <c r="AO74" s="31">
        <v>12.679224</v>
      </c>
      <c r="AP74" s="31">
        <v>14.118817</v>
      </c>
      <c r="AQ74" s="28">
        <v>11.197578999999999</v>
      </c>
      <c r="AR74" s="31">
        <v>10.815500999999999</v>
      </c>
      <c r="AS74" s="31">
        <v>11.990778000000001</v>
      </c>
      <c r="AT74" s="31">
        <v>12.857303999999999</v>
      </c>
      <c r="AU74" s="31">
        <v>14.267191</v>
      </c>
      <c r="AV74" s="28">
        <v>11.341170999999999</v>
      </c>
      <c r="AW74" s="31">
        <v>11.011768999999999</v>
      </c>
      <c r="AX74" s="31">
        <v>12.259843999999999</v>
      </c>
      <c r="AY74" s="31">
        <v>13.103251</v>
      </c>
      <c r="AZ74" s="31">
        <v>14.375691</v>
      </c>
      <c r="BA74" s="28">
        <v>11.482205</v>
      </c>
      <c r="BB74" s="31">
        <v>11.261651000000001</v>
      </c>
      <c r="BC74" s="31">
        <v>12.521169</v>
      </c>
      <c r="BD74" s="31">
        <v>13.382045</v>
      </c>
      <c r="BE74" s="31">
        <v>14.623384</v>
      </c>
      <c r="BF74" s="28">
        <v>11.650244000000001</v>
      </c>
      <c r="BG74" s="31">
        <v>11.476940000000001</v>
      </c>
      <c r="BH74" s="31">
        <v>12.861722</v>
      </c>
      <c r="BI74" s="31">
        <v>13.688962999999999</v>
      </c>
      <c r="BJ74" s="31">
        <v>14.995442000000001</v>
      </c>
      <c r="BK74" s="28">
        <v>11.887105999999999</v>
      </c>
      <c r="BL74" s="31">
        <v>11.703855000000001</v>
      </c>
      <c r="BM74" s="31">
        <v>13.118308000000001</v>
      </c>
      <c r="BN74" s="31">
        <v>13.985132</v>
      </c>
      <c r="BO74" s="31">
        <v>15.387888999999999</v>
      </c>
      <c r="BP74" s="28">
        <v>12.134855999999999</v>
      </c>
      <c r="BQ74" s="31">
        <v>11.985794</v>
      </c>
      <c r="BR74" s="31">
        <v>13.397406</v>
      </c>
      <c r="BS74" s="31">
        <v>14.262214</v>
      </c>
      <c r="BT74" s="31">
        <v>15.764829000000001</v>
      </c>
      <c r="BU74" s="28">
        <v>12.384696</v>
      </c>
      <c r="BV74" s="31">
        <v>12.233991</v>
      </c>
      <c r="BW74" s="31">
        <v>13.765152</v>
      </c>
      <c r="BX74" s="31">
        <v>14.587673000000001</v>
      </c>
      <c r="BY74" s="31">
        <v>16.140937999999998</v>
      </c>
      <c r="BZ74" s="28">
        <v>12.661797</v>
      </c>
      <c r="CA74" s="31">
        <v>12.474292</v>
      </c>
      <c r="CB74" s="31">
        <v>14.063886</v>
      </c>
      <c r="CC74" s="31">
        <v>14.940799</v>
      </c>
      <c r="CD74" s="31">
        <v>16.471202999999999</v>
      </c>
      <c r="CE74" s="28">
        <v>12.949952</v>
      </c>
      <c r="CF74" s="31">
        <v>12.73573</v>
      </c>
      <c r="CG74" s="31">
        <v>14.426035000000001</v>
      </c>
      <c r="CH74" s="31">
        <v>15.329904000000001</v>
      </c>
      <c r="CI74" s="31">
        <v>16.873031999999998</v>
      </c>
      <c r="CJ74" s="28">
        <v>13.263506</v>
      </c>
      <c r="CK74" s="31">
        <v>13.075885</v>
      </c>
      <c r="CL74" s="31">
        <v>14.778688000000001</v>
      </c>
      <c r="CM74" s="31">
        <v>15.753757999999999</v>
      </c>
      <c r="CN74" s="31">
        <v>17.219260999999999</v>
      </c>
      <c r="CO74" s="28">
        <v>13.650880000000001</v>
      </c>
      <c r="CP74" s="31">
        <v>13.352444</v>
      </c>
      <c r="CQ74" s="31">
        <v>15.140775</v>
      </c>
      <c r="CR74" s="31">
        <v>16.168420999999999</v>
      </c>
      <c r="CS74" s="31">
        <v>17.703218</v>
      </c>
      <c r="CT74" s="28">
        <v>14.029316</v>
      </c>
      <c r="CU74" s="31">
        <v>13.686137</v>
      </c>
      <c r="CV74" s="31">
        <v>15.595895000000001</v>
      </c>
      <c r="CW74" s="31">
        <v>16.580325999999999</v>
      </c>
      <c r="CX74" s="31">
        <v>18.226621999999999</v>
      </c>
      <c r="CY74" s="28">
        <v>14.449142999999999</v>
      </c>
      <c r="CZ74" s="31">
        <v>14.081937999999999</v>
      </c>
      <c r="DA74" s="31">
        <v>15.993631000000001</v>
      </c>
      <c r="DB74" s="31">
        <v>17.055208</v>
      </c>
      <c r="DC74" s="31">
        <v>18.701827999999999</v>
      </c>
      <c r="DD74" s="28">
        <v>14.836249</v>
      </c>
      <c r="DE74" s="31">
        <v>14.460455</v>
      </c>
      <c r="DF74" s="31">
        <v>16.466239999999999</v>
      </c>
      <c r="DG74" s="31">
        <v>17.532578000000001</v>
      </c>
      <c r="DH74" s="31">
        <v>19.263403</v>
      </c>
      <c r="DI74" s="28">
        <v>15.244941000000001</v>
      </c>
      <c r="DJ74" s="31">
        <v>14.823746999999999</v>
      </c>
      <c r="DK74" s="31">
        <v>16.941122</v>
      </c>
      <c r="DL74" s="31">
        <v>18.079408999999998</v>
      </c>
      <c r="DM74" s="31">
        <v>19.834454000000001</v>
      </c>
      <c r="DN74" s="28">
        <v>15.657946000000001</v>
      </c>
      <c r="DO74" s="31">
        <v>15.333639</v>
      </c>
      <c r="DP74" s="31">
        <v>17.539707</v>
      </c>
      <c r="DQ74" s="31">
        <v>18.743834</v>
      </c>
      <c r="DR74" s="31">
        <v>20.454751999999999</v>
      </c>
      <c r="DS74" s="28">
        <v>16.078758000000001</v>
      </c>
      <c r="DT74" s="31">
        <v>15.793196999999999</v>
      </c>
      <c r="DU74" s="31">
        <v>18.108425</v>
      </c>
      <c r="DV74" s="31">
        <v>19.405123</v>
      </c>
      <c r="DW74" s="31">
        <v>20.971052</v>
      </c>
      <c r="DX74" s="28">
        <v>16.548445000000001</v>
      </c>
      <c r="DY74" s="31">
        <v>16.301756000000001</v>
      </c>
      <c r="DZ74" s="31">
        <v>18.671831000000001</v>
      </c>
      <c r="EA74" s="31">
        <v>20.033944999999999</v>
      </c>
      <c r="EB74" s="31">
        <v>21.475512999999999</v>
      </c>
      <c r="EC74" s="28">
        <v>17.048387999999999</v>
      </c>
      <c r="ED74" s="31">
        <v>16.776568999999999</v>
      </c>
      <c r="EE74" s="31">
        <v>19.238009999999999</v>
      </c>
      <c r="EF74" s="31">
        <v>20.602664999999998</v>
      </c>
      <c r="EG74" s="31">
        <v>22.045887</v>
      </c>
      <c r="EH74" s="28">
        <v>17.562683</v>
      </c>
      <c r="EI74" s="31">
        <v>17.224848000000001</v>
      </c>
      <c r="EJ74" s="31">
        <v>19.843585999999998</v>
      </c>
      <c r="EK74" s="31">
        <v>21.193562</v>
      </c>
      <c r="EL74" s="31">
        <v>22.536370999999999</v>
      </c>
      <c r="EM74" s="28">
        <v>18.105620999999999</v>
      </c>
      <c r="EN74" s="31">
        <v>17.719282</v>
      </c>
      <c r="EO74" s="31">
        <v>20.421261000000001</v>
      </c>
      <c r="EP74" s="31">
        <v>21.892132</v>
      </c>
      <c r="EQ74" s="31">
        <v>22.946141999999998</v>
      </c>
      <c r="ER74" s="28">
        <v>18.669214</v>
      </c>
      <c r="ES74" s="30">
        <v>0.02</v>
      </c>
      <c r="ET74" s="30">
        <v>2.5000000000000001E-2</v>
      </c>
      <c r="EU74" s="30">
        <v>2.8000000000000001E-2</v>
      </c>
      <c r="EV74" s="30">
        <v>2.9000000000000001E-2</v>
      </c>
      <c r="EW74" s="29">
        <v>2.1999999999999999E-2</v>
      </c>
    </row>
    <row r="75" spans="1:153" x14ac:dyDescent="0.25">
      <c r="A75" s="24"/>
      <c r="B75" s="24"/>
      <c r="C75" s="24"/>
      <c r="D75" s="194"/>
      <c r="E75" s="189"/>
      <c r="F75" s="189"/>
      <c r="G75" s="189"/>
      <c r="H75" s="195"/>
      <c r="I75" s="194"/>
      <c r="J75" s="189"/>
      <c r="K75" s="189"/>
      <c r="L75" s="189"/>
      <c r="M75" s="195"/>
      <c r="N75" s="194"/>
      <c r="O75" s="189"/>
      <c r="P75" s="189"/>
      <c r="Q75" s="189"/>
      <c r="R75" s="195"/>
      <c r="S75" s="194"/>
      <c r="T75" s="189"/>
      <c r="U75" s="189"/>
      <c r="V75" s="189"/>
      <c r="W75" s="195"/>
      <c r="X75" s="194"/>
      <c r="Y75" s="189"/>
      <c r="Z75" s="189"/>
      <c r="AA75" s="189"/>
      <c r="AB75" s="195"/>
      <c r="AC75" s="194"/>
      <c r="AD75" s="189"/>
      <c r="AE75" s="189"/>
      <c r="AF75" s="189"/>
      <c r="AG75" s="195"/>
      <c r="AH75" s="194"/>
      <c r="AI75" s="189"/>
      <c r="AJ75" s="189"/>
      <c r="AK75" s="189"/>
      <c r="AL75" s="195"/>
      <c r="AM75" s="194"/>
      <c r="AN75" s="189"/>
      <c r="AO75" s="189"/>
      <c r="AP75" s="189"/>
      <c r="AQ75" s="195"/>
      <c r="AR75" s="194"/>
      <c r="AS75" s="189"/>
      <c r="AT75" s="189"/>
      <c r="AU75" s="189"/>
      <c r="AV75" s="195"/>
      <c r="AW75" s="194"/>
      <c r="AX75" s="189"/>
      <c r="AY75" s="189"/>
      <c r="AZ75" s="189"/>
      <c r="BA75" s="195"/>
      <c r="BB75" s="194"/>
      <c r="BC75" s="189"/>
      <c r="BD75" s="189"/>
      <c r="BE75" s="189"/>
      <c r="BF75" s="195"/>
      <c r="BG75" s="194"/>
      <c r="BH75" s="189"/>
      <c r="BI75" s="189"/>
      <c r="BJ75" s="189"/>
      <c r="BK75" s="195"/>
      <c r="BL75" s="194"/>
      <c r="BM75" s="189"/>
      <c r="BN75" s="189"/>
      <c r="BO75" s="189"/>
      <c r="BP75" s="195"/>
      <c r="BQ75" s="194"/>
      <c r="BR75" s="189"/>
      <c r="BS75" s="189"/>
      <c r="BT75" s="189"/>
      <c r="BU75" s="195"/>
      <c r="BV75" s="194"/>
      <c r="BW75" s="189"/>
      <c r="BX75" s="189"/>
      <c r="BY75" s="189"/>
      <c r="BZ75" s="195"/>
      <c r="CA75" s="194"/>
      <c r="CB75" s="189"/>
      <c r="CC75" s="189"/>
      <c r="CD75" s="189"/>
      <c r="CE75" s="195"/>
      <c r="CF75" s="194"/>
      <c r="CG75" s="189"/>
      <c r="CH75" s="189"/>
      <c r="CI75" s="189"/>
      <c r="CJ75" s="195"/>
      <c r="CK75" s="194"/>
      <c r="CL75" s="189"/>
      <c r="CM75" s="189"/>
      <c r="CN75" s="189"/>
      <c r="CO75" s="195"/>
      <c r="CP75" s="194"/>
      <c r="CQ75" s="189"/>
      <c r="CR75" s="189"/>
      <c r="CS75" s="189"/>
      <c r="CT75" s="195"/>
      <c r="CU75" s="194"/>
      <c r="CV75" s="189"/>
      <c r="CW75" s="189"/>
      <c r="CX75" s="189"/>
      <c r="CY75" s="195"/>
      <c r="CZ75" s="194"/>
      <c r="DA75" s="189"/>
      <c r="DB75" s="189"/>
      <c r="DC75" s="189"/>
      <c r="DD75" s="195"/>
      <c r="DE75" s="194"/>
      <c r="DF75" s="189"/>
      <c r="DG75" s="189"/>
      <c r="DH75" s="189"/>
      <c r="DI75" s="195"/>
      <c r="DJ75" s="194"/>
      <c r="DK75" s="189"/>
      <c r="DL75" s="189"/>
      <c r="DM75" s="189"/>
      <c r="DN75" s="195"/>
      <c r="DO75" s="194"/>
      <c r="DP75" s="189"/>
      <c r="DQ75" s="189"/>
      <c r="DR75" s="189"/>
      <c r="DS75" s="195"/>
      <c r="DT75" s="194"/>
      <c r="DU75" s="189"/>
      <c r="DV75" s="189"/>
      <c r="DW75" s="189"/>
      <c r="DX75" s="195"/>
      <c r="DY75" s="194"/>
      <c r="DZ75" s="189"/>
      <c r="EA75" s="189"/>
      <c r="EB75" s="189"/>
      <c r="EC75" s="195"/>
      <c r="ED75" s="194"/>
      <c r="EE75" s="189"/>
      <c r="EF75" s="189"/>
      <c r="EG75" s="189"/>
      <c r="EH75" s="195"/>
      <c r="EI75" s="194"/>
      <c r="EJ75" s="189"/>
      <c r="EK75" s="189"/>
      <c r="EL75" s="189"/>
      <c r="EM75" s="195"/>
      <c r="EN75" s="194"/>
      <c r="EO75" s="189"/>
      <c r="EP75" s="189"/>
      <c r="EQ75" s="189"/>
      <c r="ER75" s="195"/>
      <c r="ES75" s="194"/>
      <c r="ET75" s="189"/>
      <c r="EU75" s="189"/>
      <c r="EV75" s="189"/>
      <c r="EW75" s="195"/>
    </row>
    <row r="76" spans="1:153" x14ac:dyDescent="0.25">
      <c r="A76" s="28" t="s">
        <v>171</v>
      </c>
      <c r="B76" s="24"/>
      <c r="C76" s="24"/>
      <c r="D76" s="194"/>
      <c r="E76" s="189"/>
      <c r="F76" s="189"/>
      <c r="G76" s="189"/>
      <c r="H76" s="195"/>
      <c r="I76" s="194"/>
      <c r="J76" s="189"/>
      <c r="K76" s="189"/>
      <c r="L76" s="189"/>
      <c r="M76" s="195"/>
      <c r="N76" s="194"/>
      <c r="O76" s="189"/>
      <c r="P76" s="189"/>
      <c r="Q76" s="189"/>
      <c r="R76" s="195"/>
      <c r="S76" s="194"/>
      <c r="T76" s="189"/>
      <c r="U76" s="189"/>
      <c r="V76" s="189"/>
      <c r="W76" s="195"/>
      <c r="X76" s="194"/>
      <c r="Y76" s="189"/>
      <c r="Z76" s="189"/>
      <c r="AA76" s="189"/>
      <c r="AB76" s="195"/>
      <c r="AC76" s="194"/>
      <c r="AD76" s="189"/>
      <c r="AE76" s="189"/>
      <c r="AF76" s="189"/>
      <c r="AG76" s="195"/>
      <c r="AH76" s="194"/>
      <c r="AI76" s="189"/>
      <c r="AJ76" s="189"/>
      <c r="AK76" s="189"/>
      <c r="AL76" s="195"/>
      <c r="AM76" s="194"/>
      <c r="AN76" s="189"/>
      <c r="AO76" s="189"/>
      <c r="AP76" s="189"/>
      <c r="AQ76" s="195"/>
      <c r="AR76" s="194"/>
      <c r="AS76" s="189"/>
      <c r="AT76" s="189"/>
      <c r="AU76" s="189"/>
      <c r="AV76" s="195"/>
      <c r="AW76" s="194"/>
      <c r="AX76" s="189"/>
      <c r="AY76" s="189"/>
      <c r="AZ76" s="189"/>
      <c r="BA76" s="195"/>
      <c r="BB76" s="194"/>
      <c r="BC76" s="189"/>
      <c r="BD76" s="189"/>
      <c r="BE76" s="189"/>
      <c r="BF76" s="195"/>
      <c r="BG76" s="194"/>
      <c r="BH76" s="189"/>
      <c r="BI76" s="189"/>
      <c r="BJ76" s="189"/>
      <c r="BK76" s="195"/>
      <c r="BL76" s="194"/>
      <c r="BM76" s="189"/>
      <c r="BN76" s="189"/>
      <c r="BO76" s="189"/>
      <c r="BP76" s="195"/>
      <c r="BQ76" s="194"/>
      <c r="BR76" s="189"/>
      <c r="BS76" s="189"/>
      <c r="BT76" s="189"/>
      <c r="BU76" s="195"/>
      <c r="BV76" s="194"/>
      <c r="BW76" s="189"/>
      <c r="BX76" s="189"/>
      <c r="BY76" s="189"/>
      <c r="BZ76" s="195"/>
      <c r="CA76" s="194"/>
      <c r="CB76" s="189"/>
      <c r="CC76" s="189"/>
      <c r="CD76" s="189"/>
      <c r="CE76" s="195"/>
      <c r="CF76" s="194"/>
      <c r="CG76" s="189"/>
      <c r="CH76" s="189"/>
      <c r="CI76" s="189"/>
      <c r="CJ76" s="195"/>
      <c r="CK76" s="194"/>
      <c r="CL76" s="189"/>
      <c r="CM76" s="189"/>
      <c r="CN76" s="189"/>
      <c r="CO76" s="195"/>
      <c r="CP76" s="194"/>
      <c r="CQ76" s="189"/>
      <c r="CR76" s="189"/>
      <c r="CS76" s="189"/>
      <c r="CT76" s="195"/>
      <c r="CU76" s="194"/>
      <c r="CV76" s="189"/>
      <c r="CW76" s="189"/>
      <c r="CX76" s="189"/>
      <c r="CY76" s="195"/>
      <c r="CZ76" s="194"/>
      <c r="DA76" s="189"/>
      <c r="DB76" s="189"/>
      <c r="DC76" s="189"/>
      <c r="DD76" s="195"/>
      <c r="DE76" s="194"/>
      <c r="DF76" s="189"/>
      <c r="DG76" s="189"/>
      <c r="DH76" s="189"/>
      <c r="DI76" s="195"/>
      <c r="DJ76" s="194"/>
      <c r="DK76" s="189"/>
      <c r="DL76" s="189"/>
      <c r="DM76" s="189"/>
      <c r="DN76" s="195"/>
      <c r="DO76" s="194"/>
      <c r="DP76" s="189"/>
      <c r="DQ76" s="189"/>
      <c r="DR76" s="189"/>
      <c r="DS76" s="195"/>
      <c r="DT76" s="194"/>
      <c r="DU76" s="189"/>
      <c r="DV76" s="189"/>
      <c r="DW76" s="189"/>
      <c r="DX76" s="195"/>
      <c r="DY76" s="194"/>
      <c r="DZ76" s="189"/>
      <c r="EA76" s="189"/>
      <c r="EB76" s="189"/>
      <c r="EC76" s="195"/>
      <c r="ED76" s="194"/>
      <c r="EE76" s="189"/>
      <c r="EF76" s="189"/>
      <c r="EG76" s="189"/>
      <c r="EH76" s="195"/>
      <c r="EI76" s="194"/>
      <c r="EJ76" s="189"/>
      <c r="EK76" s="189"/>
      <c r="EL76" s="189"/>
      <c r="EM76" s="195"/>
      <c r="EN76" s="194"/>
      <c r="EO76" s="189"/>
      <c r="EP76" s="189"/>
      <c r="EQ76" s="189"/>
      <c r="ER76" s="195"/>
      <c r="ES76" s="194"/>
      <c r="ET76" s="189"/>
      <c r="EU76" s="189"/>
      <c r="EV76" s="189"/>
      <c r="EW76" s="195"/>
    </row>
    <row r="77" spans="1:153" x14ac:dyDescent="0.25">
      <c r="A77" s="28" t="s">
        <v>170</v>
      </c>
      <c r="B77" s="24"/>
      <c r="C77" s="24"/>
      <c r="D77" s="194"/>
      <c r="E77" s="189"/>
      <c r="F77" s="189"/>
      <c r="G77" s="189"/>
      <c r="H77" s="195"/>
      <c r="I77" s="194"/>
      <c r="J77" s="189"/>
      <c r="K77" s="189"/>
      <c r="L77" s="189"/>
      <c r="M77" s="195"/>
      <c r="N77" s="194"/>
      <c r="O77" s="189"/>
      <c r="P77" s="189"/>
      <c r="Q77" s="189"/>
      <c r="R77" s="195"/>
      <c r="S77" s="194"/>
      <c r="T77" s="189"/>
      <c r="U77" s="189"/>
      <c r="V77" s="189"/>
      <c r="W77" s="195"/>
      <c r="X77" s="194"/>
      <c r="Y77" s="189"/>
      <c r="Z77" s="189"/>
      <c r="AA77" s="189"/>
      <c r="AB77" s="195"/>
      <c r="AC77" s="194"/>
      <c r="AD77" s="189"/>
      <c r="AE77" s="189"/>
      <c r="AF77" s="189"/>
      <c r="AG77" s="195"/>
      <c r="AH77" s="194"/>
      <c r="AI77" s="189"/>
      <c r="AJ77" s="189"/>
      <c r="AK77" s="189"/>
      <c r="AL77" s="195"/>
      <c r="AM77" s="194"/>
      <c r="AN77" s="189"/>
      <c r="AO77" s="189"/>
      <c r="AP77" s="189"/>
      <c r="AQ77" s="195"/>
      <c r="AR77" s="194"/>
      <c r="AS77" s="189"/>
      <c r="AT77" s="189"/>
      <c r="AU77" s="189"/>
      <c r="AV77" s="195"/>
      <c r="AW77" s="194"/>
      <c r="AX77" s="189"/>
      <c r="AY77" s="189"/>
      <c r="AZ77" s="189"/>
      <c r="BA77" s="195"/>
      <c r="BB77" s="194"/>
      <c r="BC77" s="189"/>
      <c r="BD77" s="189"/>
      <c r="BE77" s="189"/>
      <c r="BF77" s="195"/>
      <c r="BG77" s="194"/>
      <c r="BH77" s="189"/>
      <c r="BI77" s="189"/>
      <c r="BJ77" s="189"/>
      <c r="BK77" s="195"/>
      <c r="BL77" s="194"/>
      <c r="BM77" s="189"/>
      <c r="BN77" s="189"/>
      <c r="BO77" s="189"/>
      <c r="BP77" s="195"/>
      <c r="BQ77" s="194"/>
      <c r="BR77" s="189"/>
      <c r="BS77" s="189"/>
      <c r="BT77" s="189"/>
      <c r="BU77" s="195"/>
      <c r="BV77" s="194"/>
      <c r="BW77" s="189"/>
      <c r="BX77" s="189"/>
      <c r="BY77" s="189"/>
      <c r="BZ77" s="195"/>
      <c r="CA77" s="194"/>
      <c r="CB77" s="189"/>
      <c r="CC77" s="189"/>
      <c r="CD77" s="189"/>
      <c r="CE77" s="195"/>
      <c r="CF77" s="194"/>
      <c r="CG77" s="189"/>
      <c r="CH77" s="189"/>
      <c r="CI77" s="189"/>
      <c r="CJ77" s="195"/>
      <c r="CK77" s="194"/>
      <c r="CL77" s="189"/>
      <c r="CM77" s="189"/>
      <c r="CN77" s="189"/>
      <c r="CO77" s="195"/>
      <c r="CP77" s="194"/>
      <c r="CQ77" s="189"/>
      <c r="CR77" s="189"/>
      <c r="CS77" s="189"/>
      <c r="CT77" s="195"/>
      <c r="CU77" s="194"/>
      <c r="CV77" s="189"/>
      <c r="CW77" s="189"/>
      <c r="CX77" s="189"/>
      <c r="CY77" s="195"/>
      <c r="CZ77" s="194"/>
      <c r="DA77" s="189"/>
      <c r="DB77" s="189"/>
      <c r="DC77" s="189"/>
      <c r="DD77" s="195"/>
      <c r="DE77" s="194"/>
      <c r="DF77" s="189"/>
      <c r="DG77" s="189"/>
      <c r="DH77" s="189"/>
      <c r="DI77" s="195"/>
      <c r="DJ77" s="194"/>
      <c r="DK77" s="189"/>
      <c r="DL77" s="189"/>
      <c r="DM77" s="189"/>
      <c r="DN77" s="195"/>
      <c r="DO77" s="194"/>
      <c r="DP77" s="189"/>
      <c r="DQ77" s="189"/>
      <c r="DR77" s="189"/>
      <c r="DS77" s="195"/>
      <c r="DT77" s="194"/>
      <c r="DU77" s="189"/>
      <c r="DV77" s="189"/>
      <c r="DW77" s="189"/>
      <c r="DX77" s="195"/>
      <c r="DY77" s="194"/>
      <c r="DZ77" s="189"/>
      <c r="EA77" s="189"/>
      <c r="EB77" s="189"/>
      <c r="EC77" s="195"/>
      <c r="ED77" s="194"/>
      <c r="EE77" s="189"/>
      <c r="EF77" s="189"/>
      <c r="EG77" s="189"/>
      <c r="EH77" s="195"/>
      <c r="EI77" s="194"/>
      <c r="EJ77" s="189"/>
      <c r="EK77" s="189"/>
      <c r="EL77" s="189"/>
      <c r="EM77" s="195"/>
      <c r="EN77" s="194"/>
      <c r="EO77" s="189"/>
      <c r="EP77" s="189"/>
      <c r="EQ77" s="189"/>
      <c r="ER77" s="195"/>
      <c r="ES77" s="194"/>
      <c r="ET77" s="189"/>
      <c r="EU77" s="189"/>
      <c r="EV77" s="189"/>
      <c r="EW77" s="195"/>
    </row>
    <row r="78" spans="1:153" x14ac:dyDescent="0.25">
      <c r="A78" s="24" t="s">
        <v>168</v>
      </c>
      <c r="B78" s="24">
        <v>6.0266549999999999</v>
      </c>
      <c r="C78" s="24">
        <v>5.7652890000000001</v>
      </c>
      <c r="D78" s="27">
        <v>5.3802370000000002</v>
      </c>
      <c r="E78" s="27">
        <v>5.3833320000000002</v>
      </c>
      <c r="F78" s="27">
        <v>5.3862249999999996</v>
      </c>
      <c r="G78" s="27">
        <v>5.3785819999999998</v>
      </c>
      <c r="H78" s="24">
        <v>5.3586640000000001</v>
      </c>
      <c r="I78" s="27">
        <v>5.2491620000000001</v>
      </c>
      <c r="J78" s="27">
        <v>5.2542010000000001</v>
      </c>
      <c r="K78" s="27">
        <v>5.2557929999999997</v>
      </c>
      <c r="L78" s="27">
        <v>5.2572229999999998</v>
      </c>
      <c r="M78" s="24">
        <v>5.1979629999999997</v>
      </c>
      <c r="N78" s="27">
        <v>5.2888339999999996</v>
      </c>
      <c r="O78" s="27">
        <v>5.6627479999999997</v>
      </c>
      <c r="P78" s="27">
        <v>5.8635640000000002</v>
      </c>
      <c r="Q78" s="27">
        <v>6.2316830000000003</v>
      </c>
      <c r="R78" s="24">
        <v>5.5306620000000004</v>
      </c>
      <c r="S78" s="27">
        <v>5.2411339999999997</v>
      </c>
      <c r="T78" s="27">
        <v>6.0042660000000003</v>
      </c>
      <c r="U78" s="27">
        <v>6.4371039999999997</v>
      </c>
      <c r="V78" s="27">
        <v>7.2432990000000004</v>
      </c>
      <c r="W78" s="24">
        <v>5.7840249999999997</v>
      </c>
      <c r="X78" s="27">
        <v>5.3799099999999997</v>
      </c>
      <c r="Y78" s="27">
        <v>6.1988200000000004</v>
      </c>
      <c r="Z78" s="27">
        <v>6.7912330000000001</v>
      </c>
      <c r="AA78" s="27">
        <v>7.8768229999999999</v>
      </c>
      <c r="AB78" s="24">
        <v>5.9890119999999998</v>
      </c>
      <c r="AC78" s="27">
        <v>5.4938979999999997</v>
      </c>
      <c r="AD78" s="27">
        <v>6.3174530000000004</v>
      </c>
      <c r="AE78" s="27">
        <v>6.9528420000000004</v>
      </c>
      <c r="AF78" s="27">
        <v>8.1417540000000006</v>
      </c>
      <c r="AG78" s="24">
        <v>6.0131569999999996</v>
      </c>
      <c r="AH78" s="27">
        <v>5.5585329999999997</v>
      </c>
      <c r="AI78" s="27">
        <v>6.4055780000000002</v>
      </c>
      <c r="AJ78" s="27">
        <v>7.1195950000000003</v>
      </c>
      <c r="AK78" s="27">
        <v>8.2273209999999999</v>
      </c>
      <c r="AL78" s="24">
        <v>6.0251590000000004</v>
      </c>
      <c r="AM78" s="27">
        <v>5.5563799999999999</v>
      </c>
      <c r="AN78" s="27">
        <v>6.4503050000000002</v>
      </c>
      <c r="AO78" s="27">
        <v>7.1590470000000002</v>
      </c>
      <c r="AP78" s="27">
        <v>8.2548519999999996</v>
      </c>
      <c r="AQ78" s="24">
        <v>5.9934430000000001</v>
      </c>
      <c r="AR78" s="27">
        <v>5.5887900000000004</v>
      </c>
      <c r="AS78" s="27">
        <v>6.4891509999999997</v>
      </c>
      <c r="AT78" s="27">
        <v>7.1539640000000002</v>
      </c>
      <c r="AU78" s="27">
        <v>8.2035669999999996</v>
      </c>
      <c r="AV78" s="24">
        <v>5.984013</v>
      </c>
      <c r="AW78" s="27">
        <v>5.6257799999999998</v>
      </c>
      <c r="AX78" s="27">
        <v>6.5643079999999996</v>
      </c>
      <c r="AY78" s="27">
        <v>7.2019520000000004</v>
      </c>
      <c r="AZ78" s="27">
        <v>8.122878</v>
      </c>
      <c r="BA78" s="24">
        <v>5.9615049999999998</v>
      </c>
      <c r="BB78" s="27">
        <v>5.694947</v>
      </c>
      <c r="BC78" s="27">
        <v>6.6177619999999999</v>
      </c>
      <c r="BD78" s="27">
        <v>7.2598149999999997</v>
      </c>
      <c r="BE78" s="27">
        <v>8.1441020000000002</v>
      </c>
      <c r="BF78" s="24">
        <v>5.949389</v>
      </c>
      <c r="BG78" s="27">
        <v>5.743849</v>
      </c>
      <c r="BH78" s="27">
        <v>6.7464529999999998</v>
      </c>
      <c r="BI78" s="27">
        <v>7.3530360000000003</v>
      </c>
      <c r="BJ78" s="27">
        <v>8.2740240000000007</v>
      </c>
      <c r="BK78" s="24">
        <v>6.0004689999999998</v>
      </c>
      <c r="BL78" s="27">
        <v>5.7770419999999998</v>
      </c>
      <c r="BM78" s="27">
        <v>6.7808580000000003</v>
      </c>
      <c r="BN78" s="27">
        <v>7.4116650000000002</v>
      </c>
      <c r="BO78" s="27">
        <v>8.3899950000000008</v>
      </c>
      <c r="BP78" s="24">
        <v>6.0334089999999998</v>
      </c>
      <c r="BQ78" s="27">
        <v>5.8457100000000004</v>
      </c>
      <c r="BR78" s="27">
        <v>6.8260139999999998</v>
      </c>
      <c r="BS78" s="27">
        <v>7.4475049999999996</v>
      </c>
      <c r="BT78" s="27">
        <v>8.4830719999999999</v>
      </c>
      <c r="BU78" s="24">
        <v>6.0571279999999996</v>
      </c>
      <c r="BV78" s="27">
        <v>5.8811010000000001</v>
      </c>
      <c r="BW78" s="27">
        <v>6.9359469999999996</v>
      </c>
      <c r="BX78" s="27">
        <v>7.5158810000000003</v>
      </c>
      <c r="BY78" s="27">
        <v>8.5681930000000008</v>
      </c>
      <c r="BZ78" s="24">
        <v>6.0969179999999996</v>
      </c>
      <c r="CA78" s="27">
        <v>5.9071819999999997</v>
      </c>
      <c r="CB78" s="27">
        <v>6.9816019999999996</v>
      </c>
      <c r="CC78" s="27">
        <v>7.594862</v>
      </c>
      <c r="CD78" s="27">
        <v>8.6048270000000002</v>
      </c>
      <c r="CE78" s="24">
        <v>6.134582</v>
      </c>
      <c r="CF78" s="27">
        <v>5.9325890000000001</v>
      </c>
      <c r="CG78" s="27">
        <v>7.0556640000000002</v>
      </c>
      <c r="CH78" s="27">
        <v>7.6791140000000002</v>
      </c>
      <c r="CI78" s="27">
        <v>8.6775640000000003</v>
      </c>
      <c r="CJ78" s="24">
        <v>6.1731889999999998</v>
      </c>
      <c r="CK78" s="27">
        <v>5.9970359999999996</v>
      </c>
      <c r="CL78" s="27">
        <v>7.1094309999999998</v>
      </c>
      <c r="CM78" s="27">
        <v>7.7729800000000004</v>
      </c>
      <c r="CN78" s="27">
        <v>8.6945870000000003</v>
      </c>
      <c r="CO78" s="24">
        <v>6.2510289999999999</v>
      </c>
      <c r="CP78" s="27">
        <v>6.0134809999999996</v>
      </c>
      <c r="CQ78" s="27">
        <v>7.166785</v>
      </c>
      <c r="CR78" s="27">
        <v>7.8546610000000001</v>
      </c>
      <c r="CS78" s="27">
        <v>8.8033870000000007</v>
      </c>
      <c r="CT78" s="24">
        <v>6.3117489999999998</v>
      </c>
      <c r="CU78" s="27">
        <v>6.0542619999999996</v>
      </c>
      <c r="CV78" s="27">
        <v>7.2697620000000001</v>
      </c>
      <c r="CW78" s="27">
        <v>7.9130459999999996</v>
      </c>
      <c r="CX78" s="27">
        <v>8.9186390000000006</v>
      </c>
      <c r="CY78" s="24">
        <v>6.3883200000000002</v>
      </c>
      <c r="CZ78" s="27">
        <v>6.1429470000000004</v>
      </c>
      <c r="DA78" s="27">
        <v>7.3350109999999997</v>
      </c>
      <c r="DB78" s="27">
        <v>8.0197500000000002</v>
      </c>
      <c r="DC78" s="27">
        <v>8.9993999999999996</v>
      </c>
      <c r="DD78" s="24">
        <v>6.4433490000000004</v>
      </c>
      <c r="DE78" s="27">
        <v>6.2291460000000001</v>
      </c>
      <c r="DF78" s="27">
        <v>7.4601699999999997</v>
      </c>
      <c r="DG78" s="27">
        <v>8.1329399999999996</v>
      </c>
      <c r="DH78" s="27">
        <v>9.1471020000000003</v>
      </c>
      <c r="DI78" s="24">
        <v>6.5268810000000004</v>
      </c>
      <c r="DJ78" s="27">
        <v>6.2935970000000001</v>
      </c>
      <c r="DK78" s="27">
        <v>7.5758999999999999</v>
      </c>
      <c r="DL78" s="27">
        <v>8.2782730000000004</v>
      </c>
      <c r="DM78" s="27">
        <v>9.2844940000000005</v>
      </c>
      <c r="DN78" s="24">
        <v>6.601375</v>
      </c>
      <c r="DO78" s="27">
        <v>6.4507389999999996</v>
      </c>
      <c r="DP78" s="27">
        <v>7.7617479999999999</v>
      </c>
      <c r="DQ78" s="27">
        <v>8.4879119999999997</v>
      </c>
      <c r="DR78" s="27">
        <v>9.4384370000000004</v>
      </c>
      <c r="DS78" s="24">
        <v>6.6799010000000001</v>
      </c>
      <c r="DT78" s="27">
        <v>6.5687819999999997</v>
      </c>
      <c r="DU78" s="27">
        <v>7.9209459999999998</v>
      </c>
      <c r="DV78" s="27">
        <v>8.6875509999999991</v>
      </c>
      <c r="DW78" s="27">
        <v>9.5269119999999994</v>
      </c>
      <c r="DX78" s="24">
        <v>6.7888640000000002</v>
      </c>
      <c r="DY78" s="27">
        <v>6.713025</v>
      </c>
      <c r="DZ78" s="27">
        <v>8.0694400000000002</v>
      </c>
      <c r="EA78" s="27">
        <v>8.8584899999999998</v>
      </c>
      <c r="EB78" s="27">
        <v>9.608822</v>
      </c>
      <c r="EC78" s="24">
        <v>6.9128069999999999</v>
      </c>
      <c r="ED78" s="27">
        <v>6.8275969999999999</v>
      </c>
      <c r="EE78" s="27">
        <v>8.2096180000000007</v>
      </c>
      <c r="EF78" s="27">
        <v>8.9807120000000005</v>
      </c>
      <c r="EG78" s="27">
        <v>9.7235099999999992</v>
      </c>
      <c r="EH78" s="24">
        <v>7.0362270000000002</v>
      </c>
      <c r="EI78" s="27">
        <v>6.9200249999999999</v>
      </c>
      <c r="EJ78" s="27">
        <v>8.3611590000000007</v>
      </c>
      <c r="EK78" s="27">
        <v>9.1022719999999993</v>
      </c>
      <c r="EL78" s="27">
        <v>9.7717240000000007</v>
      </c>
      <c r="EM78" s="24">
        <v>7.163602</v>
      </c>
      <c r="EN78" s="27">
        <v>7.0279470000000002</v>
      </c>
      <c r="EO78" s="27">
        <v>8.4861970000000007</v>
      </c>
      <c r="EP78" s="27">
        <v>9.2779910000000001</v>
      </c>
      <c r="EQ78" s="27">
        <v>9.7711559999999995</v>
      </c>
      <c r="ER78" s="24">
        <v>7.2924319999999998</v>
      </c>
      <c r="ES78" s="26">
        <v>7.0000000000000001E-3</v>
      </c>
      <c r="ET78" s="26">
        <v>1.2999999999999999E-2</v>
      </c>
      <c r="EU78" s="26">
        <v>1.7000000000000001E-2</v>
      </c>
      <c r="EV78" s="26">
        <v>1.7999999999999999E-2</v>
      </c>
      <c r="EW78" s="25">
        <v>8.0000000000000002E-3</v>
      </c>
    </row>
    <row r="79" spans="1:153" x14ac:dyDescent="0.25">
      <c r="A79" s="24" t="s">
        <v>167</v>
      </c>
      <c r="B79" s="24">
        <v>1.03671</v>
      </c>
      <c r="C79" s="24">
        <v>1.0605</v>
      </c>
      <c r="D79" s="27">
        <v>1.0497110000000001</v>
      </c>
      <c r="E79" s="27">
        <v>1.049704</v>
      </c>
      <c r="F79" s="27">
        <v>1.0496129999999999</v>
      </c>
      <c r="G79" s="27">
        <v>1.049587</v>
      </c>
      <c r="H79" s="24">
        <v>1.049693</v>
      </c>
      <c r="I79" s="27">
        <v>1.045072</v>
      </c>
      <c r="J79" s="27">
        <v>1.0450919999999999</v>
      </c>
      <c r="K79" s="27">
        <v>1.0451859999999999</v>
      </c>
      <c r="L79" s="27">
        <v>1.045814</v>
      </c>
      <c r="M79" s="24">
        <v>1.0449200000000001</v>
      </c>
      <c r="N79" s="27">
        <v>1.0618430000000001</v>
      </c>
      <c r="O79" s="27">
        <v>1.0669090000000001</v>
      </c>
      <c r="P79" s="27">
        <v>1.071054</v>
      </c>
      <c r="Q79" s="27">
        <v>1.078322</v>
      </c>
      <c r="R79" s="24">
        <v>1.0646949999999999</v>
      </c>
      <c r="S79" s="27">
        <v>1.0767310000000001</v>
      </c>
      <c r="T79" s="27">
        <v>1.08666</v>
      </c>
      <c r="U79" s="27">
        <v>1.0955710000000001</v>
      </c>
      <c r="V79" s="27">
        <v>1.110644</v>
      </c>
      <c r="W79" s="24">
        <v>1.0836650000000001</v>
      </c>
      <c r="X79" s="27">
        <v>1.0843940000000001</v>
      </c>
      <c r="Y79" s="27">
        <v>1.0968960000000001</v>
      </c>
      <c r="Z79" s="27">
        <v>1.108317</v>
      </c>
      <c r="AA79" s="27">
        <v>1.1295930000000001</v>
      </c>
      <c r="AB79" s="24">
        <v>1.094087</v>
      </c>
      <c r="AC79" s="27">
        <v>1.079034</v>
      </c>
      <c r="AD79" s="27">
        <v>1.092859</v>
      </c>
      <c r="AE79" s="27">
        <v>1.105753</v>
      </c>
      <c r="AF79" s="27">
        <v>1.131637</v>
      </c>
      <c r="AG79" s="24">
        <v>1.089631</v>
      </c>
      <c r="AH79" s="27">
        <v>1.076724</v>
      </c>
      <c r="AI79" s="27">
        <v>1.091205</v>
      </c>
      <c r="AJ79" s="27">
        <v>1.104349</v>
      </c>
      <c r="AK79" s="27">
        <v>1.130536</v>
      </c>
      <c r="AL79" s="24">
        <v>1.087696</v>
      </c>
      <c r="AM79" s="27">
        <v>1.078632</v>
      </c>
      <c r="AN79" s="27">
        <v>1.0936669999999999</v>
      </c>
      <c r="AO79" s="27">
        <v>1.1065419999999999</v>
      </c>
      <c r="AP79" s="27">
        <v>1.132898</v>
      </c>
      <c r="AQ79" s="24">
        <v>1.0894429999999999</v>
      </c>
      <c r="AR79" s="27">
        <v>1.0821400000000001</v>
      </c>
      <c r="AS79" s="27">
        <v>1.0975459999999999</v>
      </c>
      <c r="AT79" s="27">
        <v>1.1103099999999999</v>
      </c>
      <c r="AU79" s="27">
        <v>1.136987</v>
      </c>
      <c r="AV79" s="24">
        <v>1.0930610000000001</v>
      </c>
      <c r="AW79" s="27">
        <v>1.085475</v>
      </c>
      <c r="AX79" s="27">
        <v>1.101146</v>
      </c>
      <c r="AY79" s="27">
        <v>1.1131960000000001</v>
      </c>
      <c r="AZ79" s="27">
        <v>1.1393359999999999</v>
      </c>
      <c r="BA79" s="24">
        <v>1.09616</v>
      </c>
      <c r="BB79" s="27">
        <v>1.0866549999999999</v>
      </c>
      <c r="BC79" s="27">
        <v>1.103003</v>
      </c>
      <c r="BD79" s="27">
        <v>1.114344</v>
      </c>
      <c r="BE79" s="27">
        <v>1.139926</v>
      </c>
      <c r="BF79" s="24">
        <v>1.097485</v>
      </c>
      <c r="BG79" s="27">
        <v>1.0870249999999999</v>
      </c>
      <c r="BH79" s="27">
        <v>1.1035509999999999</v>
      </c>
      <c r="BI79" s="27">
        <v>1.1146849999999999</v>
      </c>
      <c r="BJ79" s="27">
        <v>1.1406810000000001</v>
      </c>
      <c r="BK79" s="24">
        <v>1.098341</v>
      </c>
      <c r="BL79" s="27">
        <v>1.088568</v>
      </c>
      <c r="BM79" s="27">
        <v>1.1055250000000001</v>
      </c>
      <c r="BN79" s="27">
        <v>1.1161719999999999</v>
      </c>
      <c r="BO79" s="27">
        <v>1.143697</v>
      </c>
      <c r="BP79" s="24">
        <v>1.099987</v>
      </c>
      <c r="BQ79" s="27">
        <v>1.0902510000000001</v>
      </c>
      <c r="BR79" s="27">
        <v>1.1075349999999999</v>
      </c>
      <c r="BS79" s="27">
        <v>1.118266</v>
      </c>
      <c r="BT79" s="27">
        <v>1.148733</v>
      </c>
      <c r="BU79" s="24">
        <v>1.102023</v>
      </c>
      <c r="BV79" s="27">
        <v>1.09216</v>
      </c>
      <c r="BW79" s="27">
        <v>1.110298</v>
      </c>
      <c r="BX79" s="27">
        <v>1.1214189999999999</v>
      </c>
      <c r="BY79" s="27">
        <v>1.156731</v>
      </c>
      <c r="BZ79" s="24">
        <v>1.1047260000000001</v>
      </c>
      <c r="CA79" s="27">
        <v>1.093987</v>
      </c>
      <c r="CB79" s="27">
        <v>1.1134500000000001</v>
      </c>
      <c r="CC79" s="27">
        <v>1.1251260000000001</v>
      </c>
      <c r="CD79" s="27">
        <v>1.166844</v>
      </c>
      <c r="CE79" s="24">
        <v>1.1072770000000001</v>
      </c>
      <c r="CF79" s="27">
        <v>1.096697</v>
      </c>
      <c r="CG79" s="27">
        <v>1.117334</v>
      </c>
      <c r="CH79" s="27">
        <v>1.1299269999999999</v>
      </c>
      <c r="CI79" s="27">
        <v>1.177095</v>
      </c>
      <c r="CJ79" s="24">
        <v>1.1099289999999999</v>
      </c>
      <c r="CK79" s="27">
        <v>1.098622</v>
      </c>
      <c r="CL79" s="27">
        <v>1.120941</v>
      </c>
      <c r="CM79" s="27">
        <v>1.1349769999999999</v>
      </c>
      <c r="CN79" s="27">
        <v>1.185297</v>
      </c>
      <c r="CO79" s="24">
        <v>1.1126879999999999</v>
      </c>
      <c r="CP79" s="27">
        <v>1.100662</v>
      </c>
      <c r="CQ79" s="27">
        <v>1.12426</v>
      </c>
      <c r="CR79" s="27">
        <v>1.1395789999999999</v>
      </c>
      <c r="CS79" s="27">
        <v>1.1928609999999999</v>
      </c>
      <c r="CT79" s="24">
        <v>1.116058</v>
      </c>
      <c r="CU79" s="27">
        <v>1.10223</v>
      </c>
      <c r="CV79" s="27">
        <v>1.1277090000000001</v>
      </c>
      <c r="CW79" s="27">
        <v>1.144531</v>
      </c>
      <c r="CX79" s="27">
        <v>1.1975039999999999</v>
      </c>
      <c r="CY79" s="24">
        <v>1.1184419999999999</v>
      </c>
      <c r="CZ79" s="27">
        <v>1.1043339999999999</v>
      </c>
      <c r="DA79" s="27">
        <v>1.131715</v>
      </c>
      <c r="DB79" s="27">
        <v>1.1504700000000001</v>
      </c>
      <c r="DC79" s="27">
        <v>1.2032510000000001</v>
      </c>
      <c r="DD79" s="24">
        <v>1.1212629999999999</v>
      </c>
      <c r="DE79" s="27">
        <v>1.106822</v>
      </c>
      <c r="DF79" s="27">
        <v>1.1367080000000001</v>
      </c>
      <c r="DG79" s="27">
        <v>1.15727</v>
      </c>
      <c r="DH79" s="27">
        <v>1.209336</v>
      </c>
      <c r="DI79" s="24">
        <v>1.1245890000000001</v>
      </c>
      <c r="DJ79" s="27">
        <v>1.1104149999999999</v>
      </c>
      <c r="DK79" s="27">
        <v>1.1422159999999999</v>
      </c>
      <c r="DL79" s="27">
        <v>1.164804</v>
      </c>
      <c r="DM79" s="27">
        <v>1.2159</v>
      </c>
      <c r="DN79" s="24">
        <v>1.1291070000000001</v>
      </c>
      <c r="DO79" s="27">
        <v>1.1131899999999999</v>
      </c>
      <c r="DP79" s="27">
        <v>1.147391</v>
      </c>
      <c r="DQ79" s="27">
        <v>1.1727860000000001</v>
      </c>
      <c r="DR79" s="27">
        <v>1.2206969999999999</v>
      </c>
      <c r="DS79" s="24">
        <v>1.132795</v>
      </c>
      <c r="DT79" s="27">
        <v>1.116241</v>
      </c>
      <c r="DU79" s="27">
        <v>1.152703</v>
      </c>
      <c r="DV79" s="27">
        <v>1.180342</v>
      </c>
      <c r="DW79" s="27">
        <v>1.2230220000000001</v>
      </c>
      <c r="DX79" s="24">
        <v>1.1359710000000001</v>
      </c>
      <c r="DY79" s="27">
        <v>1.119059</v>
      </c>
      <c r="DZ79" s="27">
        <v>1.157961</v>
      </c>
      <c r="EA79" s="27">
        <v>1.188062</v>
      </c>
      <c r="EB79" s="27">
        <v>1.223741</v>
      </c>
      <c r="EC79" s="24">
        <v>1.1392880000000001</v>
      </c>
      <c r="ED79" s="27">
        <v>1.1234580000000001</v>
      </c>
      <c r="EE79" s="27">
        <v>1.165815</v>
      </c>
      <c r="EF79" s="27">
        <v>1.197206</v>
      </c>
      <c r="EG79" s="27">
        <v>1.225997</v>
      </c>
      <c r="EH79" s="24">
        <v>1.144963</v>
      </c>
      <c r="EI79" s="27">
        <v>1.1298820000000001</v>
      </c>
      <c r="EJ79" s="27">
        <v>1.175956</v>
      </c>
      <c r="EK79" s="27">
        <v>1.2094020000000001</v>
      </c>
      <c r="EL79" s="27">
        <v>1.2301599999999999</v>
      </c>
      <c r="EM79" s="24">
        <v>1.15347</v>
      </c>
      <c r="EN79" s="27">
        <v>1.135221</v>
      </c>
      <c r="EO79" s="27">
        <v>1.184733</v>
      </c>
      <c r="EP79" s="27">
        <v>1.2205189999999999</v>
      </c>
      <c r="EQ79" s="27">
        <v>1.2338720000000001</v>
      </c>
      <c r="ER79" s="24">
        <v>1.1614310000000001</v>
      </c>
      <c r="ES79" s="26">
        <v>2E-3</v>
      </c>
      <c r="ET79" s="26">
        <v>4.0000000000000001E-3</v>
      </c>
      <c r="EU79" s="26">
        <v>5.0000000000000001E-3</v>
      </c>
      <c r="EV79" s="26">
        <v>5.0000000000000001E-3</v>
      </c>
      <c r="EW79" s="25">
        <v>3.0000000000000001E-3</v>
      </c>
    </row>
    <row r="80" spans="1:153" x14ac:dyDescent="0.25">
      <c r="A80" s="24" t="s">
        <v>166</v>
      </c>
      <c r="B80" s="24">
        <v>2.967409</v>
      </c>
      <c r="C80" s="24">
        <v>3.063812</v>
      </c>
      <c r="D80" s="27">
        <v>3.0193490000000001</v>
      </c>
      <c r="E80" s="27">
        <v>3.019336</v>
      </c>
      <c r="F80" s="27">
        <v>3.0191050000000001</v>
      </c>
      <c r="G80" s="27">
        <v>3.0192040000000002</v>
      </c>
      <c r="H80" s="24">
        <v>3.019317</v>
      </c>
      <c r="I80" s="27">
        <v>2.9807760000000001</v>
      </c>
      <c r="J80" s="27">
        <v>2.9806870000000001</v>
      </c>
      <c r="K80" s="27">
        <v>2.9806119999999998</v>
      </c>
      <c r="L80" s="27">
        <v>2.9809990000000002</v>
      </c>
      <c r="M80" s="24">
        <v>2.9802520000000001</v>
      </c>
      <c r="N80" s="27">
        <v>2.97214</v>
      </c>
      <c r="O80" s="27">
        <v>2.9852720000000001</v>
      </c>
      <c r="P80" s="27">
        <v>2.9923030000000002</v>
      </c>
      <c r="Q80" s="27">
        <v>3.005147</v>
      </c>
      <c r="R80" s="24">
        <v>2.9802050000000002</v>
      </c>
      <c r="S80" s="27">
        <v>2.9509029999999998</v>
      </c>
      <c r="T80" s="27">
        <v>2.9759720000000001</v>
      </c>
      <c r="U80" s="27">
        <v>2.9892210000000001</v>
      </c>
      <c r="V80" s="27">
        <v>3.0123160000000002</v>
      </c>
      <c r="W80" s="24">
        <v>2.9703219999999999</v>
      </c>
      <c r="X80" s="27">
        <v>2.9322499999999998</v>
      </c>
      <c r="Y80" s="27">
        <v>2.962764</v>
      </c>
      <c r="Z80" s="27">
        <v>2.9815109999999998</v>
      </c>
      <c r="AA80" s="27">
        <v>3.01423</v>
      </c>
      <c r="AB80" s="24">
        <v>2.9591020000000001</v>
      </c>
      <c r="AC80" s="27">
        <v>2.8944679999999998</v>
      </c>
      <c r="AD80" s="27">
        <v>2.927603</v>
      </c>
      <c r="AE80" s="27">
        <v>2.9495559999999998</v>
      </c>
      <c r="AF80" s="27">
        <v>2.9884360000000001</v>
      </c>
      <c r="AG80" s="24">
        <v>2.9227590000000001</v>
      </c>
      <c r="AH80" s="27">
        <v>2.8580800000000002</v>
      </c>
      <c r="AI80" s="27">
        <v>2.8924120000000002</v>
      </c>
      <c r="AJ80" s="27">
        <v>2.9164490000000001</v>
      </c>
      <c r="AK80" s="27">
        <v>2.9561280000000001</v>
      </c>
      <c r="AL80" s="24">
        <v>2.8862109999999999</v>
      </c>
      <c r="AM80" s="27">
        <v>2.816719</v>
      </c>
      <c r="AN80" s="27">
        <v>2.8516569999999999</v>
      </c>
      <c r="AO80" s="27">
        <v>2.875648</v>
      </c>
      <c r="AP80" s="27">
        <v>2.9147460000000001</v>
      </c>
      <c r="AQ80" s="24">
        <v>2.8429220000000002</v>
      </c>
      <c r="AR80" s="27">
        <v>2.7804350000000002</v>
      </c>
      <c r="AS80" s="27">
        <v>2.8157519999999998</v>
      </c>
      <c r="AT80" s="27">
        <v>2.8393109999999999</v>
      </c>
      <c r="AU80" s="27">
        <v>2.8771599999999999</v>
      </c>
      <c r="AV80" s="24">
        <v>2.8053659999999998</v>
      </c>
      <c r="AW80" s="27">
        <v>2.7455820000000002</v>
      </c>
      <c r="AX80" s="27">
        <v>2.7810929999999998</v>
      </c>
      <c r="AY80" s="27">
        <v>2.8020809999999998</v>
      </c>
      <c r="AZ80" s="27">
        <v>2.836643</v>
      </c>
      <c r="BA80" s="24">
        <v>2.7677399999999999</v>
      </c>
      <c r="BB80" s="27">
        <v>2.71543</v>
      </c>
      <c r="BC80" s="27">
        <v>2.750623</v>
      </c>
      <c r="BD80" s="27">
        <v>2.7702580000000001</v>
      </c>
      <c r="BE80" s="27">
        <v>2.8032119999999998</v>
      </c>
      <c r="BF80" s="24">
        <v>2.734483</v>
      </c>
      <c r="BG80" s="27">
        <v>2.6719889999999999</v>
      </c>
      <c r="BH80" s="27">
        <v>2.7059790000000001</v>
      </c>
      <c r="BI80" s="27">
        <v>2.724275</v>
      </c>
      <c r="BJ80" s="27">
        <v>2.7581099999999998</v>
      </c>
      <c r="BK80" s="24">
        <v>2.6891910000000001</v>
      </c>
      <c r="BL80" s="27">
        <v>2.6519270000000001</v>
      </c>
      <c r="BM80" s="27">
        <v>2.685012</v>
      </c>
      <c r="BN80" s="27">
        <v>2.7019959999999998</v>
      </c>
      <c r="BO80" s="27">
        <v>2.7379380000000002</v>
      </c>
      <c r="BP80" s="24">
        <v>2.6673689999999999</v>
      </c>
      <c r="BQ80" s="27">
        <v>2.6348579999999999</v>
      </c>
      <c r="BR80" s="27">
        <v>2.667259</v>
      </c>
      <c r="BS80" s="27">
        <v>2.6837089999999999</v>
      </c>
      <c r="BT80" s="27">
        <v>2.7215569999999998</v>
      </c>
      <c r="BU80" s="24">
        <v>2.6499130000000002</v>
      </c>
      <c r="BV80" s="27">
        <v>2.6158899999999998</v>
      </c>
      <c r="BW80" s="27">
        <v>2.6480320000000002</v>
      </c>
      <c r="BX80" s="27">
        <v>2.6637230000000001</v>
      </c>
      <c r="BY80" s="27">
        <v>2.7024629999999998</v>
      </c>
      <c r="BZ80" s="24">
        <v>2.630846</v>
      </c>
      <c r="CA80" s="27">
        <v>2.6027140000000002</v>
      </c>
      <c r="CB80" s="27">
        <v>2.6351490000000002</v>
      </c>
      <c r="CC80" s="27">
        <v>2.6505369999999999</v>
      </c>
      <c r="CD80" s="27">
        <v>2.6900879999999998</v>
      </c>
      <c r="CE80" s="24">
        <v>2.6181190000000001</v>
      </c>
      <c r="CF80" s="27">
        <v>2.604212</v>
      </c>
      <c r="CG80" s="27">
        <v>2.6356549999999999</v>
      </c>
      <c r="CH80" s="27">
        <v>2.6517040000000001</v>
      </c>
      <c r="CI80" s="27">
        <v>2.6908219999999998</v>
      </c>
      <c r="CJ80" s="24">
        <v>2.6182470000000002</v>
      </c>
      <c r="CK80" s="27">
        <v>2.609486</v>
      </c>
      <c r="CL80" s="27">
        <v>2.641076</v>
      </c>
      <c r="CM80" s="27">
        <v>2.6576059999999999</v>
      </c>
      <c r="CN80" s="27">
        <v>2.6957080000000002</v>
      </c>
      <c r="CO80" s="24">
        <v>2.6245090000000002</v>
      </c>
      <c r="CP80" s="27">
        <v>2.614776</v>
      </c>
      <c r="CQ80" s="27">
        <v>2.6464989999999999</v>
      </c>
      <c r="CR80" s="27">
        <v>2.6634350000000002</v>
      </c>
      <c r="CS80" s="27">
        <v>2.7012670000000001</v>
      </c>
      <c r="CT80" s="24">
        <v>2.6320939999999999</v>
      </c>
      <c r="CU80" s="27">
        <v>2.6304560000000001</v>
      </c>
      <c r="CV80" s="27">
        <v>2.6632899999999999</v>
      </c>
      <c r="CW80" s="27">
        <v>2.6797949999999999</v>
      </c>
      <c r="CX80" s="27">
        <v>2.7184970000000002</v>
      </c>
      <c r="CY80" s="24">
        <v>2.6494339999999998</v>
      </c>
      <c r="CZ80" s="27">
        <v>2.6386590000000001</v>
      </c>
      <c r="DA80" s="27">
        <v>2.6715719999999998</v>
      </c>
      <c r="DB80" s="27">
        <v>2.6879170000000001</v>
      </c>
      <c r="DC80" s="27">
        <v>2.725854</v>
      </c>
      <c r="DD80" s="24">
        <v>2.6587179999999999</v>
      </c>
      <c r="DE80" s="27">
        <v>2.6326329999999998</v>
      </c>
      <c r="DF80" s="27">
        <v>2.6656580000000001</v>
      </c>
      <c r="DG80" s="27">
        <v>2.6822439999999999</v>
      </c>
      <c r="DH80" s="27">
        <v>2.717803</v>
      </c>
      <c r="DI80" s="24">
        <v>2.6534439999999999</v>
      </c>
      <c r="DJ80" s="27">
        <v>2.630992</v>
      </c>
      <c r="DK80" s="27">
        <v>2.6633230000000001</v>
      </c>
      <c r="DL80" s="27">
        <v>2.6802549999999998</v>
      </c>
      <c r="DM80" s="27">
        <v>2.7136900000000002</v>
      </c>
      <c r="DN80" s="24">
        <v>2.6529579999999999</v>
      </c>
      <c r="DO80" s="27">
        <v>2.6326000000000001</v>
      </c>
      <c r="DP80" s="27">
        <v>2.665454</v>
      </c>
      <c r="DQ80" s="27">
        <v>2.6824170000000001</v>
      </c>
      <c r="DR80" s="27">
        <v>2.713714</v>
      </c>
      <c r="DS80" s="24">
        <v>2.6547939999999999</v>
      </c>
      <c r="DT80" s="27">
        <v>2.632609</v>
      </c>
      <c r="DU80" s="27">
        <v>2.6647289999999999</v>
      </c>
      <c r="DV80" s="27">
        <v>2.6803149999999998</v>
      </c>
      <c r="DW80" s="27">
        <v>2.7081680000000001</v>
      </c>
      <c r="DX80" s="24">
        <v>2.653794</v>
      </c>
      <c r="DY80" s="27">
        <v>2.6303179999999999</v>
      </c>
      <c r="DZ80" s="27">
        <v>2.6613000000000002</v>
      </c>
      <c r="EA80" s="27">
        <v>2.6760959999999998</v>
      </c>
      <c r="EB80" s="27">
        <v>2.698086</v>
      </c>
      <c r="EC80" s="24">
        <v>2.6510940000000001</v>
      </c>
      <c r="ED80" s="27">
        <v>2.627122</v>
      </c>
      <c r="EE80" s="27">
        <v>2.6569449999999999</v>
      </c>
      <c r="EF80" s="27">
        <v>2.6709239999999999</v>
      </c>
      <c r="EG80" s="27">
        <v>2.6882280000000001</v>
      </c>
      <c r="EH80" s="24">
        <v>2.648444</v>
      </c>
      <c r="EI80" s="27">
        <v>2.6240429999999999</v>
      </c>
      <c r="EJ80" s="27">
        <v>2.6538110000000001</v>
      </c>
      <c r="EK80" s="27">
        <v>2.666652</v>
      </c>
      <c r="EL80" s="27">
        <v>2.677978</v>
      </c>
      <c r="EM80" s="24">
        <v>2.6473279999999999</v>
      </c>
      <c r="EN80" s="27">
        <v>2.6238959999999998</v>
      </c>
      <c r="EO80" s="27">
        <v>2.6520090000000001</v>
      </c>
      <c r="EP80" s="27">
        <v>2.6637330000000001</v>
      </c>
      <c r="EQ80" s="27">
        <v>2.6705640000000002</v>
      </c>
      <c r="ER80" s="24">
        <v>2.6488350000000001</v>
      </c>
      <c r="ES80" s="26">
        <v>-5.0000000000000001E-3</v>
      </c>
      <c r="ET80" s="26">
        <v>-5.0000000000000001E-3</v>
      </c>
      <c r="EU80" s="26">
        <v>-5.0000000000000001E-3</v>
      </c>
      <c r="EV80" s="26">
        <v>-5.0000000000000001E-3</v>
      </c>
      <c r="EW80" s="25">
        <v>-5.0000000000000001E-3</v>
      </c>
    </row>
    <row r="81" spans="1:153" x14ac:dyDescent="0.25">
      <c r="A81" s="28" t="s">
        <v>169</v>
      </c>
      <c r="B81" s="24"/>
      <c r="C81" s="24"/>
      <c r="D81" s="194"/>
      <c r="E81" s="189"/>
      <c r="F81" s="189"/>
      <c r="G81" s="189"/>
      <c r="H81" s="195"/>
      <c r="I81" s="194"/>
      <c r="J81" s="189"/>
      <c r="K81" s="189"/>
      <c r="L81" s="189"/>
      <c r="M81" s="195"/>
      <c r="N81" s="194"/>
      <c r="O81" s="189"/>
      <c r="P81" s="189"/>
      <c r="Q81" s="189"/>
      <c r="R81" s="195"/>
      <c r="S81" s="194"/>
      <c r="T81" s="189"/>
      <c r="U81" s="189"/>
      <c r="V81" s="189"/>
      <c r="W81" s="195"/>
      <c r="X81" s="194"/>
      <c r="Y81" s="189"/>
      <c r="Z81" s="189"/>
      <c r="AA81" s="189"/>
      <c r="AB81" s="195"/>
      <c r="AC81" s="194"/>
      <c r="AD81" s="189"/>
      <c r="AE81" s="189"/>
      <c r="AF81" s="189"/>
      <c r="AG81" s="195"/>
      <c r="AH81" s="194"/>
      <c r="AI81" s="189"/>
      <c r="AJ81" s="189"/>
      <c r="AK81" s="189"/>
      <c r="AL81" s="195"/>
      <c r="AM81" s="194"/>
      <c r="AN81" s="189"/>
      <c r="AO81" s="189"/>
      <c r="AP81" s="189"/>
      <c r="AQ81" s="195"/>
      <c r="AR81" s="194"/>
      <c r="AS81" s="189"/>
      <c r="AT81" s="189"/>
      <c r="AU81" s="189"/>
      <c r="AV81" s="195"/>
      <c r="AW81" s="194"/>
      <c r="AX81" s="189"/>
      <c r="AY81" s="189"/>
      <c r="AZ81" s="189"/>
      <c r="BA81" s="195"/>
      <c r="BB81" s="194"/>
      <c r="BC81" s="189"/>
      <c r="BD81" s="189"/>
      <c r="BE81" s="189"/>
      <c r="BF81" s="195"/>
      <c r="BG81" s="194"/>
      <c r="BH81" s="189"/>
      <c r="BI81" s="189"/>
      <c r="BJ81" s="189"/>
      <c r="BK81" s="195"/>
      <c r="BL81" s="194"/>
      <c r="BM81" s="189"/>
      <c r="BN81" s="189"/>
      <c r="BO81" s="189"/>
      <c r="BP81" s="195"/>
      <c r="BQ81" s="194"/>
      <c r="BR81" s="189"/>
      <c r="BS81" s="189"/>
      <c r="BT81" s="189"/>
      <c r="BU81" s="195"/>
      <c r="BV81" s="194"/>
      <c r="BW81" s="189"/>
      <c r="BX81" s="189"/>
      <c r="BY81" s="189"/>
      <c r="BZ81" s="195"/>
      <c r="CA81" s="194"/>
      <c r="CB81" s="189"/>
      <c r="CC81" s="189"/>
      <c r="CD81" s="189"/>
      <c r="CE81" s="195"/>
      <c r="CF81" s="194"/>
      <c r="CG81" s="189"/>
      <c r="CH81" s="189"/>
      <c r="CI81" s="189"/>
      <c r="CJ81" s="195"/>
      <c r="CK81" s="194"/>
      <c r="CL81" s="189"/>
      <c r="CM81" s="189"/>
      <c r="CN81" s="189"/>
      <c r="CO81" s="195"/>
      <c r="CP81" s="194"/>
      <c r="CQ81" s="189"/>
      <c r="CR81" s="189"/>
      <c r="CS81" s="189"/>
      <c r="CT81" s="195"/>
      <c r="CU81" s="194"/>
      <c r="CV81" s="189"/>
      <c r="CW81" s="189"/>
      <c r="CX81" s="189"/>
      <c r="CY81" s="195"/>
      <c r="CZ81" s="194"/>
      <c r="DA81" s="189"/>
      <c r="DB81" s="189"/>
      <c r="DC81" s="189"/>
      <c r="DD81" s="195"/>
      <c r="DE81" s="194"/>
      <c r="DF81" s="189"/>
      <c r="DG81" s="189"/>
      <c r="DH81" s="189"/>
      <c r="DI81" s="195"/>
      <c r="DJ81" s="194"/>
      <c r="DK81" s="189"/>
      <c r="DL81" s="189"/>
      <c r="DM81" s="189"/>
      <c r="DN81" s="195"/>
      <c r="DO81" s="194"/>
      <c r="DP81" s="189"/>
      <c r="DQ81" s="189"/>
      <c r="DR81" s="189"/>
      <c r="DS81" s="195"/>
      <c r="DT81" s="194"/>
      <c r="DU81" s="189"/>
      <c r="DV81" s="189"/>
      <c r="DW81" s="189"/>
      <c r="DX81" s="195"/>
      <c r="DY81" s="194"/>
      <c r="DZ81" s="189"/>
      <c r="EA81" s="189"/>
      <c r="EB81" s="189"/>
      <c r="EC81" s="195"/>
      <c r="ED81" s="194"/>
      <c r="EE81" s="189"/>
      <c r="EF81" s="189"/>
      <c r="EG81" s="189"/>
      <c r="EH81" s="195"/>
      <c r="EI81" s="194"/>
      <c r="EJ81" s="189"/>
      <c r="EK81" s="189"/>
      <c r="EL81" s="189"/>
      <c r="EM81" s="195"/>
      <c r="EN81" s="194"/>
      <c r="EO81" s="189"/>
      <c r="EP81" s="189"/>
      <c r="EQ81" s="189"/>
      <c r="ER81" s="195"/>
      <c r="ES81" s="194"/>
      <c r="ET81" s="189"/>
      <c r="EU81" s="189"/>
      <c r="EV81" s="189"/>
      <c r="EW81" s="195"/>
    </row>
    <row r="82" spans="1:153" x14ac:dyDescent="0.25">
      <c r="A82" s="24" t="s">
        <v>168</v>
      </c>
      <c r="B82" s="24">
        <v>5.9008000000000003</v>
      </c>
      <c r="C82" s="24">
        <v>5.7652890000000001</v>
      </c>
      <c r="D82" s="27">
        <v>5.4757540000000002</v>
      </c>
      <c r="E82" s="27">
        <v>5.478904</v>
      </c>
      <c r="F82" s="27">
        <v>5.4818480000000003</v>
      </c>
      <c r="G82" s="27">
        <v>5.4740700000000002</v>
      </c>
      <c r="H82" s="24">
        <v>5.4537979999999999</v>
      </c>
      <c r="I82" s="27">
        <v>5.4331829999999997</v>
      </c>
      <c r="J82" s="27">
        <v>5.4382200000000003</v>
      </c>
      <c r="K82" s="27">
        <v>5.4396110000000002</v>
      </c>
      <c r="L82" s="27">
        <v>5.4409109999999998</v>
      </c>
      <c r="M82" s="24">
        <v>5.3788809999999998</v>
      </c>
      <c r="N82" s="27">
        <v>5.5514659999999996</v>
      </c>
      <c r="O82" s="27">
        <v>5.9612189999999998</v>
      </c>
      <c r="P82" s="27">
        <v>6.1811699999999998</v>
      </c>
      <c r="Q82" s="27">
        <v>6.5884080000000003</v>
      </c>
      <c r="R82" s="24">
        <v>5.8165149999999999</v>
      </c>
      <c r="S82" s="27">
        <v>5.5856459999999997</v>
      </c>
      <c r="T82" s="27">
        <v>6.4282250000000003</v>
      </c>
      <c r="U82" s="27">
        <v>6.9078949999999999</v>
      </c>
      <c r="V82" s="27">
        <v>7.810422</v>
      </c>
      <c r="W82" s="24">
        <v>6.1800930000000003</v>
      </c>
      <c r="X82" s="27">
        <v>5.8225949999999997</v>
      </c>
      <c r="Y82" s="27">
        <v>6.7462350000000004</v>
      </c>
      <c r="Z82" s="27">
        <v>7.4153609999999999</v>
      </c>
      <c r="AA82" s="27">
        <v>8.6569400000000005</v>
      </c>
      <c r="AB82" s="24">
        <v>6.5010680000000001</v>
      </c>
      <c r="AC82" s="27">
        <v>6.0357149999999997</v>
      </c>
      <c r="AD82" s="27">
        <v>6.981992</v>
      </c>
      <c r="AE82" s="27">
        <v>7.7140740000000001</v>
      </c>
      <c r="AF82" s="27">
        <v>9.0998929999999998</v>
      </c>
      <c r="AG82" s="24">
        <v>6.623964</v>
      </c>
      <c r="AH82" s="27">
        <v>6.2051850000000002</v>
      </c>
      <c r="AI82" s="27">
        <v>7.1944210000000002</v>
      </c>
      <c r="AJ82" s="27">
        <v>8.0312819999999991</v>
      </c>
      <c r="AK82" s="27">
        <v>9.3535599999999999</v>
      </c>
      <c r="AL82" s="24">
        <v>6.7427039999999998</v>
      </c>
      <c r="AM82" s="27">
        <v>6.3008230000000003</v>
      </c>
      <c r="AN82" s="27">
        <v>7.3616659999999996</v>
      </c>
      <c r="AO82" s="27">
        <v>8.2074449999999999</v>
      </c>
      <c r="AP82" s="27">
        <v>9.5416360000000005</v>
      </c>
      <c r="AQ82" s="24">
        <v>6.8131640000000004</v>
      </c>
      <c r="AR82" s="27">
        <v>6.4433600000000002</v>
      </c>
      <c r="AS82" s="27">
        <v>7.5329750000000004</v>
      </c>
      <c r="AT82" s="27">
        <v>8.3437590000000004</v>
      </c>
      <c r="AU82" s="27">
        <v>9.6463110000000007</v>
      </c>
      <c r="AV82" s="24">
        <v>6.9187310000000002</v>
      </c>
      <c r="AW82" s="27">
        <v>6.5988639999999998</v>
      </c>
      <c r="AX82" s="27">
        <v>7.7575620000000001</v>
      </c>
      <c r="AY82" s="27">
        <v>8.5483429999999991</v>
      </c>
      <c r="AZ82" s="27">
        <v>9.7163629999999994</v>
      </c>
      <c r="BA82" s="24">
        <v>7.017169</v>
      </c>
      <c r="BB82" s="27">
        <v>6.801463</v>
      </c>
      <c r="BC82" s="27">
        <v>7.9672679999999998</v>
      </c>
      <c r="BD82" s="27">
        <v>8.7766079999999995</v>
      </c>
      <c r="BE82" s="27">
        <v>9.9178599999999992</v>
      </c>
      <c r="BF82" s="24">
        <v>7.1360659999999996</v>
      </c>
      <c r="BG82" s="27">
        <v>6.9843970000000004</v>
      </c>
      <c r="BH82" s="27">
        <v>8.2740519999999993</v>
      </c>
      <c r="BI82" s="27">
        <v>9.0526090000000003</v>
      </c>
      <c r="BJ82" s="27">
        <v>10.257771</v>
      </c>
      <c r="BK82" s="24">
        <v>7.3367259999999996</v>
      </c>
      <c r="BL82" s="27">
        <v>7.1518620000000004</v>
      </c>
      <c r="BM82" s="27">
        <v>8.4684690000000007</v>
      </c>
      <c r="BN82" s="27">
        <v>9.2890300000000003</v>
      </c>
      <c r="BO82" s="27">
        <v>10.585255999999999</v>
      </c>
      <c r="BP82" s="24">
        <v>7.519431</v>
      </c>
      <c r="BQ82" s="27">
        <v>7.3677729999999997</v>
      </c>
      <c r="BR82" s="27">
        <v>8.6800219999999992</v>
      </c>
      <c r="BS82" s="27">
        <v>9.5004039999999996</v>
      </c>
      <c r="BT82" s="27">
        <v>10.890563</v>
      </c>
      <c r="BU82" s="24">
        <v>7.6963720000000002</v>
      </c>
      <c r="BV82" s="27">
        <v>7.5478160000000001</v>
      </c>
      <c r="BW82" s="27">
        <v>8.9815729999999991</v>
      </c>
      <c r="BX82" s="27">
        <v>9.7599540000000005</v>
      </c>
      <c r="BY82" s="27">
        <v>11.192970000000001</v>
      </c>
      <c r="BZ82" s="24">
        <v>7.899813</v>
      </c>
      <c r="CA82" s="27">
        <v>7.7186130000000004</v>
      </c>
      <c r="CB82" s="27">
        <v>9.2040159999999993</v>
      </c>
      <c r="CC82" s="27">
        <v>10.037209000000001</v>
      </c>
      <c r="CD82" s="27">
        <v>11.436166999999999</v>
      </c>
      <c r="CE82" s="24">
        <v>8.1053460000000008</v>
      </c>
      <c r="CF82" s="27">
        <v>7.8927870000000002</v>
      </c>
      <c r="CG82" s="27">
        <v>9.4691770000000002</v>
      </c>
      <c r="CH82" s="27">
        <v>10.32865</v>
      </c>
      <c r="CI82" s="27">
        <v>11.733608</v>
      </c>
      <c r="CJ82" s="24">
        <v>8.3174650000000003</v>
      </c>
      <c r="CK82" s="27">
        <v>8.1271210000000007</v>
      </c>
      <c r="CL82" s="27">
        <v>9.7168869999999998</v>
      </c>
      <c r="CM82" s="27">
        <v>10.644978</v>
      </c>
      <c r="CN82" s="27">
        <v>11.967729</v>
      </c>
      <c r="CO82" s="24">
        <v>8.5915009999999992</v>
      </c>
      <c r="CP82" s="27">
        <v>8.2997730000000001</v>
      </c>
      <c r="CQ82" s="27">
        <v>9.9737709999999993</v>
      </c>
      <c r="CR82" s="27">
        <v>10.951364</v>
      </c>
      <c r="CS82" s="27">
        <v>12.335974999999999</v>
      </c>
      <c r="CT82" s="24">
        <v>8.8494159999999997</v>
      </c>
      <c r="CU82" s="27">
        <v>8.5121059999999993</v>
      </c>
      <c r="CV82" s="27">
        <v>10.303596000000001</v>
      </c>
      <c r="CW82" s="27">
        <v>11.234214</v>
      </c>
      <c r="CX82" s="27">
        <v>12.72791</v>
      </c>
      <c r="CY82" s="24">
        <v>9.1369430000000005</v>
      </c>
      <c r="CZ82" s="27">
        <v>8.7968460000000004</v>
      </c>
      <c r="DA82" s="27">
        <v>10.585516999999999</v>
      </c>
      <c r="DB82" s="27">
        <v>11.591957000000001</v>
      </c>
      <c r="DC82" s="27">
        <v>13.081676</v>
      </c>
      <c r="DD82" s="24">
        <v>9.3982890000000001</v>
      </c>
      <c r="DE82" s="27">
        <v>9.0836360000000003</v>
      </c>
      <c r="DF82" s="27">
        <v>10.961569000000001</v>
      </c>
      <c r="DG82" s="27">
        <v>11.968719</v>
      </c>
      <c r="DH82" s="27">
        <v>13.54354</v>
      </c>
      <c r="DI82" s="24">
        <v>9.7047600000000003</v>
      </c>
      <c r="DJ82" s="27">
        <v>9.3453490000000006</v>
      </c>
      <c r="DK82" s="27">
        <v>11.333332</v>
      </c>
      <c r="DL82" s="27">
        <v>12.406041999999999</v>
      </c>
      <c r="DM82" s="27">
        <v>14.004564999999999</v>
      </c>
      <c r="DN82" s="24">
        <v>10.004474</v>
      </c>
      <c r="DO82" s="27">
        <v>9.7506160000000008</v>
      </c>
      <c r="DP82" s="27">
        <v>11.820205</v>
      </c>
      <c r="DQ82" s="27">
        <v>12.953958999999999</v>
      </c>
      <c r="DR82" s="27">
        <v>14.504825</v>
      </c>
      <c r="DS82" s="24">
        <v>10.312775999999999</v>
      </c>
      <c r="DT82" s="27">
        <v>10.106703</v>
      </c>
      <c r="DU82" s="27">
        <v>12.279819</v>
      </c>
      <c r="DV82" s="27">
        <v>13.50048</v>
      </c>
      <c r="DW82" s="27">
        <v>14.915371</v>
      </c>
      <c r="DX82" s="24">
        <v>10.673114999999999</v>
      </c>
      <c r="DY82" s="27">
        <v>10.51319</v>
      </c>
      <c r="DZ82" s="27">
        <v>12.735787999999999</v>
      </c>
      <c r="EA82" s="27">
        <v>14.016988</v>
      </c>
      <c r="EB82" s="27">
        <v>15.324986000000001</v>
      </c>
      <c r="EC82" s="24">
        <v>11.065369</v>
      </c>
      <c r="ED82" s="27">
        <v>10.882792</v>
      </c>
      <c r="EE82" s="27">
        <v>13.190141000000001</v>
      </c>
      <c r="EF82" s="27">
        <v>14.470116000000001</v>
      </c>
      <c r="EG82" s="27">
        <v>15.799229</v>
      </c>
      <c r="EH82" s="24">
        <v>11.467453000000001</v>
      </c>
      <c r="EI82" s="27">
        <v>11.224575</v>
      </c>
      <c r="EJ82" s="27">
        <v>13.675507</v>
      </c>
      <c r="EK82" s="27">
        <v>14.93582</v>
      </c>
      <c r="EL82" s="27">
        <v>16.175681999999998</v>
      </c>
      <c r="EM82" s="24">
        <v>11.887790000000001</v>
      </c>
      <c r="EN82" s="27">
        <v>11.599318999999999</v>
      </c>
      <c r="EO82" s="27">
        <v>14.130455</v>
      </c>
      <c r="EP82" s="27">
        <v>15.503952</v>
      </c>
      <c r="EQ82" s="27">
        <v>16.479305</v>
      </c>
      <c r="ER82" s="24">
        <v>12.321858000000001</v>
      </c>
      <c r="ES82" s="26">
        <v>2.4E-2</v>
      </c>
      <c r="ET82" s="26">
        <v>3.1E-2</v>
      </c>
      <c r="EU82" s="26">
        <v>3.5000000000000003E-2</v>
      </c>
      <c r="EV82" s="26">
        <v>3.6999999999999998E-2</v>
      </c>
      <c r="EW82" s="25">
        <v>2.7E-2</v>
      </c>
    </row>
    <row r="83" spans="1:153" x14ac:dyDescent="0.25">
      <c r="A83" s="24" t="s">
        <v>167</v>
      </c>
      <c r="B83" s="24">
        <v>1.0150600000000001</v>
      </c>
      <c r="C83" s="24">
        <v>1.0605</v>
      </c>
      <c r="D83" s="27">
        <v>1.068346</v>
      </c>
      <c r="E83" s="27">
        <v>1.0683400000000001</v>
      </c>
      <c r="F83" s="27">
        <v>1.0682469999999999</v>
      </c>
      <c r="G83" s="27">
        <v>1.0682199999999999</v>
      </c>
      <c r="H83" s="24">
        <v>1.0683290000000001</v>
      </c>
      <c r="I83" s="27">
        <v>1.081709</v>
      </c>
      <c r="J83" s="27">
        <v>1.0816939999999999</v>
      </c>
      <c r="K83" s="27">
        <v>1.0817410000000001</v>
      </c>
      <c r="L83" s="27">
        <v>1.082355</v>
      </c>
      <c r="M83" s="24">
        <v>1.0812889999999999</v>
      </c>
      <c r="N83" s="27">
        <v>1.1145719999999999</v>
      </c>
      <c r="O83" s="27">
        <v>1.123143</v>
      </c>
      <c r="P83" s="27">
        <v>1.129068</v>
      </c>
      <c r="Q83" s="27">
        <v>1.14005</v>
      </c>
      <c r="R83" s="24">
        <v>1.1197239999999999</v>
      </c>
      <c r="S83" s="27">
        <v>1.1475070000000001</v>
      </c>
      <c r="T83" s="27">
        <v>1.163389</v>
      </c>
      <c r="U83" s="27">
        <v>1.1756979999999999</v>
      </c>
      <c r="V83" s="27">
        <v>1.1976039999999999</v>
      </c>
      <c r="W83" s="24">
        <v>1.1578710000000001</v>
      </c>
      <c r="X83" s="27">
        <v>1.173624</v>
      </c>
      <c r="Y83" s="27">
        <v>1.193762</v>
      </c>
      <c r="Z83" s="27">
        <v>1.2101729999999999</v>
      </c>
      <c r="AA83" s="27">
        <v>1.2414670000000001</v>
      </c>
      <c r="AB83" s="24">
        <v>1.18763</v>
      </c>
      <c r="AC83" s="27">
        <v>1.1854499999999999</v>
      </c>
      <c r="AD83" s="27">
        <v>1.2078180000000001</v>
      </c>
      <c r="AE83" s="27">
        <v>1.2268159999999999</v>
      </c>
      <c r="AF83" s="27">
        <v>1.2648109999999999</v>
      </c>
      <c r="AG83" s="24">
        <v>1.2003140000000001</v>
      </c>
      <c r="AH83" s="27">
        <v>1.2019850000000001</v>
      </c>
      <c r="AI83" s="27">
        <v>1.2255860000000001</v>
      </c>
      <c r="AJ83" s="27">
        <v>1.2457640000000001</v>
      </c>
      <c r="AK83" s="27">
        <v>1.2852950000000001</v>
      </c>
      <c r="AL83" s="24">
        <v>1.2172320000000001</v>
      </c>
      <c r="AM83" s="27">
        <v>1.223147</v>
      </c>
      <c r="AN83" s="27">
        <v>1.2481899999999999</v>
      </c>
      <c r="AO83" s="27">
        <v>1.268588</v>
      </c>
      <c r="AP83" s="27">
        <v>1.3094969999999999</v>
      </c>
      <c r="AQ83" s="24">
        <v>1.238445</v>
      </c>
      <c r="AR83" s="27">
        <v>1.2476069999999999</v>
      </c>
      <c r="AS83" s="27">
        <v>1.2740940000000001</v>
      </c>
      <c r="AT83" s="27">
        <v>1.294969</v>
      </c>
      <c r="AU83" s="27">
        <v>1.336946</v>
      </c>
      <c r="AV83" s="24">
        <v>1.2638</v>
      </c>
      <c r="AW83" s="27">
        <v>1.273228</v>
      </c>
      <c r="AX83" s="27">
        <v>1.3013110000000001</v>
      </c>
      <c r="AY83" s="27">
        <v>1.3213060000000001</v>
      </c>
      <c r="AZ83" s="27">
        <v>1.3628420000000001</v>
      </c>
      <c r="BA83" s="24">
        <v>1.290268</v>
      </c>
      <c r="BB83" s="27">
        <v>1.29779</v>
      </c>
      <c r="BC83" s="27">
        <v>1.3279289999999999</v>
      </c>
      <c r="BD83" s="27">
        <v>1.347164</v>
      </c>
      <c r="BE83" s="27">
        <v>1.388198</v>
      </c>
      <c r="BF83" s="24">
        <v>1.316392</v>
      </c>
      <c r="BG83" s="27">
        <v>1.3217989999999999</v>
      </c>
      <c r="BH83" s="27">
        <v>1.3534269999999999</v>
      </c>
      <c r="BI83" s="27">
        <v>1.3723320000000001</v>
      </c>
      <c r="BJ83" s="27">
        <v>1.414166</v>
      </c>
      <c r="BK83" s="24">
        <v>1.3429329999999999</v>
      </c>
      <c r="BL83" s="27">
        <v>1.347626</v>
      </c>
      <c r="BM83" s="27">
        <v>1.3806659999999999</v>
      </c>
      <c r="BN83" s="27">
        <v>1.3988959999999999</v>
      </c>
      <c r="BO83" s="27">
        <v>1.4429479999999999</v>
      </c>
      <c r="BP83" s="24">
        <v>1.370913</v>
      </c>
      <c r="BQ83" s="27">
        <v>1.3741220000000001</v>
      </c>
      <c r="BR83" s="27">
        <v>1.408352</v>
      </c>
      <c r="BS83" s="27">
        <v>1.426515</v>
      </c>
      <c r="BT83" s="27">
        <v>1.4747429999999999</v>
      </c>
      <c r="BU83" s="24">
        <v>1.400264</v>
      </c>
      <c r="BV83" s="27">
        <v>1.401681</v>
      </c>
      <c r="BW83" s="27">
        <v>1.4377599999999999</v>
      </c>
      <c r="BX83" s="27">
        <v>1.45625</v>
      </c>
      <c r="BY83" s="27">
        <v>1.511083</v>
      </c>
      <c r="BZ83" s="24">
        <v>1.4314</v>
      </c>
      <c r="CA83" s="27">
        <v>1.429457</v>
      </c>
      <c r="CB83" s="27">
        <v>1.467889</v>
      </c>
      <c r="CC83" s="27">
        <v>1.486942</v>
      </c>
      <c r="CD83" s="27">
        <v>1.550783</v>
      </c>
      <c r="CE83" s="24">
        <v>1.4629939999999999</v>
      </c>
      <c r="CF83" s="27">
        <v>1.459058</v>
      </c>
      <c r="CG83" s="27">
        <v>1.4995369999999999</v>
      </c>
      <c r="CH83" s="27">
        <v>1.5197879999999999</v>
      </c>
      <c r="CI83" s="27">
        <v>1.5916410000000001</v>
      </c>
      <c r="CJ83" s="24">
        <v>1.495466</v>
      </c>
      <c r="CK83" s="27">
        <v>1.4888410000000001</v>
      </c>
      <c r="CL83" s="27">
        <v>1.5320579999999999</v>
      </c>
      <c r="CM83" s="27">
        <v>1.554333</v>
      </c>
      <c r="CN83" s="27">
        <v>1.63151</v>
      </c>
      <c r="CO83" s="24">
        <v>1.5292939999999999</v>
      </c>
      <c r="CP83" s="27">
        <v>1.519128</v>
      </c>
      <c r="CQ83" s="27">
        <v>1.564595</v>
      </c>
      <c r="CR83" s="27">
        <v>1.588859</v>
      </c>
      <c r="CS83" s="27">
        <v>1.6715279999999999</v>
      </c>
      <c r="CT83" s="24">
        <v>1.5647740000000001</v>
      </c>
      <c r="CU83" s="27">
        <v>1.549701</v>
      </c>
      <c r="CV83" s="27">
        <v>1.5983270000000001</v>
      </c>
      <c r="CW83" s="27">
        <v>1.6249</v>
      </c>
      <c r="CX83" s="27">
        <v>1.708974</v>
      </c>
      <c r="CY83" s="24">
        <v>1.599661</v>
      </c>
      <c r="CZ83" s="27">
        <v>1.5814319999999999</v>
      </c>
      <c r="DA83" s="27">
        <v>1.633235</v>
      </c>
      <c r="DB83" s="27">
        <v>1.662919</v>
      </c>
      <c r="DC83" s="27">
        <v>1.7490650000000001</v>
      </c>
      <c r="DD83" s="24">
        <v>1.635478</v>
      </c>
      <c r="DE83" s="27">
        <v>1.6140209999999999</v>
      </c>
      <c r="DF83" s="27">
        <v>1.6702159999999999</v>
      </c>
      <c r="DG83" s="27">
        <v>1.7030799999999999</v>
      </c>
      <c r="DH83" s="27">
        <v>1.7905880000000001</v>
      </c>
      <c r="DI83" s="24">
        <v>1.6721410000000001</v>
      </c>
      <c r="DJ83" s="27">
        <v>1.648854</v>
      </c>
      <c r="DK83" s="27">
        <v>1.7087220000000001</v>
      </c>
      <c r="DL83" s="27">
        <v>1.7456069999999999</v>
      </c>
      <c r="DM83" s="27">
        <v>1.834041</v>
      </c>
      <c r="DN83" s="24">
        <v>1.7111769999999999</v>
      </c>
      <c r="DO83" s="27">
        <v>1.682642</v>
      </c>
      <c r="DP83" s="27">
        <v>1.7473369999999999</v>
      </c>
      <c r="DQ83" s="27">
        <v>1.789865</v>
      </c>
      <c r="DR83" s="27">
        <v>1.875945</v>
      </c>
      <c r="DS83" s="24">
        <v>1.7488669999999999</v>
      </c>
      <c r="DT83" s="27">
        <v>1.717444</v>
      </c>
      <c r="DU83" s="27">
        <v>1.7870330000000001</v>
      </c>
      <c r="DV83" s="27">
        <v>1.8342540000000001</v>
      </c>
      <c r="DW83" s="27">
        <v>1.914768</v>
      </c>
      <c r="DX83" s="24">
        <v>1.785917</v>
      </c>
      <c r="DY83" s="27">
        <v>1.752545</v>
      </c>
      <c r="DZ83" s="27">
        <v>1.82758</v>
      </c>
      <c r="EA83" s="27">
        <v>1.8798969999999999</v>
      </c>
      <c r="EB83" s="27">
        <v>1.9517279999999999</v>
      </c>
      <c r="EC83" s="24">
        <v>1.823664</v>
      </c>
      <c r="ED83" s="27">
        <v>1.790726</v>
      </c>
      <c r="EE83" s="27">
        <v>1.8730789999999999</v>
      </c>
      <c r="EF83" s="27">
        <v>1.9289909999999999</v>
      </c>
      <c r="EG83" s="27">
        <v>1.992059</v>
      </c>
      <c r="EH83" s="24">
        <v>1.8660300000000001</v>
      </c>
      <c r="EI83" s="27">
        <v>1.8327169999999999</v>
      </c>
      <c r="EJ83" s="27">
        <v>1.9233929999999999</v>
      </c>
      <c r="EK83" s="27">
        <v>1.9844949999999999</v>
      </c>
      <c r="EL83" s="27">
        <v>2.0363519999999999</v>
      </c>
      <c r="EM83" s="24">
        <v>1.9141509999999999</v>
      </c>
      <c r="EN83" s="27">
        <v>1.873632</v>
      </c>
      <c r="EO83" s="27">
        <v>1.9727110000000001</v>
      </c>
      <c r="EP83" s="27">
        <v>2.0395439999999998</v>
      </c>
      <c r="EQ83" s="27">
        <v>2.0809570000000002</v>
      </c>
      <c r="ER83" s="24">
        <v>1.9624429999999999</v>
      </c>
      <c r="ES83" s="26">
        <v>0.02</v>
      </c>
      <c r="ET83" s="26">
        <v>2.1999999999999999E-2</v>
      </c>
      <c r="EU83" s="26">
        <v>2.3E-2</v>
      </c>
      <c r="EV83" s="26">
        <v>2.4E-2</v>
      </c>
      <c r="EW83" s="25">
        <v>2.1000000000000001E-2</v>
      </c>
    </row>
    <row r="84" spans="1:153" x14ac:dyDescent="0.25">
      <c r="A84" s="24" t="s">
        <v>166</v>
      </c>
      <c r="B84" s="24">
        <v>2.90544</v>
      </c>
      <c r="C84" s="24">
        <v>3.063812</v>
      </c>
      <c r="D84" s="27">
        <v>3.0729519999999999</v>
      </c>
      <c r="E84" s="27">
        <v>3.0729389999999999</v>
      </c>
      <c r="F84" s="27">
        <v>3.0727039999999999</v>
      </c>
      <c r="G84" s="27">
        <v>3.0728049999999998</v>
      </c>
      <c r="H84" s="24">
        <v>3.0729199999999999</v>
      </c>
      <c r="I84" s="27">
        <v>3.0852740000000001</v>
      </c>
      <c r="J84" s="27">
        <v>3.08508</v>
      </c>
      <c r="K84" s="27">
        <v>3.084857</v>
      </c>
      <c r="L84" s="27">
        <v>3.085156</v>
      </c>
      <c r="M84" s="24">
        <v>3.0839810000000001</v>
      </c>
      <c r="N84" s="27">
        <v>3.1197300000000001</v>
      </c>
      <c r="O84" s="27">
        <v>3.1426189999999998</v>
      </c>
      <c r="P84" s="27">
        <v>3.1543839999999999</v>
      </c>
      <c r="Q84" s="27">
        <v>3.1771729999999998</v>
      </c>
      <c r="R84" s="24">
        <v>3.1342370000000002</v>
      </c>
      <c r="S84" s="27">
        <v>3.1448719999999999</v>
      </c>
      <c r="T84" s="27">
        <v>3.1861039999999998</v>
      </c>
      <c r="U84" s="27">
        <v>3.2078440000000001</v>
      </c>
      <c r="V84" s="27">
        <v>3.24817</v>
      </c>
      <c r="W84" s="24">
        <v>3.1737190000000002</v>
      </c>
      <c r="X84" s="27">
        <v>3.17353</v>
      </c>
      <c r="Y84" s="27">
        <v>3.224405</v>
      </c>
      <c r="Z84" s="27">
        <v>3.2555170000000002</v>
      </c>
      <c r="AA84" s="27">
        <v>3.312757</v>
      </c>
      <c r="AB84" s="24">
        <v>3.2121029999999999</v>
      </c>
      <c r="AC84" s="27">
        <v>3.1799249999999999</v>
      </c>
      <c r="AD84" s="27">
        <v>3.23556</v>
      </c>
      <c r="AE84" s="27">
        <v>3.2724880000000001</v>
      </c>
      <c r="AF84" s="27">
        <v>3.340122</v>
      </c>
      <c r="AG84" s="24">
        <v>3.2196479999999998</v>
      </c>
      <c r="AH84" s="27">
        <v>3.1905749999999999</v>
      </c>
      <c r="AI84" s="27">
        <v>3.2486109999999999</v>
      </c>
      <c r="AJ84" s="27">
        <v>3.2899099999999999</v>
      </c>
      <c r="AK84" s="27">
        <v>3.3607930000000001</v>
      </c>
      <c r="AL84" s="24">
        <v>3.2299340000000001</v>
      </c>
      <c r="AM84" s="27">
        <v>3.1941030000000001</v>
      </c>
      <c r="AN84" s="27">
        <v>3.2545670000000002</v>
      </c>
      <c r="AO84" s="27">
        <v>3.2967680000000001</v>
      </c>
      <c r="AP84" s="27">
        <v>3.3691019999999998</v>
      </c>
      <c r="AQ84" s="24">
        <v>3.2317469999999999</v>
      </c>
      <c r="AR84" s="27">
        <v>3.2055850000000001</v>
      </c>
      <c r="AS84" s="27">
        <v>3.2686850000000001</v>
      </c>
      <c r="AT84" s="27">
        <v>3.3115250000000001</v>
      </c>
      <c r="AU84" s="27">
        <v>3.3831600000000002</v>
      </c>
      <c r="AV84" s="24">
        <v>3.2435719999999999</v>
      </c>
      <c r="AW84" s="27">
        <v>3.2204820000000001</v>
      </c>
      <c r="AX84" s="27">
        <v>3.2866379999999999</v>
      </c>
      <c r="AY84" s="27">
        <v>3.3259240000000001</v>
      </c>
      <c r="AZ84" s="27">
        <v>3.3931140000000002</v>
      </c>
      <c r="BA84" s="24">
        <v>3.2578520000000002</v>
      </c>
      <c r="BB84" s="27">
        <v>3.2430319999999999</v>
      </c>
      <c r="BC84" s="27">
        <v>3.3115350000000001</v>
      </c>
      <c r="BD84" s="27">
        <v>3.3490479999999998</v>
      </c>
      <c r="BE84" s="27">
        <v>3.4137430000000002</v>
      </c>
      <c r="BF84" s="24">
        <v>3.2799079999999998</v>
      </c>
      <c r="BG84" s="27">
        <v>3.249082</v>
      </c>
      <c r="BH84" s="27">
        <v>3.3186939999999998</v>
      </c>
      <c r="BI84" s="27">
        <v>3.3539620000000001</v>
      </c>
      <c r="BJ84" s="27">
        <v>3.4193829999999998</v>
      </c>
      <c r="BK84" s="24">
        <v>3.288052</v>
      </c>
      <c r="BL84" s="27">
        <v>3.2830330000000001</v>
      </c>
      <c r="BM84" s="27">
        <v>3.3532540000000002</v>
      </c>
      <c r="BN84" s="27">
        <v>3.3864079999999999</v>
      </c>
      <c r="BO84" s="27">
        <v>3.454326</v>
      </c>
      <c r="BP84" s="24">
        <v>3.3243399999999999</v>
      </c>
      <c r="BQ84" s="27">
        <v>3.3209029999999999</v>
      </c>
      <c r="BR84" s="27">
        <v>3.3917109999999999</v>
      </c>
      <c r="BS84" s="27">
        <v>3.4234710000000002</v>
      </c>
      <c r="BT84" s="27">
        <v>3.4939330000000002</v>
      </c>
      <c r="BU84" s="24">
        <v>3.3670610000000001</v>
      </c>
      <c r="BV84" s="27">
        <v>3.3572380000000002</v>
      </c>
      <c r="BW84" s="27">
        <v>3.4290180000000001</v>
      </c>
      <c r="BX84" s="27">
        <v>3.4590510000000001</v>
      </c>
      <c r="BY84" s="27">
        <v>3.5303339999999999</v>
      </c>
      <c r="BZ84" s="24">
        <v>3.4088029999999998</v>
      </c>
      <c r="CA84" s="27">
        <v>3.400833</v>
      </c>
      <c r="CB84" s="27">
        <v>3.4739810000000002</v>
      </c>
      <c r="CC84" s="27">
        <v>3.502894</v>
      </c>
      <c r="CD84" s="27">
        <v>3.575237</v>
      </c>
      <c r="CE84" s="24">
        <v>3.4592019999999999</v>
      </c>
      <c r="CF84" s="27">
        <v>3.464674</v>
      </c>
      <c r="CG84" s="27">
        <v>3.5372279999999998</v>
      </c>
      <c r="CH84" s="27">
        <v>3.5666250000000002</v>
      </c>
      <c r="CI84" s="27">
        <v>3.6384699999999999</v>
      </c>
      <c r="CJ84" s="24">
        <v>3.5277029999999998</v>
      </c>
      <c r="CK84" s="27">
        <v>3.536349</v>
      </c>
      <c r="CL84" s="27">
        <v>3.609718</v>
      </c>
      <c r="CM84" s="27">
        <v>3.639551</v>
      </c>
      <c r="CN84" s="27">
        <v>3.7105260000000002</v>
      </c>
      <c r="CO84" s="24">
        <v>3.6071610000000001</v>
      </c>
      <c r="CP84" s="27">
        <v>3.6089000000000002</v>
      </c>
      <c r="CQ84" s="27">
        <v>3.6830419999999999</v>
      </c>
      <c r="CR84" s="27">
        <v>3.713495</v>
      </c>
      <c r="CS84" s="27">
        <v>3.7852199999999998</v>
      </c>
      <c r="CT84" s="24">
        <v>3.6903389999999998</v>
      </c>
      <c r="CU84" s="27">
        <v>3.6983389999999998</v>
      </c>
      <c r="CV84" s="27">
        <v>3.7747410000000001</v>
      </c>
      <c r="CW84" s="27">
        <v>3.8045260000000001</v>
      </c>
      <c r="CX84" s="27">
        <v>3.8796029999999999</v>
      </c>
      <c r="CY84" s="24">
        <v>3.7893729999999999</v>
      </c>
      <c r="CZ84" s="27">
        <v>3.7786230000000001</v>
      </c>
      <c r="DA84" s="27">
        <v>3.8554780000000002</v>
      </c>
      <c r="DB84" s="27">
        <v>3.885186</v>
      </c>
      <c r="DC84" s="27">
        <v>3.9623460000000001</v>
      </c>
      <c r="DD84" s="24">
        <v>3.8780139999999999</v>
      </c>
      <c r="DE84" s="27">
        <v>3.8390300000000002</v>
      </c>
      <c r="DF84" s="27">
        <v>3.9167730000000001</v>
      </c>
      <c r="DG84" s="27">
        <v>3.9472839999999998</v>
      </c>
      <c r="DH84" s="27">
        <v>4.0240799999999997</v>
      </c>
      <c r="DI84" s="24">
        <v>3.9453819999999999</v>
      </c>
      <c r="DJ84" s="27">
        <v>3.906755</v>
      </c>
      <c r="DK84" s="27">
        <v>3.9842559999999998</v>
      </c>
      <c r="DL84" s="27">
        <v>4.0167020000000004</v>
      </c>
      <c r="DM84" s="27">
        <v>4.0932810000000002</v>
      </c>
      <c r="DN84" s="24">
        <v>4.020594</v>
      </c>
      <c r="DO84" s="27">
        <v>3.9793059999999998</v>
      </c>
      <c r="DP84" s="27">
        <v>4.0591650000000001</v>
      </c>
      <c r="DQ84" s="27">
        <v>4.0938119999999998</v>
      </c>
      <c r="DR84" s="27">
        <v>4.170388</v>
      </c>
      <c r="DS84" s="24">
        <v>4.0986079999999996</v>
      </c>
      <c r="DT84" s="27">
        <v>4.050522</v>
      </c>
      <c r="DU84" s="27">
        <v>4.1311220000000004</v>
      </c>
      <c r="DV84" s="27">
        <v>4.1652170000000002</v>
      </c>
      <c r="DW84" s="27">
        <v>4.2399180000000003</v>
      </c>
      <c r="DX84" s="24">
        <v>4.1721630000000003</v>
      </c>
      <c r="DY84" s="27">
        <v>4.1193099999999996</v>
      </c>
      <c r="DZ84" s="27">
        <v>4.2002610000000002</v>
      </c>
      <c r="EA84" s="27">
        <v>4.2344470000000003</v>
      </c>
      <c r="EB84" s="27">
        <v>4.3031420000000002</v>
      </c>
      <c r="EC84" s="24">
        <v>4.2436210000000001</v>
      </c>
      <c r="ED84" s="27">
        <v>4.1874799999999999</v>
      </c>
      <c r="EE84" s="27">
        <v>4.2688319999999997</v>
      </c>
      <c r="EF84" s="27">
        <v>4.303509</v>
      </c>
      <c r="EG84" s="27">
        <v>4.3679620000000003</v>
      </c>
      <c r="EH84" s="24">
        <v>4.3163629999999999</v>
      </c>
      <c r="EI84" s="27">
        <v>4.2563089999999999</v>
      </c>
      <c r="EJ84" s="27">
        <v>4.3405709999999997</v>
      </c>
      <c r="EK84" s="27">
        <v>4.37568</v>
      </c>
      <c r="EL84" s="27">
        <v>4.4330069999999999</v>
      </c>
      <c r="EM84" s="24">
        <v>4.3931639999999996</v>
      </c>
      <c r="EN84" s="27">
        <v>4.3306259999999996</v>
      </c>
      <c r="EO84" s="27">
        <v>4.4158860000000004</v>
      </c>
      <c r="EP84" s="27">
        <v>4.4512210000000003</v>
      </c>
      <c r="EQ84" s="27">
        <v>4.5039740000000004</v>
      </c>
      <c r="ER84" s="24">
        <v>4.4756770000000001</v>
      </c>
      <c r="ES84" s="26">
        <v>1.2E-2</v>
      </c>
      <c r="ET84" s="26">
        <v>1.2999999999999999E-2</v>
      </c>
      <c r="EU84" s="26">
        <v>1.2999999999999999E-2</v>
      </c>
      <c r="EV84" s="26">
        <v>1.2999999999999999E-2</v>
      </c>
      <c r="EW84" s="25">
        <v>1.2999999999999999E-2</v>
      </c>
    </row>
    <row r="85" spans="1:153" x14ac:dyDescent="0.25">
      <c r="A85" s="24"/>
      <c r="B85" s="24"/>
      <c r="C85" s="24"/>
      <c r="D85" s="194"/>
      <c r="E85" s="189"/>
      <c r="F85" s="189"/>
      <c r="G85" s="189"/>
      <c r="H85" s="195"/>
      <c r="I85" s="194"/>
      <c r="J85" s="189"/>
      <c r="K85" s="189"/>
      <c r="L85" s="189"/>
      <c r="M85" s="195"/>
      <c r="N85" s="194"/>
      <c r="O85" s="189"/>
      <c r="P85" s="189"/>
      <c r="Q85" s="189"/>
      <c r="R85" s="195"/>
      <c r="S85" s="194"/>
      <c r="T85" s="189"/>
      <c r="U85" s="189"/>
      <c r="V85" s="189"/>
      <c r="W85" s="195"/>
      <c r="X85" s="194"/>
      <c r="Y85" s="189"/>
      <c r="Z85" s="189"/>
      <c r="AA85" s="189"/>
      <c r="AB85" s="195"/>
      <c r="AC85" s="194"/>
      <c r="AD85" s="189"/>
      <c r="AE85" s="189"/>
      <c r="AF85" s="189"/>
      <c r="AG85" s="195"/>
      <c r="AH85" s="194"/>
      <c r="AI85" s="189"/>
      <c r="AJ85" s="189"/>
      <c r="AK85" s="189"/>
      <c r="AL85" s="195"/>
      <c r="AM85" s="194"/>
      <c r="AN85" s="189"/>
      <c r="AO85" s="189"/>
      <c r="AP85" s="189"/>
      <c r="AQ85" s="195"/>
      <c r="AR85" s="194"/>
      <c r="AS85" s="189"/>
      <c r="AT85" s="189"/>
      <c r="AU85" s="189"/>
      <c r="AV85" s="195"/>
      <c r="AW85" s="194"/>
      <c r="AX85" s="189"/>
      <c r="AY85" s="189"/>
      <c r="AZ85" s="189"/>
      <c r="BA85" s="195"/>
      <c r="BB85" s="194"/>
      <c r="BC85" s="189"/>
      <c r="BD85" s="189"/>
      <c r="BE85" s="189"/>
      <c r="BF85" s="195"/>
      <c r="BG85" s="194"/>
      <c r="BH85" s="189"/>
      <c r="BI85" s="189"/>
      <c r="BJ85" s="189"/>
      <c r="BK85" s="195"/>
      <c r="BL85" s="194"/>
      <c r="BM85" s="189"/>
      <c r="BN85" s="189"/>
      <c r="BO85" s="189"/>
      <c r="BP85" s="195"/>
      <c r="BQ85" s="194"/>
      <c r="BR85" s="189"/>
      <c r="BS85" s="189"/>
      <c r="BT85" s="189"/>
      <c r="BU85" s="195"/>
      <c r="BV85" s="194"/>
      <c r="BW85" s="189"/>
      <c r="BX85" s="189"/>
      <c r="BY85" s="189"/>
      <c r="BZ85" s="195"/>
      <c r="CA85" s="194"/>
      <c r="CB85" s="189"/>
      <c r="CC85" s="189"/>
      <c r="CD85" s="189"/>
      <c r="CE85" s="195"/>
      <c r="CF85" s="194"/>
      <c r="CG85" s="189"/>
      <c r="CH85" s="189"/>
      <c r="CI85" s="189"/>
      <c r="CJ85" s="195"/>
      <c r="CK85" s="194"/>
      <c r="CL85" s="189"/>
      <c r="CM85" s="189"/>
      <c r="CN85" s="189"/>
      <c r="CO85" s="195"/>
      <c r="CP85" s="194"/>
      <c r="CQ85" s="189"/>
      <c r="CR85" s="189"/>
      <c r="CS85" s="189"/>
      <c r="CT85" s="195"/>
      <c r="CU85" s="194"/>
      <c r="CV85" s="189"/>
      <c r="CW85" s="189"/>
      <c r="CX85" s="189"/>
      <c r="CY85" s="195"/>
      <c r="CZ85" s="194"/>
      <c r="DA85" s="189"/>
      <c r="DB85" s="189"/>
      <c r="DC85" s="189"/>
      <c r="DD85" s="195"/>
      <c r="DE85" s="194"/>
      <c r="DF85" s="189"/>
      <c r="DG85" s="189"/>
      <c r="DH85" s="189"/>
      <c r="DI85" s="195"/>
      <c r="DJ85" s="194"/>
      <c r="DK85" s="189"/>
      <c r="DL85" s="189"/>
      <c r="DM85" s="189"/>
      <c r="DN85" s="195"/>
      <c r="DO85" s="194"/>
      <c r="DP85" s="189"/>
      <c r="DQ85" s="189"/>
      <c r="DR85" s="189"/>
      <c r="DS85" s="195"/>
      <c r="DT85" s="194"/>
      <c r="DU85" s="189"/>
      <c r="DV85" s="189"/>
      <c r="DW85" s="189"/>
      <c r="DX85" s="195"/>
      <c r="DY85" s="194"/>
      <c r="DZ85" s="189"/>
      <c r="EA85" s="189"/>
      <c r="EB85" s="189"/>
      <c r="EC85" s="195"/>
      <c r="ED85" s="194"/>
      <c r="EE85" s="189"/>
      <c r="EF85" s="189"/>
      <c r="EG85" s="189"/>
      <c r="EH85" s="195"/>
      <c r="EI85" s="194"/>
      <c r="EJ85" s="189"/>
      <c r="EK85" s="189"/>
      <c r="EL85" s="189"/>
      <c r="EM85" s="195"/>
      <c r="EN85" s="194"/>
      <c r="EO85" s="189"/>
      <c r="EP85" s="189"/>
      <c r="EQ85" s="189"/>
      <c r="ER85" s="195"/>
      <c r="ES85" s="194"/>
      <c r="ET85" s="189"/>
      <c r="EU85" s="189"/>
      <c r="EV85" s="189"/>
      <c r="EW85" s="195"/>
    </row>
    <row r="86" spans="1:153" x14ac:dyDescent="0.25">
      <c r="A86" s="28" t="s">
        <v>165</v>
      </c>
      <c r="B86" s="24"/>
      <c r="C86" s="24"/>
      <c r="D86" s="194"/>
      <c r="E86" s="189"/>
      <c r="F86" s="189"/>
      <c r="G86" s="189"/>
      <c r="H86" s="195"/>
      <c r="I86" s="194"/>
      <c r="J86" s="189"/>
      <c r="K86" s="189"/>
      <c r="L86" s="189"/>
      <c r="M86" s="195"/>
      <c r="N86" s="194"/>
      <c r="O86" s="189"/>
      <c r="P86" s="189"/>
      <c r="Q86" s="189"/>
      <c r="R86" s="195"/>
      <c r="S86" s="194"/>
      <c r="T86" s="189"/>
      <c r="U86" s="189"/>
      <c r="V86" s="189"/>
      <c r="W86" s="195"/>
      <c r="X86" s="194"/>
      <c r="Y86" s="189"/>
      <c r="Z86" s="189"/>
      <c r="AA86" s="189"/>
      <c r="AB86" s="195"/>
      <c r="AC86" s="194"/>
      <c r="AD86" s="189"/>
      <c r="AE86" s="189"/>
      <c r="AF86" s="189"/>
      <c r="AG86" s="195"/>
      <c r="AH86" s="194"/>
      <c r="AI86" s="189"/>
      <c r="AJ86" s="189"/>
      <c r="AK86" s="189"/>
      <c r="AL86" s="195"/>
      <c r="AM86" s="194"/>
      <c r="AN86" s="189"/>
      <c r="AO86" s="189"/>
      <c r="AP86" s="189"/>
      <c r="AQ86" s="195"/>
      <c r="AR86" s="194"/>
      <c r="AS86" s="189"/>
      <c r="AT86" s="189"/>
      <c r="AU86" s="189"/>
      <c r="AV86" s="195"/>
      <c r="AW86" s="194"/>
      <c r="AX86" s="189"/>
      <c r="AY86" s="189"/>
      <c r="AZ86" s="189"/>
      <c r="BA86" s="195"/>
      <c r="BB86" s="194"/>
      <c r="BC86" s="189"/>
      <c r="BD86" s="189"/>
      <c r="BE86" s="189"/>
      <c r="BF86" s="195"/>
      <c r="BG86" s="194"/>
      <c r="BH86" s="189"/>
      <c r="BI86" s="189"/>
      <c r="BJ86" s="189"/>
      <c r="BK86" s="195"/>
      <c r="BL86" s="194"/>
      <c r="BM86" s="189"/>
      <c r="BN86" s="189"/>
      <c r="BO86" s="189"/>
      <c r="BP86" s="195"/>
      <c r="BQ86" s="194"/>
      <c r="BR86" s="189"/>
      <c r="BS86" s="189"/>
      <c r="BT86" s="189"/>
      <c r="BU86" s="195"/>
      <c r="BV86" s="194"/>
      <c r="BW86" s="189"/>
      <c r="BX86" s="189"/>
      <c r="BY86" s="189"/>
      <c r="BZ86" s="195"/>
      <c r="CA86" s="194"/>
      <c r="CB86" s="189"/>
      <c r="CC86" s="189"/>
      <c r="CD86" s="189"/>
      <c r="CE86" s="195"/>
      <c r="CF86" s="194"/>
      <c r="CG86" s="189"/>
      <c r="CH86" s="189"/>
      <c r="CI86" s="189"/>
      <c r="CJ86" s="195"/>
      <c r="CK86" s="194"/>
      <c r="CL86" s="189"/>
      <c r="CM86" s="189"/>
      <c r="CN86" s="189"/>
      <c r="CO86" s="195"/>
      <c r="CP86" s="194"/>
      <c r="CQ86" s="189"/>
      <c r="CR86" s="189"/>
      <c r="CS86" s="189"/>
      <c r="CT86" s="195"/>
      <c r="CU86" s="194"/>
      <c r="CV86" s="189"/>
      <c r="CW86" s="189"/>
      <c r="CX86" s="189"/>
      <c r="CY86" s="195"/>
      <c r="CZ86" s="194"/>
      <c r="DA86" s="189"/>
      <c r="DB86" s="189"/>
      <c r="DC86" s="189"/>
      <c r="DD86" s="195"/>
      <c r="DE86" s="194"/>
      <c r="DF86" s="189"/>
      <c r="DG86" s="189"/>
      <c r="DH86" s="189"/>
      <c r="DI86" s="195"/>
      <c r="DJ86" s="194"/>
      <c r="DK86" s="189"/>
      <c r="DL86" s="189"/>
      <c r="DM86" s="189"/>
      <c r="DN86" s="195"/>
      <c r="DO86" s="194"/>
      <c r="DP86" s="189"/>
      <c r="DQ86" s="189"/>
      <c r="DR86" s="189"/>
      <c r="DS86" s="195"/>
      <c r="DT86" s="194"/>
      <c r="DU86" s="189"/>
      <c r="DV86" s="189"/>
      <c r="DW86" s="189"/>
      <c r="DX86" s="195"/>
      <c r="DY86" s="194"/>
      <c r="DZ86" s="189"/>
      <c r="EA86" s="189"/>
      <c r="EB86" s="189"/>
      <c r="EC86" s="195"/>
      <c r="ED86" s="194"/>
      <c r="EE86" s="189"/>
      <c r="EF86" s="189"/>
      <c r="EG86" s="189"/>
      <c r="EH86" s="195"/>
      <c r="EI86" s="194"/>
      <c r="EJ86" s="189"/>
      <c r="EK86" s="189"/>
      <c r="EL86" s="189"/>
      <c r="EM86" s="195"/>
      <c r="EN86" s="194"/>
      <c r="EO86" s="189"/>
      <c r="EP86" s="189"/>
      <c r="EQ86" s="189"/>
      <c r="ER86" s="195"/>
      <c r="ES86" s="194"/>
      <c r="ET86" s="189"/>
      <c r="EU86" s="189"/>
      <c r="EV86" s="189"/>
      <c r="EW86" s="195"/>
    </row>
    <row r="87" spans="1:153" x14ac:dyDescent="0.25">
      <c r="A87" s="24" t="s">
        <v>164</v>
      </c>
      <c r="B87" s="24">
        <v>4.9981169999999997</v>
      </c>
      <c r="C87" s="24">
        <v>4.4217199999999997</v>
      </c>
      <c r="D87" s="27">
        <v>3.9914779999999999</v>
      </c>
      <c r="E87" s="27">
        <v>3.9915820000000002</v>
      </c>
      <c r="F87" s="27">
        <v>3.9894500000000002</v>
      </c>
      <c r="G87" s="27">
        <v>3.9826709999999999</v>
      </c>
      <c r="H87" s="24">
        <v>3.89602</v>
      </c>
      <c r="I87" s="27">
        <v>4.0618910000000001</v>
      </c>
      <c r="J87" s="27">
        <v>4.0454499999999998</v>
      </c>
      <c r="K87" s="27">
        <v>4.0649850000000001</v>
      </c>
      <c r="L87" s="27">
        <v>4.045382</v>
      </c>
      <c r="M87" s="24">
        <v>3.880188</v>
      </c>
      <c r="N87" s="27">
        <v>3.885202</v>
      </c>
      <c r="O87" s="27">
        <v>3.5179269999999998</v>
      </c>
      <c r="P87" s="27">
        <v>3.1679189999999999</v>
      </c>
      <c r="Q87" s="27">
        <v>2.7772839999999999</v>
      </c>
      <c r="R87" s="24">
        <v>2.8058869999999998</v>
      </c>
      <c r="S87" s="27">
        <v>3.5562830000000001</v>
      </c>
      <c r="T87" s="27">
        <v>3.0828609999999999</v>
      </c>
      <c r="U87" s="27">
        <v>2.7639680000000002</v>
      </c>
      <c r="V87" s="27">
        <v>1.911781</v>
      </c>
      <c r="W87" s="24">
        <v>2.3187030000000002</v>
      </c>
      <c r="X87" s="27">
        <v>1.127254</v>
      </c>
      <c r="Y87" s="27">
        <v>0.92480499999999999</v>
      </c>
      <c r="Z87" s="27">
        <v>0.82604999999999995</v>
      </c>
      <c r="AA87" s="27">
        <v>0.59490799999999999</v>
      </c>
      <c r="AB87" s="24">
        <v>0.69517799999999996</v>
      </c>
      <c r="AC87" s="27">
        <v>1.1565129999999999</v>
      </c>
      <c r="AD87" s="27">
        <v>0.93430000000000002</v>
      </c>
      <c r="AE87" s="27">
        <v>0.81650999999999996</v>
      </c>
      <c r="AF87" s="27">
        <v>0.56283899999999998</v>
      </c>
      <c r="AG87" s="24">
        <v>0.67391000000000001</v>
      </c>
      <c r="AH87" s="27">
        <v>1.195295</v>
      </c>
      <c r="AI87" s="27">
        <v>0.96639900000000001</v>
      </c>
      <c r="AJ87" s="27">
        <v>0.82359800000000005</v>
      </c>
      <c r="AK87" s="27">
        <v>0.54599200000000003</v>
      </c>
      <c r="AL87" s="24">
        <v>0.65950900000000001</v>
      </c>
      <c r="AM87" s="27">
        <v>1.260103</v>
      </c>
      <c r="AN87" s="27">
        <v>0.99659900000000001</v>
      </c>
      <c r="AO87" s="27">
        <v>0.83717799999999998</v>
      </c>
      <c r="AP87" s="27">
        <v>0.54237599999999997</v>
      </c>
      <c r="AQ87" s="24">
        <v>0.66546000000000005</v>
      </c>
      <c r="AR87" s="27">
        <v>1.2925519999999999</v>
      </c>
      <c r="AS87" s="27">
        <v>0.99889799999999995</v>
      </c>
      <c r="AT87" s="27">
        <v>0.81744700000000003</v>
      </c>
      <c r="AU87" s="27">
        <v>0.51243399999999995</v>
      </c>
      <c r="AV87" s="24">
        <v>0.65161599999999997</v>
      </c>
      <c r="AW87" s="27">
        <v>1.315415</v>
      </c>
      <c r="AX87" s="27">
        <v>0.99340300000000004</v>
      </c>
      <c r="AY87" s="27">
        <v>0.78970099999999999</v>
      </c>
      <c r="AZ87" s="27">
        <v>0.50419400000000003</v>
      </c>
      <c r="BA87" s="24">
        <v>0.63124800000000003</v>
      </c>
      <c r="BB87" s="27">
        <v>1.3810290000000001</v>
      </c>
      <c r="BC87" s="27">
        <v>0.99585900000000005</v>
      </c>
      <c r="BD87" s="27">
        <v>0.78150399999999998</v>
      </c>
      <c r="BE87" s="27">
        <v>0.51727599999999996</v>
      </c>
      <c r="BF87" s="24">
        <v>0.63621099999999997</v>
      </c>
      <c r="BG87" s="27">
        <v>1.3970130000000001</v>
      </c>
      <c r="BH87" s="27">
        <v>1.011147</v>
      </c>
      <c r="BI87" s="27">
        <v>0.78107000000000004</v>
      </c>
      <c r="BJ87" s="27">
        <v>0.50348599999999999</v>
      </c>
      <c r="BK87" s="24">
        <v>0.62329400000000001</v>
      </c>
      <c r="BL87" s="27">
        <v>1.395699</v>
      </c>
      <c r="BM87" s="27">
        <v>0.99177000000000004</v>
      </c>
      <c r="BN87" s="27">
        <v>0.77463000000000004</v>
      </c>
      <c r="BO87" s="27">
        <v>0.46881299999999998</v>
      </c>
      <c r="BP87" s="24">
        <v>0.60632900000000001</v>
      </c>
      <c r="BQ87" s="27">
        <v>1.390889</v>
      </c>
      <c r="BR87" s="27">
        <v>0.97595900000000002</v>
      </c>
      <c r="BS87" s="27">
        <v>0.77257699999999996</v>
      </c>
      <c r="BT87" s="27">
        <v>0.42540600000000001</v>
      </c>
      <c r="BU87" s="24">
        <v>0.57969400000000004</v>
      </c>
      <c r="BV87" s="27">
        <v>1.4010959999999999</v>
      </c>
      <c r="BW87" s="27">
        <v>0.98533800000000005</v>
      </c>
      <c r="BX87" s="27">
        <v>0.76535600000000004</v>
      </c>
      <c r="BY87" s="27">
        <v>0.39654600000000001</v>
      </c>
      <c r="BZ87" s="24">
        <v>0.55655900000000003</v>
      </c>
      <c r="CA87" s="27">
        <v>1.389211</v>
      </c>
      <c r="CB87" s="27">
        <v>0.97718499999999997</v>
      </c>
      <c r="CC87" s="27">
        <v>0.75146599999999997</v>
      </c>
      <c r="CD87" s="27">
        <v>0.39039600000000002</v>
      </c>
      <c r="CE87" s="24">
        <v>0.52974600000000005</v>
      </c>
      <c r="CF87" s="27">
        <v>1.380414</v>
      </c>
      <c r="CG87" s="27">
        <v>0.97092599999999996</v>
      </c>
      <c r="CH87" s="27">
        <v>0.74319900000000005</v>
      </c>
      <c r="CI87" s="27">
        <v>0.34807500000000002</v>
      </c>
      <c r="CJ87" s="24">
        <v>0.512521</v>
      </c>
      <c r="CK87" s="27">
        <v>1.397907</v>
      </c>
      <c r="CL87" s="27">
        <v>0.94699100000000003</v>
      </c>
      <c r="CM87" s="27">
        <v>0.73024599999999995</v>
      </c>
      <c r="CN87" s="27">
        <v>0.31142700000000001</v>
      </c>
      <c r="CO87" s="24">
        <v>0.50903600000000004</v>
      </c>
      <c r="CP87" s="27">
        <v>1.460553</v>
      </c>
      <c r="CQ87" s="27">
        <v>0.94039099999999998</v>
      </c>
      <c r="CR87" s="27">
        <v>0.71418899999999996</v>
      </c>
      <c r="CS87" s="27">
        <v>0.26803199999999999</v>
      </c>
      <c r="CT87" s="24">
        <v>0.49578699999999998</v>
      </c>
      <c r="CU87" s="27">
        <v>1.4826159999999999</v>
      </c>
      <c r="CV87" s="27">
        <v>0.91851899999999997</v>
      </c>
      <c r="CW87" s="27">
        <v>0.68381999999999998</v>
      </c>
      <c r="CX87" s="27">
        <v>0.229936</v>
      </c>
      <c r="CY87" s="24">
        <v>0.48030699999999998</v>
      </c>
      <c r="CZ87" s="27">
        <v>1.4531130000000001</v>
      </c>
      <c r="DA87" s="27">
        <v>0.90787499999999999</v>
      </c>
      <c r="DB87" s="27">
        <v>0.66236899999999999</v>
      </c>
      <c r="DC87" s="27">
        <v>0.201041</v>
      </c>
      <c r="DD87" s="24">
        <v>0.47375099999999998</v>
      </c>
      <c r="DE87" s="27">
        <v>1.4853050000000001</v>
      </c>
      <c r="DF87" s="27">
        <v>0.90579600000000005</v>
      </c>
      <c r="DG87" s="27">
        <v>0.63947299999999996</v>
      </c>
      <c r="DH87" s="27">
        <v>0.16139100000000001</v>
      </c>
      <c r="DI87" s="24">
        <v>0.47242699999999999</v>
      </c>
      <c r="DJ87" s="27">
        <v>1.5200830000000001</v>
      </c>
      <c r="DK87" s="27">
        <v>0.90083500000000005</v>
      </c>
      <c r="DL87" s="27">
        <v>0.62108200000000002</v>
      </c>
      <c r="DM87" s="27">
        <v>0.14087</v>
      </c>
      <c r="DN87" s="24">
        <v>0.46725699999999998</v>
      </c>
      <c r="DO87" s="27">
        <v>1.5438460000000001</v>
      </c>
      <c r="DP87" s="27">
        <v>0.909663</v>
      </c>
      <c r="DQ87" s="27">
        <v>0.60642300000000005</v>
      </c>
      <c r="DR87" s="27">
        <v>0.12893199999999999</v>
      </c>
      <c r="DS87" s="24">
        <v>0.459061</v>
      </c>
      <c r="DT87" s="27">
        <v>1.577366</v>
      </c>
      <c r="DU87" s="27">
        <v>0.91492799999999996</v>
      </c>
      <c r="DV87" s="27">
        <v>0.59205600000000003</v>
      </c>
      <c r="DW87" s="27">
        <v>9.6712999999999993E-2</v>
      </c>
      <c r="DX87" s="24">
        <v>0.448156</v>
      </c>
      <c r="DY87" s="27">
        <v>1.6071850000000001</v>
      </c>
      <c r="DZ87" s="27">
        <v>0.91026700000000005</v>
      </c>
      <c r="EA87" s="27">
        <v>0.56875399999999998</v>
      </c>
      <c r="EB87" s="27">
        <v>9.0602000000000002E-2</v>
      </c>
      <c r="EC87" s="24">
        <v>0.44873299999999999</v>
      </c>
      <c r="ED87" s="27">
        <v>1.627788</v>
      </c>
      <c r="EE87" s="27">
        <v>0.903142</v>
      </c>
      <c r="EF87" s="27">
        <v>0.53235600000000005</v>
      </c>
      <c r="EG87" s="27">
        <v>8.4383E-2</v>
      </c>
      <c r="EH87" s="24">
        <v>0.440195</v>
      </c>
      <c r="EI87" s="27">
        <v>1.6579189999999999</v>
      </c>
      <c r="EJ87" s="27">
        <v>0.92653399999999997</v>
      </c>
      <c r="EK87" s="27">
        <v>0.51144299999999998</v>
      </c>
      <c r="EL87" s="27">
        <v>7.4739E-2</v>
      </c>
      <c r="EM87" s="24">
        <v>0.42159799999999997</v>
      </c>
      <c r="EN87" s="27">
        <v>1.6457189999999999</v>
      </c>
      <c r="EO87" s="27">
        <v>0.89976400000000001</v>
      </c>
      <c r="EP87" s="27">
        <v>0.46945799999999999</v>
      </c>
      <c r="EQ87" s="27">
        <v>6.0628000000000001E-2</v>
      </c>
      <c r="ER87" s="24">
        <v>0.39896799999999999</v>
      </c>
      <c r="ES87" s="26">
        <v>-3.4000000000000002E-2</v>
      </c>
      <c r="ET87" s="26">
        <v>-5.2999999999999999E-2</v>
      </c>
      <c r="EU87" s="26">
        <v>-7.3999999999999996E-2</v>
      </c>
      <c r="EV87" s="26">
        <v>-0.13700000000000001</v>
      </c>
      <c r="EW87" s="25">
        <v>-0.08</v>
      </c>
    </row>
    <row r="88" spans="1:153" x14ac:dyDescent="0.25">
      <c r="A88" s="24" t="s">
        <v>163</v>
      </c>
      <c r="B88" s="24">
        <v>2.0659999999999998</v>
      </c>
      <c r="C88" s="24">
        <v>1.9390000000000001</v>
      </c>
      <c r="D88" s="27">
        <v>1.9821040000000001</v>
      </c>
      <c r="E88" s="27">
        <v>1.982016</v>
      </c>
      <c r="F88" s="27">
        <v>1.982046</v>
      </c>
      <c r="G88" s="27">
        <v>1.981935</v>
      </c>
      <c r="H88" s="24">
        <v>1.9785410000000001</v>
      </c>
      <c r="I88" s="27">
        <v>2.0953270000000002</v>
      </c>
      <c r="J88" s="27">
        <v>2.091688</v>
      </c>
      <c r="K88" s="27">
        <v>2.0865279999999999</v>
      </c>
      <c r="L88" s="27">
        <v>2.084905</v>
      </c>
      <c r="M88" s="24">
        <v>2.0813739999999998</v>
      </c>
      <c r="N88" s="27">
        <v>2.089391</v>
      </c>
      <c r="O88" s="27">
        <v>1.979514</v>
      </c>
      <c r="P88" s="27">
        <v>1.9200729999999999</v>
      </c>
      <c r="Q88" s="27">
        <v>1.838878</v>
      </c>
      <c r="R88" s="24">
        <v>1.9392560000000001</v>
      </c>
      <c r="S88" s="27">
        <v>1.801496</v>
      </c>
      <c r="T88" s="27">
        <v>1.552219</v>
      </c>
      <c r="U88" s="27">
        <v>1.3720669999999999</v>
      </c>
      <c r="V88" s="27">
        <v>1.097488</v>
      </c>
      <c r="W88" s="24">
        <v>1.299523</v>
      </c>
      <c r="X88" s="27">
        <v>1.6196759999999999</v>
      </c>
      <c r="Y88" s="27">
        <v>1.386069</v>
      </c>
      <c r="Z88" s="27">
        <v>1.130916</v>
      </c>
      <c r="AA88" s="27">
        <v>0.83039399999999997</v>
      </c>
      <c r="AB88" s="24">
        <v>1.0488999999999999</v>
      </c>
      <c r="AC88" s="27">
        <v>1.655146</v>
      </c>
      <c r="AD88" s="27">
        <v>1.420334</v>
      </c>
      <c r="AE88" s="27">
        <v>1.1320870000000001</v>
      </c>
      <c r="AF88" s="27">
        <v>0.80315599999999998</v>
      </c>
      <c r="AG88" s="24">
        <v>1.0347500000000001</v>
      </c>
      <c r="AH88" s="27">
        <v>1.6503570000000001</v>
      </c>
      <c r="AI88" s="27">
        <v>1.424677</v>
      </c>
      <c r="AJ88" s="27">
        <v>1.114965</v>
      </c>
      <c r="AK88" s="27">
        <v>0.76732299999999998</v>
      </c>
      <c r="AL88" s="24">
        <v>1.0196259999999999</v>
      </c>
      <c r="AM88" s="27">
        <v>1.7012389999999999</v>
      </c>
      <c r="AN88" s="27">
        <v>1.456064</v>
      </c>
      <c r="AO88" s="27">
        <v>1.138525</v>
      </c>
      <c r="AP88" s="27">
        <v>0.75583100000000003</v>
      </c>
      <c r="AQ88" s="24">
        <v>1.03495</v>
      </c>
      <c r="AR88" s="27">
        <v>1.7105919999999999</v>
      </c>
      <c r="AS88" s="27">
        <v>1.475511</v>
      </c>
      <c r="AT88" s="27">
        <v>1.1368959999999999</v>
      </c>
      <c r="AU88" s="27">
        <v>0.74095599999999995</v>
      </c>
      <c r="AV88" s="24">
        <v>1.029995</v>
      </c>
      <c r="AW88" s="27">
        <v>1.727122</v>
      </c>
      <c r="AX88" s="27">
        <v>1.485816</v>
      </c>
      <c r="AY88" s="27">
        <v>1.139769</v>
      </c>
      <c r="AZ88" s="27">
        <v>0.733626</v>
      </c>
      <c r="BA88" s="24">
        <v>1.018615</v>
      </c>
      <c r="BB88" s="27">
        <v>1.7512620000000001</v>
      </c>
      <c r="BC88" s="27">
        <v>1.480237</v>
      </c>
      <c r="BD88" s="27">
        <v>1.1329549999999999</v>
      </c>
      <c r="BE88" s="27">
        <v>0.73345800000000005</v>
      </c>
      <c r="BF88" s="24">
        <v>1.010826</v>
      </c>
      <c r="BG88" s="27">
        <v>1.7763249999999999</v>
      </c>
      <c r="BH88" s="27">
        <v>1.4823759999999999</v>
      </c>
      <c r="BI88" s="27">
        <v>1.1327830000000001</v>
      </c>
      <c r="BJ88" s="27">
        <v>0.72561299999999995</v>
      </c>
      <c r="BK88" s="24">
        <v>0.99759399999999998</v>
      </c>
      <c r="BL88" s="27">
        <v>1.788492</v>
      </c>
      <c r="BM88" s="27">
        <v>1.479276</v>
      </c>
      <c r="BN88" s="27">
        <v>1.1278049999999999</v>
      </c>
      <c r="BO88" s="27">
        <v>0.69294199999999995</v>
      </c>
      <c r="BP88" s="24">
        <v>0.97625899999999999</v>
      </c>
      <c r="BQ88" s="27">
        <v>1.793118</v>
      </c>
      <c r="BR88" s="27">
        <v>1.474396</v>
      </c>
      <c r="BS88" s="27">
        <v>1.115734</v>
      </c>
      <c r="BT88" s="27">
        <v>0.63819899999999996</v>
      </c>
      <c r="BU88" s="24">
        <v>0.94828500000000004</v>
      </c>
      <c r="BV88" s="27">
        <v>1.8040510000000001</v>
      </c>
      <c r="BW88" s="27">
        <v>1.4671080000000001</v>
      </c>
      <c r="BX88" s="27">
        <v>1.1075729999999999</v>
      </c>
      <c r="BY88" s="27">
        <v>0.59570100000000004</v>
      </c>
      <c r="BZ88" s="24">
        <v>0.91668499999999997</v>
      </c>
      <c r="CA88" s="27">
        <v>1.796011</v>
      </c>
      <c r="CB88" s="27">
        <v>1.458054</v>
      </c>
      <c r="CC88" s="27">
        <v>1.0856140000000001</v>
      </c>
      <c r="CD88" s="27">
        <v>0.54258600000000001</v>
      </c>
      <c r="CE88" s="24">
        <v>0.89182600000000001</v>
      </c>
      <c r="CF88" s="27">
        <v>1.794618</v>
      </c>
      <c r="CG88" s="27">
        <v>1.452639</v>
      </c>
      <c r="CH88" s="27">
        <v>1.0737810000000001</v>
      </c>
      <c r="CI88" s="27">
        <v>0.50722900000000004</v>
      </c>
      <c r="CJ88" s="24">
        <v>0.86902100000000004</v>
      </c>
      <c r="CK88" s="27">
        <v>1.8028729999999999</v>
      </c>
      <c r="CL88" s="27">
        <v>1.448634</v>
      </c>
      <c r="CM88" s="27">
        <v>1.057415</v>
      </c>
      <c r="CN88" s="27">
        <v>0.46907100000000002</v>
      </c>
      <c r="CO88" s="24">
        <v>0.86330200000000001</v>
      </c>
      <c r="CP88" s="27">
        <v>1.8235330000000001</v>
      </c>
      <c r="CQ88" s="27">
        <v>1.444294</v>
      </c>
      <c r="CR88" s="27">
        <v>1.025898</v>
      </c>
      <c r="CS88" s="27">
        <v>0.41914699999999999</v>
      </c>
      <c r="CT88" s="24">
        <v>0.84958599999999995</v>
      </c>
      <c r="CU88" s="27">
        <v>1.8242320000000001</v>
      </c>
      <c r="CV88" s="27">
        <v>1.4367730000000001</v>
      </c>
      <c r="CW88" s="27">
        <v>0.98363100000000003</v>
      </c>
      <c r="CX88" s="27">
        <v>0.39246199999999998</v>
      </c>
      <c r="CY88" s="24">
        <v>0.82201900000000006</v>
      </c>
      <c r="CZ88" s="27">
        <v>1.8222590000000001</v>
      </c>
      <c r="DA88" s="27">
        <v>1.4183650000000001</v>
      </c>
      <c r="DB88" s="27">
        <v>0.95402699999999996</v>
      </c>
      <c r="DC88" s="27">
        <v>0.370195</v>
      </c>
      <c r="DD88" s="24">
        <v>0.81215800000000005</v>
      </c>
      <c r="DE88" s="27">
        <v>1.8339970000000001</v>
      </c>
      <c r="DF88" s="27">
        <v>1.407626</v>
      </c>
      <c r="DG88" s="27">
        <v>0.93087500000000001</v>
      </c>
      <c r="DH88" s="27">
        <v>0.34444399999999997</v>
      </c>
      <c r="DI88" s="24">
        <v>0.80452800000000002</v>
      </c>
      <c r="DJ88" s="27">
        <v>1.852671</v>
      </c>
      <c r="DK88" s="27">
        <v>1.399481</v>
      </c>
      <c r="DL88" s="27">
        <v>0.89545300000000005</v>
      </c>
      <c r="DM88" s="27">
        <v>0.33362700000000001</v>
      </c>
      <c r="DN88" s="24">
        <v>0.79278700000000002</v>
      </c>
      <c r="DO88" s="27">
        <v>1.86616</v>
      </c>
      <c r="DP88" s="27">
        <v>1.387945</v>
      </c>
      <c r="DQ88" s="27">
        <v>0.87417400000000001</v>
      </c>
      <c r="DR88" s="27">
        <v>0.314554</v>
      </c>
      <c r="DS88" s="24">
        <v>0.78388999999999998</v>
      </c>
      <c r="DT88" s="27">
        <v>1.8890400000000001</v>
      </c>
      <c r="DU88" s="27">
        <v>1.377818</v>
      </c>
      <c r="DV88" s="27">
        <v>0.85744399999999998</v>
      </c>
      <c r="DW88" s="27">
        <v>0.296852</v>
      </c>
      <c r="DX88" s="24">
        <v>0.78404799999999997</v>
      </c>
      <c r="DY88" s="27">
        <v>1.891786</v>
      </c>
      <c r="DZ88" s="27">
        <v>1.3600730000000001</v>
      </c>
      <c r="EA88" s="27">
        <v>0.82518400000000003</v>
      </c>
      <c r="EB88" s="27">
        <v>0.28326499999999999</v>
      </c>
      <c r="EC88" s="24">
        <v>0.77328600000000003</v>
      </c>
      <c r="ED88" s="27">
        <v>1.8962810000000001</v>
      </c>
      <c r="EE88" s="27">
        <v>1.3454189999999999</v>
      </c>
      <c r="EF88" s="27">
        <v>0.79179699999999997</v>
      </c>
      <c r="EG88" s="27">
        <v>0.27338299999999999</v>
      </c>
      <c r="EH88" s="24">
        <v>0.756494</v>
      </c>
      <c r="EI88" s="27">
        <v>1.8962190000000001</v>
      </c>
      <c r="EJ88" s="27">
        <v>1.3266610000000001</v>
      </c>
      <c r="EK88" s="27">
        <v>0.74464799999999998</v>
      </c>
      <c r="EL88" s="27">
        <v>0.26333699999999999</v>
      </c>
      <c r="EM88" s="24">
        <v>0.74575199999999997</v>
      </c>
      <c r="EN88" s="27">
        <v>1.89859</v>
      </c>
      <c r="EO88" s="27">
        <v>1.3053079999999999</v>
      </c>
      <c r="EP88" s="27">
        <v>0.697986</v>
      </c>
      <c r="EQ88" s="27">
        <v>0.262486</v>
      </c>
      <c r="ER88" s="24">
        <v>0.71906899999999996</v>
      </c>
      <c r="ES88" s="26">
        <v>-1E-3</v>
      </c>
      <c r="ET88" s="26">
        <v>-1.4E-2</v>
      </c>
      <c r="EU88" s="26">
        <v>-3.5000000000000003E-2</v>
      </c>
      <c r="EV88" s="26">
        <v>-6.7000000000000004E-2</v>
      </c>
      <c r="EW88" s="25">
        <v>-3.4000000000000002E-2</v>
      </c>
    </row>
    <row r="89" spans="1:153" x14ac:dyDescent="0.25">
      <c r="A89" s="24" t="s">
        <v>162</v>
      </c>
      <c r="B89" s="24">
        <v>33.107750000000003</v>
      </c>
      <c r="C89" s="24">
        <v>31.489622000000001</v>
      </c>
      <c r="D89" s="27">
        <v>29.230404</v>
      </c>
      <c r="E89" s="27">
        <v>29.225197000000001</v>
      </c>
      <c r="F89" s="27">
        <v>29.234622999999999</v>
      </c>
      <c r="G89" s="27">
        <v>29.225536000000002</v>
      </c>
      <c r="H89" s="24">
        <v>28.855011000000001</v>
      </c>
      <c r="I89" s="27">
        <v>29.890436000000001</v>
      </c>
      <c r="J89" s="27">
        <v>29.891860999999999</v>
      </c>
      <c r="K89" s="27">
        <v>29.838705000000001</v>
      </c>
      <c r="L89" s="27">
        <v>29.774014000000001</v>
      </c>
      <c r="M89" s="24">
        <v>28.925422999999999</v>
      </c>
      <c r="N89" s="27">
        <v>30.507598999999999</v>
      </c>
      <c r="O89" s="27">
        <v>27.673676</v>
      </c>
      <c r="P89" s="27">
        <v>25.559397000000001</v>
      </c>
      <c r="Q89" s="27">
        <v>21.789379</v>
      </c>
      <c r="R89" s="24">
        <v>24.114215999999999</v>
      </c>
      <c r="S89" s="27">
        <v>29.575029000000001</v>
      </c>
      <c r="T89" s="27">
        <v>26.095348000000001</v>
      </c>
      <c r="U89" s="27">
        <v>23.254953</v>
      </c>
      <c r="V89" s="27">
        <v>18.328135</v>
      </c>
      <c r="W89" s="24">
        <v>20.602539</v>
      </c>
      <c r="X89" s="27">
        <v>6.2188660000000002</v>
      </c>
      <c r="Y89" s="27">
        <v>5.3709850000000001</v>
      </c>
      <c r="Z89" s="27">
        <v>4.3903740000000004</v>
      </c>
      <c r="AA89" s="27">
        <v>3.1336680000000001</v>
      </c>
      <c r="AB89" s="24">
        <v>3.7203659999999998</v>
      </c>
      <c r="AC89" s="27">
        <v>6.410787</v>
      </c>
      <c r="AD89" s="27">
        <v>5.550529</v>
      </c>
      <c r="AE89" s="27">
        <v>4.4953459999999996</v>
      </c>
      <c r="AF89" s="27">
        <v>3.155548</v>
      </c>
      <c r="AG89" s="24">
        <v>3.717822</v>
      </c>
      <c r="AH89" s="27">
        <v>6.5697999999999999</v>
      </c>
      <c r="AI89" s="27">
        <v>5.6656199999999997</v>
      </c>
      <c r="AJ89" s="27">
        <v>4.4084099999999999</v>
      </c>
      <c r="AK89" s="27">
        <v>2.944985</v>
      </c>
      <c r="AL89" s="24">
        <v>3.6975410000000002</v>
      </c>
      <c r="AM89" s="27">
        <v>6.7633729999999996</v>
      </c>
      <c r="AN89" s="27">
        <v>5.7604379999999997</v>
      </c>
      <c r="AO89" s="27">
        <v>4.4788860000000001</v>
      </c>
      <c r="AP89" s="27">
        <v>2.8622109999999998</v>
      </c>
      <c r="AQ89" s="24">
        <v>3.6415000000000002</v>
      </c>
      <c r="AR89" s="27">
        <v>6.8623830000000003</v>
      </c>
      <c r="AS89" s="27">
        <v>5.7230030000000003</v>
      </c>
      <c r="AT89" s="27">
        <v>4.2552190000000003</v>
      </c>
      <c r="AU89" s="27">
        <v>2.7095500000000001</v>
      </c>
      <c r="AV89" s="24">
        <v>3.6074570000000001</v>
      </c>
      <c r="AW89" s="27">
        <v>6.9105449999999999</v>
      </c>
      <c r="AX89" s="27">
        <v>5.7513560000000004</v>
      </c>
      <c r="AY89" s="27">
        <v>4.2028889999999999</v>
      </c>
      <c r="AZ89" s="27">
        <v>2.667224</v>
      </c>
      <c r="BA89" s="24">
        <v>3.4772439999999998</v>
      </c>
      <c r="BB89" s="27">
        <v>6.987635</v>
      </c>
      <c r="BC89" s="27">
        <v>5.7270950000000003</v>
      </c>
      <c r="BD89" s="27">
        <v>4.2108480000000004</v>
      </c>
      <c r="BE89" s="27">
        <v>2.8355920000000001</v>
      </c>
      <c r="BF89" s="24">
        <v>3.4724279999999998</v>
      </c>
      <c r="BG89" s="27">
        <v>7.1957329999999997</v>
      </c>
      <c r="BH89" s="27">
        <v>5.6941470000000001</v>
      </c>
      <c r="BI89" s="27">
        <v>4.3169029999999999</v>
      </c>
      <c r="BJ89" s="27">
        <v>2.7824239999999998</v>
      </c>
      <c r="BK89" s="24">
        <v>3.4070459999999998</v>
      </c>
      <c r="BL89" s="27">
        <v>7.2059449999999998</v>
      </c>
      <c r="BM89" s="27">
        <v>5.7893280000000003</v>
      </c>
      <c r="BN89" s="27">
        <v>4.254956</v>
      </c>
      <c r="BO89" s="27">
        <v>2.5991879999999998</v>
      </c>
      <c r="BP89" s="24">
        <v>3.3251659999999998</v>
      </c>
      <c r="BQ89" s="27">
        <v>7.1913729999999996</v>
      </c>
      <c r="BR89" s="27">
        <v>5.771998</v>
      </c>
      <c r="BS89" s="27">
        <v>4.2507239999999999</v>
      </c>
      <c r="BT89" s="27">
        <v>2.4583879999999998</v>
      </c>
      <c r="BU89" s="24">
        <v>3.1994579999999999</v>
      </c>
      <c r="BV89" s="27">
        <v>7.2629270000000004</v>
      </c>
      <c r="BW89" s="27">
        <v>5.7352689999999997</v>
      </c>
      <c r="BX89" s="27">
        <v>4.2620459999999998</v>
      </c>
      <c r="BY89" s="27">
        <v>2.2507440000000001</v>
      </c>
      <c r="BZ89" s="24">
        <v>3.109648</v>
      </c>
      <c r="CA89" s="27">
        <v>7.1778139999999997</v>
      </c>
      <c r="CB89" s="27">
        <v>5.6117920000000003</v>
      </c>
      <c r="CC89" s="27">
        <v>4.1996500000000001</v>
      </c>
      <c r="CD89" s="27">
        <v>2.1505519999999998</v>
      </c>
      <c r="CE89" s="24">
        <v>2.9681320000000002</v>
      </c>
      <c r="CF89" s="27">
        <v>7.1904440000000003</v>
      </c>
      <c r="CG89" s="27">
        <v>5.5972759999999999</v>
      </c>
      <c r="CH89" s="27">
        <v>4.1943809999999999</v>
      </c>
      <c r="CI89" s="27">
        <v>1.9428859999999999</v>
      </c>
      <c r="CJ89" s="24">
        <v>2.9380190000000002</v>
      </c>
      <c r="CK89" s="27">
        <v>7.224844</v>
      </c>
      <c r="CL89" s="27">
        <v>5.5054100000000004</v>
      </c>
      <c r="CM89" s="27">
        <v>4.1128770000000001</v>
      </c>
      <c r="CN89" s="27">
        <v>1.767247</v>
      </c>
      <c r="CO89" s="24">
        <v>2.8878309999999998</v>
      </c>
      <c r="CP89" s="27">
        <v>7.3749159999999998</v>
      </c>
      <c r="CQ89" s="27">
        <v>5.4946650000000004</v>
      </c>
      <c r="CR89" s="27">
        <v>4.0617330000000003</v>
      </c>
      <c r="CS89" s="27">
        <v>1.565815</v>
      </c>
      <c r="CT89" s="24">
        <v>2.8483100000000001</v>
      </c>
      <c r="CU89" s="27">
        <v>7.4298169999999999</v>
      </c>
      <c r="CV89" s="27">
        <v>5.4302650000000003</v>
      </c>
      <c r="CW89" s="27">
        <v>3.952804</v>
      </c>
      <c r="CX89" s="27">
        <v>1.3800939999999999</v>
      </c>
      <c r="CY89" s="24">
        <v>2.865767</v>
      </c>
      <c r="CZ89" s="27">
        <v>7.3969379999999996</v>
      </c>
      <c r="DA89" s="27">
        <v>5.3640559999999997</v>
      </c>
      <c r="DB89" s="27">
        <v>3.8490829999999998</v>
      </c>
      <c r="DC89" s="27">
        <v>1.2241439999999999</v>
      </c>
      <c r="DD89" s="24">
        <v>2.8261080000000001</v>
      </c>
      <c r="DE89" s="27">
        <v>7.4624319999999997</v>
      </c>
      <c r="DF89" s="27">
        <v>5.4236149999999999</v>
      </c>
      <c r="DG89" s="27">
        <v>3.758864</v>
      </c>
      <c r="DH89" s="27">
        <v>0.98795699999999997</v>
      </c>
      <c r="DI89" s="24">
        <v>2.8020160000000001</v>
      </c>
      <c r="DJ89" s="27">
        <v>7.5545260000000001</v>
      </c>
      <c r="DK89" s="27">
        <v>5.3512170000000001</v>
      </c>
      <c r="DL89" s="27">
        <v>3.684612</v>
      </c>
      <c r="DM89" s="27">
        <v>0.91018699999999997</v>
      </c>
      <c r="DN89" s="24">
        <v>2.752313</v>
      </c>
      <c r="DO89" s="27">
        <v>7.6511560000000003</v>
      </c>
      <c r="DP89" s="27">
        <v>5.3689539999999996</v>
      </c>
      <c r="DQ89" s="27">
        <v>3.5875849999999998</v>
      </c>
      <c r="DR89" s="27">
        <v>0.84468900000000002</v>
      </c>
      <c r="DS89" s="24">
        <v>2.7501340000000001</v>
      </c>
      <c r="DT89" s="27">
        <v>7.755179</v>
      </c>
      <c r="DU89" s="27">
        <v>5.409395</v>
      </c>
      <c r="DV89" s="27">
        <v>3.4553349999999998</v>
      </c>
      <c r="DW89" s="27">
        <v>0.72816999999999998</v>
      </c>
      <c r="DX89" s="24">
        <v>2.670617</v>
      </c>
      <c r="DY89" s="27">
        <v>7.8778389999999998</v>
      </c>
      <c r="DZ89" s="27">
        <v>5.3875960000000003</v>
      </c>
      <c r="EA89" s="27">
        <v>3.2896619999999999</v>
      </c>
      <c r="EB89" s="27">
        <v>0.70031600000000005</v>
      </c>
      <c r="EC89" s="24">
        <v>2.6588419999999999</v>
      </c>
      <c r="ED89" s="27">
        <v>7.9770060000000003</v>
      </c>
      <c r="EE89" s="27">
        <v>5.3792109999999997</v>
      </c>
      <c r="EF89" s="27">
        <v>3.1184280000000002</v>
      </c>
      <c r="EG89" s="27">
        <v>0.69809200000000005</v>
      </c>
      <c r="EH89" s="24">
        <v>2.5742379999999998</v>
      </c>
      <c r="EI89" s="27">
        <v>8.0279530000000001</v>
      </c>
      <c r="EJ89" s="27">
        <v>5.3527170000000002</v>
      </c>
      <c r="EK89" s="27">
        <v>2.970399</v>
      </c>
      <c r="EL89" s="27">
        <v>0.64108399999999999</v>
      </c>
      <c r="EM89" s="24">
        <v>2.484909</v>
      </c>
      <c r="EN89" s="27">
        <v>8.0557560000000006</v>
      </c>
      <c r="EO89" s="27">
        <v>5.3233540000000001</v>
      </c>
      <c r="EP89" s="27">
        <v>2.8146779999999998</v>
      </c>
      <c r="EQ89" s="27">
        <v>0.52754699999999999</v>
      </c>
      <c r="ER89" s="24">
        <v>2.3941219999999999</v>
      </c>
      <c r="ES89" s="26">
        <v>-4.5999999999999999E-2</v>
      </c>
      <c r="ET89" s="26">
        <v>-5.8999999999999997E-2</v>
      </c>
      <c r="EU89" s="26">
        <v>-0.08</v>
      </c>
      <c r="EV89" s="26">
        <v>-0.13200000000000001</v>
      </c>
      <c r="EW89" s="25">
        <v>-8.5000000000000006E-2</v>
      </c>
    </row>
    <row r="90" spans="1:153" x14ac:dyDescent="0.25">
      <c r="A90" s="24"/>
      <c r="B90" s="24"/>
      <c r="C90" s="24"/>
      <c r="D90" s="191"/>
      <c r="E90" s="192"/>
      <c r="F90" s="192"/>
      <c r="G90" s="192"/>
      <c r="H90" s="193"/>
      <c r="I90" s="191"/>
      <c r="J90" s="192"/>
      <c r="K90" s="192"/>
      <c r="L90" s="192"/>
      <c r="M90" s="193"/>
      <c r="N90" s="191"/>
      <c r="O90" s="192"/>
      <c r="P90" s="192"/>
      <c r="Q90" s="192"/>
      <c r="R90" s="193"/>
      <c r="S90" s="191"/>
      <c r="T90" s="192"/>
      <c r="U90" s="192"/>
      <c r="V90" s="192"/>
      <c r="W90" s="193"/>
      <c r="X90" s="191"/>
      <c r="Y90" s="192"/>
      <c r="Z90" s="192"/>
      <c r="AA90" s="192"/>
      <c r="AB90" s="193"/>
      <c r="AC90" s="191"/>
      <c r="AD90" s="192"/>
      <c r="AE90" s="192"/>
      <c r="AF90" s="192"/>
      <c r="AG90" s="193"/>
      <c r="AH90" s="191"/>
      <c r="AI90" s="192"/>
      <c r="AJ90" s="192"/>
      <c r="AK90" s="192"/>
      <c r="AL90" s="193"/>
      <c r="AM90" s="191"/>
      <c r="AN90" s="192"/>
      <c r="AO90" s="192"/>
      <c r="AP90" s="192"/>
      <c r="AQ90" s="193"/>
      <c r="AR90" s="191"/>
      <c r="AS90" s="192"/>
      <c r="AT90" s="192"/>
      <c r="AU90" s="192"/>
      <c r="AV90" s="193"/>
      <c r="AW90" s="191"/>
      <c r="AX90" s="192"/>
      <c r="AY90" s="192"/>
      <c r="AZ90" s="192"/>
      <c r="BA90" s="193"/>
      <c r="BB90" s="191"/>
      <c r="BC90" s="192"/>
      <c r="BD90" s="192"/>
      <c r="BE90" s="192"/>
      <c r="BF90" s="193"/>
      <c r="BG90" s="191"/>
      <c r="BH90" s="192"/>
      <c r="BI90" s="192"/>
      <c r="BJ90" s="192"/>
      <c r="BK90" s="193"/>
      <c r="BL90" s="191"/>
      <c r="BM90" s="192"/>
      <c r="BN90" s="192"/>
      <c r="BO90" s="192"/>
      <c r="BP90" s="193"/>
      <c r="BQ90" s="191"/>
      <c r="BR90" s="192"/>
      <c r="BS90" s="192"/>
      <c r="BT90" s="192"/>
      <c r="BU90" s="193"/>
      <c r="BV90" s="191"/>
      <c r="BW90" s="192"/>
      <c r="BX90" s="192"/>
      <c r="BY90" s="192"/>
      <c r="BZ90" s="193"/>
      <c r="CA90" s="191"/>
      <c r="CB90" s="192"/>
      <c r="CC90" s="192"/>
      <c r="CD90" s="192"/>
      <c r="CE90" s="193"/>
      <c r="CF90" s="191"/>
      <c r="CG90" s="192"/>
      <c r="CH90" s="192"/>
      <c r="CI90" s="192"/>
      <c r="CJ90" s="193"/>
      <c r="CK90" s="191"/>
      <c r="CL90" s="192"/>
      <c r="CM90" s="192"/>
      <c r="CN90" s="192"/>
      <c r="CO90" s="193"/>
      <c r="CP90" s="191"/>
      <c r="CQ90" s="192"/>
      <c r="CR90" s="192"/>
      <c r="CS90" s="192"/>
      <c r="CT90" s="193"/>
      <c r="CU90" s="191"/>
      <c r="CV90" s="192"/>
      <c r="CW90" s="192"/>
      <c r="CX90" s="192"/>
      <c r="CY90" s="193"/>
      <c r="CZ90" s="191"/>
      <c r="DA90" s="192"/>
      <c r="DB90" s="192"/>
      <c r="DC90" s="192"/>
      <c r="DD90" s="193"/>
      <c r="DE90" s="191"/>
      <c r="DF90" s="192"/>
      <c r="DG90" s="192"/>
      <c r="DH90" s="192"/>
      <c r="DI90" s="193"/>
      <c r="DJ90" s="191"/>
      <c r="DK90" s="192"/>
      <c r="DL90" s="192"/>
      <c r="DM90" s="192"/>
      <c r="DN90" s="193"/>
      <c r="DO90" s="191"/>
      <c r="DP90" s="192"/>
      <c r="DQ90" s="192"/>
      <c r="DR90" s="192"/>
      <c r="DS90" s="193"/>
      <c r="DT90" s="191"/>
      <c r="DU90" s="192"/>
      <c r="DV90" s="192"/>
      <c r="DW90" s="192"/>
      <c r="DX90" s="193"/>
      <c r="DY90" s="191"/>
      <c r="DZ90" s="192"/>
      <c r="EA90" s="192"/>
      <c r="EB90" s="192"/>
      <c r="EC90" s="193"/>
      <c r="ED90" s="191"/>
      <c r="EE90" s="192"/>
      <c r="EF90" s="192"/>
      <c r="EG90" s="192"/>
      <c r="EH90" s="193"/>
      <c r="EI90" s="191"/>
      <c r="EJ90" s="192"/>
      <c r="EK90" s="192"/>
      <c r="EL90" s="192"/>
      <c r="EM90" s="193"/>
      <c r="EN90" s="191"/>
      <c r="EO90" s="192"/>
      <c r="EP90" s="192"/>
      <c r="EQ90" s="192"/>
      <c r="ER90" s="193"/>
      <c r="ES90" s="191"/>
      <c r="ET90" s="192"/>
      <c r="EU90" s="192"/>
      <c r="EV90" s="192"/>
      <c r="EW90" s="193"/>
    </row>
    <row r="91" spans="1:153" s="23" customFormat="1" ht="15" customHeight="1" x14ac:dyDescent="0.25">
      <c r="A91" s="190" t="s">
        <v>161</v>
      </c>
      <c r="B91" s="190"/>
      <c r="C91" s="190"/>
      <c r="D91" s="190"/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  <c r="AD91" s="190"/>
      <c r="AE91" s="190"/>
      <c r="AF91" s="190"/>
      <c r="AG91" s="190"/>
      <c r="AH91" s="190"/>
      <c r="AI91" s="190"/>
      <c r="AJ91" s="190"/>
      <c r="AK91" s="190"/>
      <c r="AL91" s="190"/>
      <c r="AM91" s="190"/>
      <c r="AN91" s="190"/>
      <c r="AO91" s="190"/>
      <c r="AP91" s="190"/>
      <c r="AQ91" s="190"/>
      <c r="AR91" s="190"/>
      <c r="AS91" s="190"/>
      <c r="AT91" s="190"/>
      <c r="AU91" s="190"/>
      <c r="AV91" s="190"/>
      <c r="AW91" s="190"/>
      <c r="AX91" s="190"/>
      <c r="AY91" s="190"/>
      <c r="AZ91" s="190"/>
      <c r="BA91" s="190"/>
      <c r="BB91" s="190"/>
      <c r="BC91" s="190"/>
      <c r="BD91" s="190"/>
      <c r="BE91" s="190"/>
      <c r="BF91" s="190"/>
      <c r="BG91" s="190"/>
      <c r="BH91" s="190"/>
      <c r="BI91" s="190"/>
      <c r="BJ91" s="190"/>
      <c r="BK91" s="190"/>
      <c r="BL91" s="190"/>
      <c r="BM91" s="190"/>
      <c r="BN91" s="190"/>
      <c r="BO91" s="190"/>
      <c r="BP91" s="190"/>
      <c r="BQ91" s="190"/>
      <c r="BR91" s="190"/>
      <c r="BS91" s="190"/>
      <c r="BT91" s="190"/>
      <c r="BU91" s="190"/>
      <c r="BV91" s="190"/>
      <c r="BW91" s="190"/>
      <c r="BX91" s="190"/>
      <c r="BY91" s="190"/>
      <c r="BZ91" s="190"/>
      <c r="CA91" s="190"/>
      <c r="CB91" s="190"/>
      <c r="CC91" s="190"/>
      <c r="CD91" s="190"/>
      <c r="CE91" s="190"/>
      <c r="CF91" s="190"/>
      <c r="CG91" s="190"/>
      <c r="CH91" s="190"/>
      <c r="CI91" s="190"/>
      <c r="CJ91" s="190"/>
      <c r="CK91" s="190"/>
      <c r="CL91" s="190"/>
      <c r="CM91" s="190"/>
      <c r="CN91" s="190"/>
      <c r="CO91" s="190"/>
      <c r="CP91" s="190"/>
      <c r="CQ91" s="190"/>
      <c r="CR91" s="190"/>
      <c r="CS91" s="190"/>
      <c r="CT91" s="190"/>
      <c r="CU91" s="190"/>
      <c r="CV91" s="190"/>
      <c r="CW91" s="190"/>
      <c r="CX91" s="190"/>
      <c r="CY91" s="190"/>
      <c r="CZ91" s="190"/>
      <c r="DA91" s="190"/>
      <c r="DB91" s="190"/>
      <c r="DC91" s="190"/>
      <c r="DD91" s="190"/>
      <c r="DE91" s="190"/>
      <c r="DF91" s="190"/>
      <c r="DG91" s="190"/>
      <c r="DH91" s="190"/>
      <c r="DI91" s="190"/>
      <c r="DJ91" s="190"/>
      <c r="DK91" s="190"/>
      <c r="DL91" s="190"/>
      <c r="DM91" s="190"/>
      <c r="DN91" s="190"/>
      <c r="DO91" s="190"/>
      <c r="DP91" s="190"/>
      <c r="DQ91" s="190"/>
      <c r="DR91" s="190"/>
      <c r="DS91" s="190"/>
      <c r="DT91" s="190"/>
      <c r="DU91" s="190"/>
      <c r="DV91" s="190"/>
      <c r="DW91" s="190"/>
      <c r="DX91" s="190"/>
      <c r="DY91" s="190"/>
      <c r="DZ91" s="190"/>
      <c r="EA91" s="190"/>
      <c r="EB91" s="190"/>
      <c r="EC91" s="190"/>
      <c r="ED91" s="190"/>
      <c r="EE91" s="190"/>
      <c r="EF91" s="190"/>
      <c r="EG91" s="190"/>
      <c r="EH91" s="190"/>
      <c r="EI91" s="190"/>
      <c r="EJ91" s="190"/>
      <c r="EK91" s="190"/>
      <c r="EL91" s="190"/>
      <c r="EM91" s="190"/>
      <c r="EN91" s="190"/>
      <c r="EO91" s="190"/>
      <c r="EP91" s="190"/>
      <c r="EQ91" s="190"/>
      <c r="ER91" s="190"/>
      <c r="ES91" s="190"/>
      <c r="ET91" s="190"/>
      <c r="EU91" s="190"/>
      <c r="EV91" s="190"/>
      <c r="EW91" s="190"/>
    </row>
    <row r="92" spans="1:153" ht="15" customHeight="1" x14ac:dyDescent="0.25">
      <c r="A92" s="189" t="s">
        <v>160</v>
      </c>
      <c r="B92" s="189"/>
      <c r="C92" s="189"/>
      <c r="D92" s="189"/>
      <c r="E92" s="189"/>
      <c r="F92" s="189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89"/>
      <c r="AS92" s="189"/>
      <c r="AT92" s="189"/>
      <c r="AU92" s="189"/>
      <c r="AV92" s="189"/>
      <c r="AW92" s="189"/>
      <c r="AX92" s="189"/>
      <c r="AY92" s="189"/>
      <c r="AZ92" s="189"/>
      <c r="BA92" s="189"/>
      <c r="BB92" s="189"/>
      <c r="BC92" s="189"/>
      <c r="BD92" s="189"/>
      <c r="BE92" s="189"/>
      <c r="BF92" s="189"/>
      <c r="BG92" s="189"/>
      <c r="BH92" s="189"/>
      <c r="BI92" s="189"/>
      <c r="BJ92" s="189"/>
      <c r="BK92" s="189"/>
      <c r="BL92" s="189"/>
      <c r="BM92" s="189"/>
      <c r="BN92" s="189"/>
      <c r="BO92" s="189"/>
      <c r="BP92" s="189"/>
      <c r="BQ92" s="189"/>
      <c r="BR92" s="189"/>
      <c r="BS92" s="189"/>
      <c r="BT92" s="189"/>
      <c r="BU92" s="189"/>
      <c r="BV92" s="189"/>
      <c r="BW92" s="189"/>
      <c r="BX92" s="189"/>
      <c r="BY92" s="189"/>
      <c r="BZ92" s="189"/>
      <c r="CA92" s="189"/>
      <c r="CB92" s="189"/>
      <c r="CC92" s="189"/>
      <c r="CD92" s="189"/>
      <c r="CE92" s="189"/>
      <c r="CF92" s="189"/>
      <c r="CG92" s="189"/>
      <c r="CH92" s="189"/>
      <c r="CI92" s="189"/>
      <c r="CJ92" s="189"/>
      <c r="CK92" s="189"/>
      <c r="CL92" s="189"/>
      <c r="CM92" s="189"/>
      <c r="CN92" s="189"/>
      <c r="CO92" s="189"/>
      <c r="CP92" s="189"/>
      <c r="CQ92" s="189"/>
      <c r="CR92" s="189"/>
      <c r="CS92" s="189"/>
      <c r="CT92" s="189"/>
      <c r="CU92" s="189"/>
      <c r="CV92" s="189"/>
      <c r="CW92" s="189"/>
      <c r="CX92" s="189"/>
      <c r="CY92" s="189"/>
      <c r="CZ92" s="189"/>
      <c r="DA92" s="189"/>
      <c r="DB92" s="189"/>
      <c r="DC92" s="189"/>
      <c r="DD92" s="189"/>
      <c r="DE92" s="189"/>
      <c r="DF92" s="189"/>
      <c r="DG92" s="189"/>
      <c r="DH92" s="189"/>
      <c r="DI92" s="189"/>
      <c r="DJ92" s="189"/>
      <c r="DK92" s="189"/>
      <c r="DL92" s="189"/>
      <c r="DM92" s="189"/>
      <c r="DN92" s="189"/>
      <c r="DO92" s="189"/>
      <c r="DP92" s="189"/>
      <c r="DQ92" s="189"/>
      <c r="DR92" s="189"/>
      <c r="DS92" s="189"/>
      <c r="DT92" s="189"/>
      <c r="DU92" s="189"/>
      <c r="DV92" s="189"/>
      <c r="DW92" s="189"/>
      <c r="DX92" s="189"/>
      <c r="DY92" s="189"/>
      <c r="DZ92" s="189"/>
      <c r="EA92" s="189"/>
      <c r="EB92" s="189"/>
      <c r="EC92" s="189"/>
      <c r="ED92" s="189"/>
      <c r="EE92" s="189"/>
      <c r="EF92" s="189"/>
      <c r="EG92" s="189"/>
      <c r="EH92" s="189"/>
      <c r="EI92" s="189"/>
      <c r="EJ92" s="189"/>
      <c r="EK92" s="189"/>
      <c r="EL92" s="189"/>
      <c r="EM92" s="189"/>
      <c r="EN92" s="189"/>
      <c r="EO92" s="189"/>
      <c r="EP92" s="189"/>
      <c r="EQ92" s="189"/>
      <c r="ER92" s="189"/>
      <c r="ES92" s="189"/>
      <c r="ET92" s="189"/>
      <c r="EU92" s="189"/>
      <c r="EV92" s="189"/>
      <c r="EW92" s="189"/>
    </row>
    <row r="93" spans="1:153" ht="15" customHeight="1" x14ac:dyDescent="0.25">
      <c r="A93" s="189" t="s">
        <v>159</v>
      </c>
      <c r="B93" s="189"/>
      <c r="C93" s="189"/>
      <c r="D93" s="189"/>
      <c r="E93" s="189"/>
      <c r="F93" s="189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  <c r="U93" s="189"/>
      <c r="V93" s="189"/>
      <c r="W93" s="189"/>
      <c r="X93" s="189"/>
      <c r="Y93" s="189"/>
      <c r="Z93" s="189"/>
      <c r="AA93" s="189"/>
      <c r="AB93" s="189"/>
      <c r="AC93" s="189"/>
      <c r="AD93" s="189"/>
      <c r="AE93" s="189"/>
      <c r="AF93" s="189"/>
      <c r="AG93" s="189"/>
      <c r="AH93" s="189"/>
      <c r="AI93" s="189"/>
      <c r="AJ93" s="189"/>
      <c r="AK93" s="189"/>
      <c r="AL93" s="189"/>
      <c r="AM93" s="189"/>
      <c r="AN93" s="189"/>
      <c r="AO93" s="189"/>
      <c r="AP93" s="189"/>
      <c r="AQ93" s="189"/>
      <c r="AR93" s="189"/>
      <c r="AS93" s="189"/>
      <c r="AT93" s="189"/>
      <c r="AU93" s="189"/>
      <c r="AV93" s="189"/>
      <c r="AW93" s="189"/>
      <c r="AX93" s="189"/>
      <c r="AY93" s="189"/>
      <c r="AZ93" s="189"/>
      <c r="BA93" s="189"/>
      <c r="BB93" s="189"/>
      <c r="BC93" s="189"/>
      <c r="BD93" s="189"/>
      <c r="BE93" s="189"/>
      <c r="BF93" s="189"/>
      <c r="BG93" s="189"/>
      <c r="BH93" s="189"/>
      <c r="BI93" s="189"/>
      <c r="BJ93" s="189"/>
      <c r="BK93" s="189"/>
      <c r="BL93" s="189"/>
      <c r="BM93" s="189"/>
      <c r="BN93" s="189"/>
      <c r="BO93" s="189"/>
      <c r="BP93" s="189"/>
      <c r="BQ93" s="189"/>
      <c r="BR93" s="189"/>
      <c r="BS93" s="189"/>
      <c r="BT93" s="189"/>
      <c r="BU93" s="189"/>
      <c r="BV93" s="189"/>
      <c r="BW93" s="189"/>
      <c r="BX93" s="189"/>
      <c r="BY93" s="189"/>
      <c r="BZ93" s="189"/>
      <c r="CA93" s="189"/>
      <c r="CB93" s="189"/>
      <c r="CC93" s="189"/>
      <c r="CD93" s="189"/>
      <c r="CE93" s="189"/>
      <c r="CF93" s="189"/>
      <c r="CG93" s="189"/>
      <c r="CH93" s="189"/>
      <c r="CI93" s="189"/>
      <c r="CJ93" s="189"/>
      <c r="CK93" s="189"/>
      <c r="CL93" s="189"/>
      <c r="CM93" s="189"/>
      <c r="CN93" s="189"/>
      <c r="CO93" s="189"/>
      <c r="CP93" s="189"/>
      <c r="CQ93" s="189"/>
      <c r="CR93" s="189"/>
      <c r="CS93" s="189"/>
      <c r="CT93" s="189"/>
      <c r="CU93" s="189"/>
      <c r="CV93" s="189"/>
      <c r="CW93" s="189"/>
      <c r="CX93" s="189"/>
      <c r="CY93" s="189"/>
      <c r="CZ93" s="189"/>
      <c r="DA93" s="189"/>
      <c r="DB93" s="189"/>
      <c r="DC93" s="189"/>
      <c r="DD93" s="189"/>
      <c r="DE93" s="189"/>
      <c r="DF93" s="189"/>
      <c r="DG93" s="189"/>
      <c r="DH93" s="189"/>
      <c r="DI93" s="189"/>
      <c r="DJ93" s="189"/>
      <c r="DK93" s="189"/>
      <c r="DL93" s="189"/>
      <c r="DM93" s="189"/>
      <c r="DN93" s="189"/>
      <c r="DO93" s="189"/>
      <c r="DP93" s="189"/>
      <c r="DQ93" s="189"/>
      <c r="DR93" s="189"/>
      <c r="DS93" s="189"/>
      <c r="DT93" s="189"/>
      <c r="DU93" s="189"/>
      <c r="DV93" s="189"/>
      <c r="DW93" s="189"/>
      <c r="DX93" s="189"/>
      <c r="DY93" s="189"/>
      <c r="DZ93" s="189"/>
      <c r="EA93" s="189"/>
      <c r="EB93" s="189"/>
      <c r="EC93" s="189"/>
      <c r="ED93" s="189"/>
      <c r="EE93" s="189"/>
      <c r="EF93" s="189"/>
      <c r="EG93" s="189"/>
      <c r="EH93" s="189"/>
      <c r="EI93" s="189"/>
      <c r="EJ93" s="189"/>
      <c r="EK93" s="189"/>
      <c r="EL93" s="189"/>
      <c r="EM93" s="189"/>
      <c r="EN93" s="189"/>
      <c r="EO93" s="189"/>
      <c r="EP93" s="189"/>
      <c r="EQ93" s="189"/>
      <c r="ER93" s="189"/>
      <c r="ES93" s="189"/>
      <c r="ET93" s="189"/>
      <c r="EU93" s="189"/>
      <c r="EV93" s="189"/>
      <c r="EW93" s="189"/>
    </row>
    <row r="94" spans="1:153" ht="15" customHeight="1" x14ac:dyDescent="0.25">
      <c r="A94" s="189" t="s">
        <v>158</v>
      </c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  <c r="U94" s="189"/>
      <c r="V94" s="189"/>
      <c r="W94" s="189"/>
      <c r="X94" s="189"/>
      <c r="Y94" s="189"/>
      <c r="Z94" s="189"/>
      <c r="AA94" s="189"/>
      <c r="AB94" s="189"/>
      <c r="AC94" s="189"/>
      <c r="AD94" s="189"/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89"/>
      <c r="AR94" s="189"/>
      <c r="AS94" s="189"/>
      <c r="AT94" s="189"/>
      <c r="AU94" s="189"/>
      <c r="AV94" s="189"/>
      <c r="AW94" s="189"/>
      <c r="AX94" s="189"/>
      <c r="AY94" s="189"/>
      <c r="AZ94" s="189"/>
      <c r="BA94" s="189"/>
      <c r="BB94" s="189"/>
      <c r="BC94" s="189"/>
      <c r="BD94" s="189"/>
      <c r="BE94" s="189"/>
      <c r="BF94" s="189"/>
      <c r="BG94" s="189"/>
      <c r="BH94" s="189"/>
      <c r="BI94" s="189"/>
      <c r="BJ94" s="189"/>
      <c r="BK94" s="189"/>
      <c r="BL94" s="189"/>
      <c r="BM94" s="189"/>
      <c r="BN94" s="189"/>
      <c r="BO94" s="189"/>
      <c r="BP94" s="189"/>
      <c r="BQ94" s="189"/>
      <c r="BR94" s="189"/>
      <c r="BS94" s="189"/>
      <c r="BT94" s="189"/>
      <c r="BU94" s="189"/>
      <c r="BV94" s="189"/>
      <c r="BW94" s="189"/>
      <c r="BX94" s="189"/>
      <c r="BY94" s="189"/>
      <c r="BZ94" s="189"/>
      <c r="CA94" s="189"/>
      <c r="CB94" s="189"/>
      <c r="CC94" s="189"/>
      <c r="CD94" s="189"/>
      <c r="CE94" s="189"/>
      <c r="CF94" s="189"/>
      <c r="CG94" s="189"/>
      <c r="CH94" s="189"/>
      <c r="CI94" s="189"/>
      <c r="CJ94" s="189"/>
      <c r="CK94" s="189"/>
      <c r="CL94" s="189"/>
      <c r="CM94" s="189"/>
      <c r="CN94" s="189"/>
      <c r="CO94" s="189"/>
      <c r="CP94" s="189"/>
      <c r="CQ94" s="189"/>
      <c r="CR94" s="189"/>
      <c r="CS94" s="189"/>
      <c r="CT94" s="189"/>
      <c r="CU94" s="189"/>
      <c r="CV94" s="189"/>
      <c r="CW94" s="189"/>
      <c r="CX94" s="189"/>
      <c r="CY94" s="189"/>
      <c r="CZ94" s="189"/>
      <c r="DA94" s="189"/>
      <c r="DB94" s="189"/>
      <c r="DC94" s="189"/>
      <c r="DD94" s="189"/>
      <c r="DE94" s="189"/>
      <c r="DF94" s="189"/>
      <c r="DG94" s="189"/>
      <c r="DH94" s="189"/>
      <c r="DI94" s="189"/>
      <c r="DJ94" s="189"/>
      <c r="DK94" s="189"/>
      <c r="DL94" s="189"/>
      <c r="DM94" s="189"/>
      <c r="DN94" s="189"/>
      <c r="DO94" s="189"/>
      <c r="DP94" s="189"/>
      <c r="DQ94" s="189"/>
      <c r="DR94" s="189"/>
      <c r="DS94" s="189"/>
      <c r="DT94" s="189"/>
      <c r="DU94" s="189"/>
      <c r="DV94" s="189"/>
      <c r="DW94" s="189"/>
      <c r="DX94" s="189"/>
      <c r="DY94" s="189"/>
      <c r="DZ94" s="189"/>
      <c r="EA94" s="189"/>
      <c r="EB94" s="189"/>
      <c r="EC94" s="189"/>
      <c r="ED94" s="189"/>
      <c r="EE94" s="189"/>
      <c r="EF94" s="189"/>
      <c r="EG94" s="189"/>
      <c r="EH94" s="189"/>
      <c r="EI94" s="189"/>
      <c r="EJ94" s="189"/>
      <c r="EK94" s="189"/>
      <c r="EL94" s="189"/>
      <c r="EM94" s="189"/>
      <c r="EN94" s="189"/>
      <c r="EO94" s="189"/>
      <c r="EP94" s="189"/>
      <c r="EQ94" s="189"/>
      <c r="ER94" s="189"/>
      <c r="ES94" s="189"/>
      <c r="ET94" s="189"/>
      <c r="EU94" s="189"/>
      <c r="EV94" s="189"/>
      <c r="EW94" s="189"/>
    </row>
    <row r="95" spans="1:153" ht="15" customHeight="1" x14ac:dyDescent="0.25">
      <c r="A95" s="189" t="s">
        <v>157</v>
      </c>
      <c r="B95" s="189"/>
      <c r="C95" s="189"/>
      <c r="D95" s="189"/>
      <c r="E95" s="189"/>
      <c r="F95" s="189"/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89"/>
      <c r="DC95" s="189"/>
      <c r="DD95" s="189"/>
      <c r="DE95" s="189"/>
      <c r="DF95" s="189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 s="189"/>
      <c r="DR95" s="189"/>
      <c r="DS95" s="189"/>
      <c r="DT95" s="189"/>
      <c r="DU95" s="189"/>
      <c r="DV95" s="189"/>
      <c r="DW95" s="189"/>
      <c r="DX95" s="189"/>
      <c r="DY95" s="189"/>
      <c r="DZ95" s="189"/>
      <c r="EA95" s="189"/>
      <c r="EB95" s="189"/>
      <c r="EC95" s="189"/>
      <c r="ED95" s="189"/>
      <c r="EE95" s="189"/>
      <c r="EF95" s="189"/>
      <c r="EG95" s="189"/>
      <c r="EH95" s="189"/>
      <c r="EI95" s="189"/>
      <c r="EJ95" s="189"/>
      <c r="EK95" s="189"/>
      <c r="EL95" s="189"/>
      <c r="EM95" s="189"/>
      <c r="EN95" s="189"/>
      <c r="EO95" s="189"/>
      <c r="EP95" s="189"/>
      <c r="EQ95" s="189"/>
      <c r="ER95" s="189"/>
      <c r="ES95" s="189"/>
      <c r="ET95" s="189"/>
      <c r="EU95" s="189"/>
      <c r="EV95" s="189"/>
      <c r="EW95" s="189"/>
    </row>
    <row r="96" spans="1:153" ht="15" customHeight="1" x14ac:dyDescent="0.25">
      <c r="A96" s="189" t="s">
        <v>156</v>
      </c>
      <c r="B96" s="189"/>
      <c r="C96" s="189"/>
      <c r="D96" s="189"/>
      <c r="E96" s="189"/>
      <c r="F96" s="189"/>
      <c r="G96" s="189"/>
      <c r="H96" s="189"/>
      <c r="I96" s="189"/>
      <c r="J96" s="189"/>
      <c r="K96" s="189"/>
      <c r="L96" s="189"/>
      <c r="M96" s="189"/>
      <c r="N96" s="189"/>
      <c r="O96" s="189"/>
      <c r="P96" s="189"/>
      <c r="Q96" s="189"/>
      <c r="R96" s="189"/>
      <c r="S96" s="189"/>
      <c r="T96" s="189"/>
      <c r="U96" s="189"/>
      <c r="V96" s="189"/>
      <c r="W96" s="189"/>
      <c r="X96" s="189"/>
      <c r="Y96" s="189"/>
      <c r="Z96" s="189"/>
      <c r="AA96" s="189"/>
      <c r="AB96" s="189"/>
      <c r="AC96" s="189"/>
      <c r="AD96" s="189"/>
      <c r="AE96" s="189"/>
      <c r="AF96" s="189"/>
      <c r="AG96" s="189"/>
      <c r="AH96" s="189"/>
      <c r="AI96" s="189"/>
      <c r="AJ96" s="189"/>
      <c r="AK96" s="189"/>
      <c r="AL96" s="189"/>
      <c r="AM96" s="189"/>
      <c r="AN96" s="189"/>
      <c r="AO96" s="189"/>
      <c r="AP96" s="189"/>
      <c r="AQ96" s="189"/>
      <c r="AR96" s="189"/>
      <c r="AS96" s="189"/>
      <c r="AT96" s="189"/>
      <c r="AU96" s="189"/>
      <c r="AV96" s="189"/>
      <c r="AW96" s="189"/>
      <c r="AX96" s="189"/>
      <c r="AY96" s="189"/>
      <c r="AZ96" s="189"/>
      <c r="BA96" s="189"/>
      <c r="BB96" s="189"/>
      <c r="BC96" s="189"/>
      <c r="BD96" s="189"/>
      <c r="BE96" s="189"/>
      <c r="BF96" s="189"/>
      <c r="BG96" s="189"/>
      <c r="BH96" s="189"/>
      <c r="BI96" s="189"/>
      <c r="BJ96" s="189"/>
      <c r="BK96" s="189"/>
      <c r="BL96" s="189"/>
      <c r="BM96" s="189"/>
      <c r="BN96" s="189"/>
      <c r="BO96" s="189"/>
      <c r="BP96" s="189"/>
      <c r="BQ96" s="189"/>
      <c r="BR96" s="189"/>
      <c r="BS96" s="189"/>
      <c r="BT96" s="189"/>
      <c r="BU96" s="189"/>
      <c r="BV96" s="189"/>
      <c r="BW96" s="189"/>
      <c r="BX96" s="189"/>
      <c r="BY96" s="189"/>
      <c r="BZ96" s="189"/>
      <c r="CA96" s="189"/>
      <c r="CB96" s="189"/>
      <c r="CC96" s="189"/>
      <c r="CD96" s="189"/>
      <c r="CE96" s="189"/>
      <c r="CF96" s="189"/>
      <c r="CG96" s="189"/>
      <c r="CH96" s="189"/>
      <c r="CI96" s="189"/>
      <c r="CJ96" s="189"/>
      <c r="CK96" s="189"/>
      <c r="CL96" s="189"/>
      <c r="CM96" s="189"/>
      <c r="CN96" s="189"/>
      <c r="CO96" s="189"/>
      <c r="CP96" s="189"/>
      <c r="CQ96" s="189"/>
      <c r="CR96" s="189"/>
      <c r="CS96" s="189"/>
      <c r="CT96" s="189"/>
      <c r="CU96" s="189"/>
      <c r="CV96" s="189"/>
      <c r="CW96" s="189"/>
      <c r="CX96" s="189"/>
      <c r="CY96" s="189"/>
      <c r="CZ96" s="189"/>
      <c r="DA96" s="189"/>
      <c r="DB96" s="189"/>
      <c r="DC96" s="189"/>
      <c r="DD96" s="189"/>
      <c r="DE96" s="189"/>
      <c r="DF96" s="189"/>
      <c r="DG96" s="189"/>
      <c r="DH96" s="189"/>
      <c r="DI96" s="189"/>
      <c r="DJ96" s="189"/>
      <c r="DK96" s="189"/>
      <c r="DL96" s="189"/>
      <c r="DM96" s="189"/>
      <c r="DN96" s="189"/>
      <c r="DO96" s="189"/>
      <c r="DP96" s="189"/>
      <c r="DQ96" s="189"/>
      <c r="DR96" s="189"/>
      <c r="DS96" s="189"/>
      <c r="DT96" s="189"/>
      <c r="DU96" s="189"/>
      <c r="DV96" s="189"/>
      <c r="DW96" s="189"/>
      <c r="DX96" s="189"/>
      <c r="DY96" s="189"/>
      <c r="DZ96" s="189"/>
      <c r="EA96" s="189"/>
      <c r="EB96" s="189"/>
      <c r="EC96" s="189"/>
      <c r="ED96" s="189"/>
      <c r="EE96" s="189"/>
      <c r="EF96" s="189"/>
      <c r="EG96" s="189"/>
      <c r="EH96" s="189"/>
      <c r="EI96" s="189"/>
      <c r="EJ96" s="189"/>
      <c r="EK96" s="189"/>
      <c r="EL96" s="189"/>
      <c r="EM96" s="189"/>
      <c r="EN96" s="189"/>
      <c r="EO96" s="189"/>
      <c r="EP96" s="189"/>
      <c r="EQ96" s="189"/>
      <c r="ER96" s="189"/>
      <c r="ES96" s="189"/>
      <c r="ET96" s="189"/>
      <c r="EU96" s="189"/>
      <c r="EV96" s="189"/>
      <c r="EW96" s="189"/>
    </row>
    <row r="97" spans="1:153" ht="15" customHeight="1" x14ac:dyDescent="0.25">
      <c r="A97" s="189" t="s">
        <v>155</v>
      </c>
      <c r="B97" s="189"/>
      <c r="C97" s="189"/>
      <c r="D97" s="189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89"/>
      <c r="CU97" s="189"/>
      <c r="CV97" s="189"/>
      <c r="CW97" s="189"/>
      <c r="CX97" s="189"/>
      <c r="CY97" s="189"/>
      <c r="CZ97" s="189"/>
      <c r="DA97" s="189"/>
      <c r="DB97" s="189"/>
      <c r="DC97" s="189"/>
      <c r="DD97" s="189"/>
      <c r="DE97" s="189"/>
      <c r="DF97" s="189"/>
      <c r="DG97" s="189"/>
      <c r="DH97" s="189"/>
      <c r="DI97" s="189"/>
      <c r="DJ97" s="189"/>
      <c r="DK97" s="189"/>
      <c r="DL97" s="189"/>
      <c r="DM97" s="189"/>
      <c r="DN97" s="189"/>
      <c r="DO97" s="189"/>
      <c r="DP97" s="189"/>
      <c r="DQ97" s="189"/>
      <c r="DR97" s="189"/>
      <c r="DS97" s="189"/>
      <c r="DT97" s="189"/>
      <c r="DU97" s="189"/>
      <c r="DV97" s="189"/>
      <c r="DW97" s="189"/>
      <c r="DX97" s="189"/>
      <c r="DY97" s="189"/>
      <c r="DZ97" s="189"/>
      <c r="EA97" s="189"/>
      <c r="EB97" s="189"/>
      <c r="EC97" s="189"/>
      <c r="ED97" s="189"/>
      <c r="EE97" s="189"/>
      <c r="EF97" s="189"/>
      <c r="EG97" s="189"/>
      <c r="EH97" s="189"/>
      <c r="EI97" s="189"/>
      <c r="EJ97" s="189"/>
      <c r="EK97" s="189"/>
      <c r="EL97" s="189"/>
      <c r="EM97" s="189"/>
      <c r="EN97" s="189"/>
      <c r="EO97" s="189"/>
      <c r="EP97" s="189"/>
      <c r="EQ97" s="189"/>
      <c r="ER97" s="189"/>
      <c r="ES97" s="189"/>
      <c r="ET97" s="189"/>
      <c r="EU97" s="189"/>
      <c r="EV97" s="189"/>
      <c r="EW97" s="189"/>
    </row>
    <row r="98" spans="1:153" ht="15" customHeight="1" x14ac:dyDescent="0.25">
      <c r="A98" s="189" t="s">
        <v>154</v>
      </c>
      <c r="B98" s="189"/>
      <c r="C98" s="189"/>
      <c r="D98" s="189"/>
      <c r="E98" s="189"/>
      <c r="F98" s="189"/>
      <c r="G98" s="189"/>
      <c r="H98" s="189"/>
      <c r="I98" s="189"/>
      <c r="J98" s="189"/>
      <c r="K98" s="189"/>
      <c r="L98" s="189"/>
      <c r="M98" s="189"/>
      <c r="N98" s="189"/>
      <c r="O98" s="189"/>
      <c r="P98" s="189"/>
      <c r="Q98" s="189"/>
      <c r="R98" s="189"/>
      <c r="S98" s="189"/>
      <c r="T98" s="189"/>
      <c r="U98" s="189"/>
      <c r="V98" s="189"/>
      <c r="W98" s="189"/>
      <c r="X98" s="189"/>
      <c r="Y98" s="189"/>
      <c r="Z98" s="189"/>
      <c r="AA98" s="189"/>
      <c r="AB98" s="189"/>
      <c r="AC98" s="189"/>
      <c r="AD98" s="189"/>
      <c r="AE98" s="189"/>
      <c r="AF98" s="189"/>
      <c r="AG98" s="189"/>
      <c r="AH98" s="189"/>
      <c r="AI98" s="189"/>
      <c r="AJ98" s="189"/>
      <c r="AK98" s="189"/>
      <c r="AL98" s="189"/>
      <c r="AM98" s="189"/>
      <c r="AN98" s="189"/>
      <c r="AO98" s="189"/>
      <c r="AP98" s="189"/>
      <c r="AQ98" s="189"/>
      <c r="AR98" s="189"/>
      <c r="AS98" s="189"/>
      <c r="AT98" s="189"/>
      <c r="AU98" s="189"/>
      <c r="AV98" s="189"/>
      <c r="AW98" s="189"/>
      <c r="AX98" s="189"/>
      <c r="AY98" s="189"/>
      <c r="AZ98" s="189"/>
      <c r="BA98" s="189"/>
      <c r="BB98" s="189"/>
      <c r="BC98" s="189"/>
      <c r="BD98" s="189"/>
      <c r="BE98" s="189"/>
      <c r="BF98" s="189"/>
      <c r="BG98" s="189"/>
      <c r="BH98" s="189"/>
      <c r="BI98" s="189"/>
      <c r="BJ98" s="189"/>
      <c r="BK98" s="189"/>
      <c r="BL98" s="189"/>
      <c r="BM98" s="189"/>
      <c r="BN98" s="189"/>
      <c r="BO98" s="189"/>
      <c r="BP98" s="189"/>
      <c r="BQ98" s="189"/>
      <c r="BR98" s="189"/>
      <c r="BS98" s="189"/>
      <c r="BT98" s="189"/>
      <c r="BU98" s="189"/>
      <c r="BV98" s="189"/>
      <c r="BW98" s="189"/>
      <c r="BX98" s="189"/>
      <c r="BY98" s="189"/>
      <c r="BZ98" s="189"/>
      <c r="CA98" s="189"/>
      <c r="CB98" s="189"/>
      <c r="CC98" s="189"/>
      <c r="CD98" s="189"/>
      <c r="CE98" s="189"/>
      <c r="CF98" s="189"/>
      <c r="CG98" s="189"/>
      <c r="CH98" s="189"/>
      <c r="CI98" s="189"/>
      <c r="CJ98" s="189"/>
      <c r="CK98" s="189"/>
      <c r="CL98" s="189"/>
      <c r="CM98" s="189"/>
      <c r="CN98" s="189"/>
      <c r="CO98" s="189"/>
      <c r="CP98" s="189"/>
      <c r="CQ98" s="189"/>
      <c r="CR98" s="189"/>
      <c r="CS98" s="189"/>
      <c r="CT98" s="189"/>
      <c r="CU98" s="189"/>
      <c r="CV98" s="189"/>
      <c r="CW98" s="189"/>
      <c r="CX98" s="189"/>
      <c r="CY98" s="189"/>
      <c r="CZ98" s="189"/>
      <c r="DA98" s="189"/>
      <c r="DB98" s="189"/>
      <c r="DC98" s="189"/>
      <c r="DD98" s="189"/>
      <c r="DE98" s="189"/>
      <c r="DF98" s="189"/>
      <c r="DG98" s="189"/>
      <c r="DH98" s="189"/>
      <c r="DI98" s="189"/>
      <c r="DJ98" s="189"/>
      <c r="DK98" s="189"/>
      <c r="DL98" s="189"/>
      <c r="DM98" s="189"/>
      <c r="DN98" s="189"/>
      <c r="DO98" s="189"/>
      <c r="DP98" s="189"/>
      <c r="DQ98" s="189"/>
      <c r="DR98" s="189"/>
      <c r="DS98" s="189"/>
      <c r="DT98" s="189"/>
      <c r="DU98" s="189"/>
      <c r="DV98" s="189"/>
      <c r="DW98" s="189"/>
      <c r="DX98" s="189"/>
      <c r="DY98" s="189"/>
      <c r="DZ98" s="189"/>
      <c r="EA98" s="189"/>
      <c r="EB98" s="189"/>
      <c r="EC98" s="189"/>
      <c r="ED98" s="189"/>
      <c r="EE98" s="189"/>
      <c r="EF98" s="189"/>
      <c r="EG98" s="189"/>
      <c r="EH98" s="189"/>
      <c r="EI98" s="189"/>
      <c r="EJ98" s="189"/>
      <c r="EK98" s="189"/>
      <c r="EL98" s="189"/>
      <c r="EM98" s="189"/>
      <c r="EN98" s="189"/>
      <c r="EO98" s="189"/>
      <c r="EP98" s="189"/>
      <c r="EQ98" s="189"/>
      <c r="ER98" s="189"/>
      <c r="ES98" s="189"/>
      <c r="ET98" s="189"/>
      <c r="EU98" s="189"/>
      <c r="EV98" s="189"/>
      <c r="EW98" s="189"/>
    </row>
    <row r="99" spans="1:153" ht="15" customHeight="1" x14ac:dyDescent="0.25">
      <c r="A99" s="189" t="s">
        <v>146</v>
      </c>
      <c r="B99" s="189"/>
      <c r="C99" s="189"/>
      <c r="D99" s="189"/>
      <c r="E99" s="189"/>
      <c r="F99" s="189"/>
      <c r="G99" s="189"/>
      <c r="H99" s="189"/>
      <c r="I99" s="189"/>
      <c r="J99" s="189"/>
      <c r="K99" s="189"/>
      <c r="L99" s="189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  <c r="AA99" s="189"/>
      <c r="AB99" s="189"/>
      <c r="AC99" s="189"/>
      <c r="AD99" s="189"/>
      <c r="AE99" s="189"/>
      <c r="AF99" s="189"/>
      <c r="AG99" s="189"/>
      <c r="AH99" s="189"/>
      <c r="AI99" s="189"/>
      <c r="AJ99" s="189"/>
      <c r="AK99" s="189"/>
      <c r="AL99" s="189"/>
      <c r="AM99" s="189"/>
      <c r="AN99" s="189"/>
      <c r="AO99" s="189"/>
      <c r="AP99" s="189"/>
      <c r="AQ99" s="189"/>
      <c r="AR99" s="189"/>
      <c r="AS99" s="189"/>
      <c r="AT99" s="189"/>
      <c r="AU99" s="189"/>
      <c r="AV99" s="189"/>
      <c r="AW99" s="189"/>
      <c r="AX99" s="189"/>
      <c r="AY99" s="189"/>
      <c r="AZ99" s="189"/>
      <c r="BA99" s="189"/>
      <c r="BB99" s="189"/>
      <c r="BC99" s="189"/>
      <c r="BD99" s="189"/>
      <c r="BE99" s="189"/>
      <c r="BF99" s="189"/>
      <c r="BG99" s="189"/>
      <c r="BH99" s="189"/>
      <c r="BI99" s="189"/>
      <c r="BJ99" s="189"/>
      <c r="BK99" s="189"/>
      <c r="BL99" s="189"/>
      <c r="BM99" s="189"/>
      <c r="BN99" s="189"/>
      <c r="BO99" s="189"/>
      <c r="BP99" s="189"/>
      <c r="BQ99" s="189"/>
      <c r="BR99" s="189"/>
      <c r="BS99" s="189"/>
      <c r="BT99" s="189"/>
      <c r="BU99" s="189"/>
      <c r="BV99" s="189"/>
      <c r="BW99" s="189"/>
      <c r="BX99" s="189"/>
      <c r="BY99" s="189"/>
      <c r="BZ99" s="189"/>
      <c r="CA99" s="189"/>
      <c r="CB99" s="189"/>
      <c r="CC99" s="189"/>
      <c r="CD99" s="189"/>
      <c r="CE99" s="189"/>
      <c r="CF99" s="189"/>
      <c r="CG99" s="189"/>
      <c r="CH99" s="189"/>
      <c r="CI99" s="189"/>
      <c r="CJ99" s="189"/>
      <c r="CK99" s="189"/>
      <c r="CL99" s="189"/>
      <c r="CM99" s="189"/>
      <c r="CN99" s="189"/>
      <c r="CO99" s="189"/>
      <c r="CP99" s="189"/>
      <c r="CQ99" s="189"/>
      <c r="CR99" s="189"/>
      <c r="CS99" s="189"/>
      <c r="CT99" s="189"/>
      <c r="CU99" s="189"/>
      <c r="CV99" s="189"/>
      <c r="CW99" s="189"/>
      <c r="CX99" s="189"/>
      <c r="CY99" s="189"/>
      <c r="CZ99" s="189"/>
      <c r="DA99" s="189"/>
      <c r="DB99" s="189"/>
      <c r="DC99" s="189"/>
      <c r="DD99" s="189"/>
      <c r="DE99" s="189"/>
      <c r="DF99" s="189"/>
      <c r="DG99" s="189"/>
      <c r="DH99" s="189"/>
      <c r="DI99" s="189"/>
      <c r="DJ99" s="189"/>
      <c r="DK99" s="189"/>
      <c r="DL99" s="189"/>
      <c r="DM99" s="189"/>
      <c r="DN99" s="189"/>
      <c r="DO99" s="189"/>
      <c r="DP99" s="189"/>
      <c r="DQ99" s="189"/>
      <c r="DR99" s="189"/>
      <c r="DS99" s="189"/>
      <c r="DT99" s="189"/>
      <c r="DU99" s="189"/>
      <c r="DV99" s="189"/>
      <c r="DW99" s="189"/>
      <c r="DX99" s="189"/>
      <c r="DY99" s="189"/>
      <c r="DZ99" s="189"/>
      <c r="EA99" s="189"/>
      <c r="EB99" s="189"/>
      <c r="EC99" s="189"/>
      <c r="ED99" s="189"/>
      <c r="EE99" s="189"/>
      <c r="EF99" s="189"/>
      <c r="EG99" s="189"/>
      <c r="EH99" s="189"/>
      <c r="EI99" s="189"/>
      <c r="EJ99" s="189"/>
      <c r="EK99" s="189"/>
      <c r="EL99" s="189"/>
      <c r="EM99" s="189"/>
      <c r="EN99" s="189"/>
      <c r="EO99" s="189"/>
      <c r="EP99" s="189"/>
      <c r="EQ99" s="189"/>
      <c r="ER99" s="189"/>
      <c r="ES99" s="189"/>
      <c r="ET99" s="189"/>
      <c r="EU99" s="189"/>
      <c r="EV99" s="189"/>
      <c r="EW99" s="189"/>
    </row>
    <row r="100" spans="1:153" ht="15" customHeight="1" x14ac:dyDescent="0.25">
      <c r="A100" s="189" t="s">
        <v>153</v>
      </c>
      <c r="B100" s="189"/>
      <c r="C100" s="189"/>
      <c r="D100" s="189"/>
      <c r="E100" s="189"/>
      <c r="F100" s="189"/>
      <c r="G100" s="189"/>
      <c r="H100" s="189"/>
      <c r="I100" s="189"/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G100" s="189"/>
      <c r="AH100" s="189"/>
      <c r="AI100" s="189"/>
      <c r="AJ100" s="189"/>
      <c r="AK100" s="189"/>
      <c r="AL100" s="189"/>
      <c r="AM100" s="189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189"/>
      <c r="AX100" s="189"/>
      <c r="AY100" s="189"/>
      <c r="AZ100" s="189"/>
      <c r="BA100" s="189"/>
      <c r="BB100" s="189"/>
      <c r="BC100" s="189"/>
      <c r="BD100" s="189"/>
      <c r="BE100" s="189"/>
      <c r="BF100" s="189"/>
      <c r="BG100" s="189"/>
      <c r="BH100" s="189"/>
      <c r="BI100" s="189"/>
      <c r="BJ100" s="189"/>
      <c r="BK100" s="189"/>
      <c r="BL100" s="189"/>
      <c r="BM100" s="189"/>
      <c r="BN100" s="189"/>
      <c r="BO100" s="189"/>
      <c r="BP100" s="189"/>
      <c r="BQ100" s="189"/>
      <c r="BR100" s="189"/>
      <c r="BS100" s="189"/>
      <c r="BT100" s="189"/>
      <c r="BU100" s="189"/>
      <c r="BV100" s="189"/>
      <c r="BW100" s="189"/>
      <c r="BX100" s="189"/>
      <c r="BY100" s="189"/>
      <c r="BZ100" s="189"/>
      <c r="CA100" s="189"/>
      <c r="CB100" s="189"/>
      <c r="CC100" s="189"/>
      <c r="CD100" s="189"/>
      <c r="CE100" s="189"/>
      <c r="CF100" s="189"/>
      <c r="CG100" s="189"/>
      <c r="CH100" s="189"/>
      <c r="CI100" s="189"/>
      <c r="CJ100" s="189"/>
      <c r="CK100" s="189"/>
      <c r="CL100" s="189"/>
      <c r="CM100" s="189"/>
      <c r="CN100" s="189"/>
      <c r="CO100" s="189"/>
      <c r="CP100" s="189"/>
      <c r="CQ100" s="189"/>
      <c r="CR100" s="189"/>
      <c r="CS100" s="189"/>
      <c r="CT100" s="189"/>
      <c r="CU100" s="189"/>
      <c r="CV100" s="189"/>
      <c r="CW100" s="189"/>
      <c r="CX100" s="189"/>
      <c r="CY100" s="189"/>
      <c r="CZ100" s="189"/>
      <c r="DA100" s="189"/>
      <c r="DB100" s="189"/>
      <c r="DC100" s="189"/>
      <c r="DD100" s="189"/>
      <c r="DE100" s="189"/>
      <c r="DF100" s="189"/>
      <c r="DG100" s="189"/>
      <c r="DH100" s="189"/>
      <c r="DI100" s="189"/>
      <c r="DJ100" s="189"/>
      <c r="DK100" s="189"/>
      <c r="DL100" s="189"/>
      <c r="DM100" s="189"/>
      <c r="DN100" s="189"/>
      <c r="DO100" s="189"/>
      <c r="DP100" s="189"/>
      <c r="DQ100" s="189"/>
      <c r="DR100" s="189"/>
      <c r="DS100" s="189"/>
      <c r="DT100" s="189"/>
      <c r="DU100" s="189"/>
      <c r="DV100" s="189"/>
      <c r="DW100" s="189"/>
      <c r="DX100" s="189"/>
      <c r="DY100" s="189"/>
      <c r="DZ100" s="189"/>
      <c r="EA100" s="189"/>
      <c r="EB100" s="189"/>
      <c r="EC100" s="189"/>
      <c r="ED100" s="189"/>
      <c r="EE100" s="189"/>
      <c r="EF100" s="189"/>
      <c r="EG100" s="189"/>
      <c r="EH100" s="189"/>
      <c r="EI100" s="189"/>
      <c r="EJ100" s="189"/>
      <c r="EK100" s="189"/>
      <c r="EL100" s="189"/>
      <c r="EM100" s="189"/>
      <c r="EN100" s="189"/>
      <c r="EO100" s="189"/>
      <c r="EP100" s="189"/>
      <c r="EQ100" s="189"/>
      <c r="ER100" s="189"/>
      <c r="ES100" s="189"/>
      <c r="ET100" s="189"/>
      <c r="EU100" s="189"/>
      <c r="EV100" s="189"/>
      <c r="EW100" s="189"/>
    </row>
    <row r="101" spans="1:153" ht="15" customHeight="1" x14ac:dyDescent="0.25">
      <c r="A101" s="189" t="s">
        <v>152</v>
      </c>
      <c r="B101" s="189"/>
      <c r="C101" s="189"/>
      <c r="D101" s="189"/>
      <c r="E101" s="189"/>
      <c r="F101" s="189"/>
      <c r="G101" s="189"/>
      <c r="H101" s="189"/>
      <c r="I101" s="189"/>
      <c r="J101" s="189"/>
      <c r="K101" s="189"/>
      <c r="L101" s="189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  <c r="AB101" s="189"/>
      <c r="AC101" s="189"/>
      <c r="AD101" s="189"/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189"/>
      <c r="AX101" s="189"/>
      <c r="AY101" s="189"/>
      <c r="AZ101" s="189"/>
      <c r="BA101" s="189"/>
      <c r="BB101" s="189"/>
      <c r="BC101" s="189"/>
      <c r="BD101" s="189"/>
      <c r="BE101" s="189"/>
      <c r="BF101" s="189"/>
      <c r="BG101" s="189"/>
      <c r="BH101" s="189"/>
      <c r="BI101" s="189"/>
      <c r="BJ101" s="189"/>
      <c r="BK101" s="189"/>
      <c r="BL101" s="189"/>
      <c r="BM101" s="189"/>
      <c r="BN101" s="189"/>
      <c r="BO101" s="189"/>
      <c r="BP101" s="189"/>
      <c r="BQ101" s="189"/>
      <c r="BR101" s="189"/>
      <c r="BS101" s="189"/>
      <c r="BT101" s="189"/>
      <c r="BU101" s="189"/>
      <c r="BV101" s="189"/>
      <c r="BW101" s="189"/>
      <c r="BX101" s="189"/>
      <c r="BY101" s="189"/>
      <c r="BZ101" s="189"/>
      <c r="CA101" s="189"/>
      <c r="CB101" s="189"/>
      <c r="CC101" s="189"/>
      <c r="CD101" s="189"/>
      <c r="CE101" s="189"/>
      <c r="CF101" s="189"/>
      <c r="CG101" s="189"/>
      <c r="CH101" s="189"/>
      <c r="CI101" s="189"/>
      <c r="CJ101" s="189"/>
      <c r="CK101" s="189"/>
      <c r="CL101" s="189"/>
      <c r="CM101" s="189"/>
      <c r="CN101" s="189"/>
      <c r="CO101" s="189"/>
      <c r="CP101" s="189"/>
      <c r="CQ101" s="189"/>
      <c r="CR101" s="189"/>
      <c r="CS101" s="189"/>
      <c r="CT101" s="189"/>
      <c r="CU101" s="189"/>
      <c r="CV101" s="189"/>
      <c r="CW101" s="189"/>
      <c r="CX101" s="189"/>
      <c r="CY101" s="189"/>
      <c r="CZ101" s="189"/>
      <c r="DA101" s="189"/>
      <c r="DB101" s="189"/>
      <c r="DC101" s="189"/>
      <c r="DD101" s="189"/>
      <c r="DE101" s="189"/>
      <c r="DF101" s="189"/>
      <c r="DG101" s="189"/>
      <c r="DH101" s="189"/>
      <c r="DI101" s="189"/>
      <c r="DJ101" s="189"/>
      <c r="DK101" s="189"/>
      <c r="DL101" s="189"/>
      <c r="DM101" s="189"/>
      <c r="DN101" s="189"/>
      <c r="DO101" s="189"/>
      <c r="DP101" s="189"/>
      <c r="DQ101" s="189"/>
      <c r="DR101" s="189"/>
      <c r="DS101" s="189"/>
      <c r="DT101" s="189"/>
      <c r="DU101" s="189"/>
      <c r="DV101" s="189"/>
      <c r="DW101" s="189"/>
      <c r="DX101" s="189"/>
      <c r="DY101" s="189"/>
      <c r="DZ101" s="189"/>
      <c r="EA101" s="189"/>
      <c r="EB101" s="189"/>
      <c r="EC101" s="189"/>
      <c r="ED101" s="189"/>
      <c r="EE101" s="189"/>
      <c r="EF101" s="189"/>
      <c r="EG101" s="189"/>
      <c r="EH101" s="189"/>
      <c r="EI101" s="189"/>
      <c r="EJ101" s="189"/>
      <c r="EK101" s="189"/>
      <c r="EL101" s="189"/>
      <c r="EM101" s="189"/>
      <c r="EN101" s="189"/>
      <c r="EO101" s="189"/>
      <c r="EP101" s="189"/>
      <c r="EQ101" s="189"/>
      <c r="ER101" s="189"/>
      <c r="ES101" s="189"/>
      <c r="ET101" s="189"/>
      <c r="EU101" s="189"/>
      <c r="EV101" s="189"/>
      <c r="EW101" s="189"/>
    </row>
    <row r="102" spans="1:153" ht="15" customHeight="1" x14ac:dyDescent="0.25">
      <c r="A102" s="189" t="s">
        <v>151</v>
      </c>
      <c r="B102" s="189"/>
      <c r="C102" s="189"/>
      <c r="D102" s="189"/>
      <c r="E102" s="189"/>
      <c r="F102" s="189"/>
      <c r="G102" s="189"/>
      <c r="H102" s="189"/>
      <c r="I102" s="189"/>
      <c r="J102" s="189"/>
      <c r="K102" s="189"/>
      <c r="L102" s="189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189"/>
      <c r="AD102" s="189"/>
      <c r="AE102" s="189"/>
      <c r="AF102" s="189"/>
      <c r="AG102" s="189"/>
      <c r="AH102" s="189"/>
      <c r="AI102" s="189"/>
      <c r="AJ102" s="189"/>
      <c r="AK102" s="189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89"/>
      <c r="BB102" s="189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89"/>
      <c r="BS102" s="189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89"/>
      <c r="CJ102" s="189"/>
      <c r="CK102" s="189"/>
      <c r="CL102" s="189"/>
      <c r="CM102" s="189"/>
      <c r="CN102" s="189"/>
      <c r="CO102" s="189"/>
      <c r="CP102" s="189"/>
      <c r="CQ102" s="189"/>
      <c r="CR102" s="189"/>
      <c r="CS102" s="189"/>
      <c r="CT102" s="189"/>
      <c r="CU102" s="189"/>
      <c r="CV102" s="189"/>
      <c r="CW102" s="189"/>
      <c r="CX102" s="189"/>
      <c r="CY102" s="189"/>
      <c r="CZ102" s="189"/>
      <c r="DA102" s="189"/>
      <c r="DB102" s="189"/>
      <c r="DC102" s="189"/>
      <c r="DD102" s="189"/>
      <c r="DE102" s="189"/>
      <c r="DF102" s="189"/>
      <c r="DG102" s="189"/>
      <c r="DH102" s="189"/>
      <c r="DI102" s="189"/>
      <c r="DJ102" s="189"/>
      <c r="DK102" s="189"/>
      <c r="DL102" s="189"/>
      <c r="DM102" s="189"/>
      <c r="DN102" s="189"/>
      <c r="DO102" s="189"/>
      <c r="DP102" s="189"/>
      <c r="DQ102" s="189"/>
      <c r="DR102" s="189"/>
      <c r="DS102" s="189"/>
      <c r="DT102" s="189"/>
      <c r="DU102" s="189"/>
      <c r="DV102" s="189"/>
      <c r="DW102" s="189"/>
      <c r="DX102" s="189"/>
      <c r="DY102" s="189"/>
      <c r="DZ102" s="189"/>
      <c r="EA102" s="189"/>
      <c r="EB102" s="189"/>
      <c r="EC102" s="189"/>
      <c r="ED102" s="189"/>
      <c r="EE102" s="189"/>
      <c r="EF102" s="189"/>
      <c r="EG102" s="189"/>
      <c r="EH102" s="189"/>
      <c r="EI102" s="189"/>
      <c r="EJ102" s="189"/>
      <c r="EK102" s="189"/>
      <c r="EL102" s="189"/>
      <c r="EM102" s="189"/>
      <c r="EN102" s="189"/>
      <c r="EO102" s="189"/>
      <c r="EP102" s="189"/>
      <c r="EQ102" s="189"/>
      <c r="ER102" s="189"/>
      <c r="ES102" s="189"/>
      <c r="ET102" s="189"/>
      <c r="EU102" s="189"/>
      <c r="EV102" s="189"/>
      <c r="EW102" s="189"/>
    </row>
    <row r="103" spans="1:153" ht="15" customHeight="1" x14ac:dyDescent="0.25">
      <c r="A103" s="189" t="s">
        <v>150</v>
      </c>
      <c r="B103" s="189"/>
      <c r="C103" s="189"/>
      <c r="D103" s="189"/>
      <c r="E103" s="189"/>
      <c r="F103" s="189"/>
      <c r="G103" s="189"/>
      <c r="H103" s="189"/>
      <c r="I103" s="189"/>
      <c r="J103" s="189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189"/>
      <c r="AX103" s="189"/>
      <c r="AY103" s="189"/>
      <c r="AZ103" s="189"/>
      <c r="BA103" s="189"/>
      <c r="BB103" s="189"/>
      <c r="BC103" s="189"/>
      <c r="BD103" s="189"/>
      <c r="BE103" s="189"/>
      <c r="BF103" s="189"/>
      <c r="BG103" s="189"/>
      <c r="BH103" s="189"/>
      <c r="BI103" s="189"/>
      <c r="BJ103" s="189"/>
      <c r="BK103" s="189"/>
      <c r="BL103" s="189"/>
      <c r="BM103" s="189"/>
      <c r="BN103" s="189"/>
      <c r="BO103" s="189"/>
      <c r="BP103" s="189"/>
      <c r="BQ103" s="189"/>
      <c r="BR103" s="189"/>
      <c r="BS103" s="189"/>
      <c r="BT103" s="189"/>
      <c r="BU103" s="189"/>
      <c r="BV103" s="189"/>
      <c r="BW103" s="189"/>
      <c r="BX103" s="189"/>
      <c r="BY103" s="189"/>
      <c r="BZ103" s="189"/>
      <c r="CA103" s="189"/>
      <c r="CB103" s="189"/>
      <c r="CC103" s="189"/>
      <c r="CD103" s="189"/>
      <c r="CE103" s="189"/>
      <c r="CF103" s="189"/>
      <c r="CG103" s="189"/>
      <c r="CH103" s="189"/>
      <c r="CI103" s="189"/>
      <c r="CJ103" s="189"/>
      <c r="CK103" s="189"/>
      <c r="CL103" s="189"/>
      <c r="CM103" s="189"/>
      <c r="CN103" s="189"/>
      <c r="CO103" s="189"/>
      <c r="CP103" s="189"/>
      <c r="CQ103" s="189"/>
      <c r="CR103" s="189"/>
      <c r="CS103" s="189"/>
      <c r="CT103" s="189"/>
      <c r="CU103" s="189"/>
      <c r="CV103" s="189"/>
      <c r="CW103" s="189"/>
      <c r="CX103" s="189"/>
      <c r="CY103" s="189"/>
      <c r="CZ103" s="189"/>
      <c r="DA103" s="189"/>
      <c r="DB103" s="189"/>
      <c r="DC103" s="189"/>
      <c r="DD103" s="189"/>
      <c r="DE103" s="189"/>
      <c r="DF103" s="189"/>
      <c r="DG103" s="189"/>
      <c r="DH103" s="189"/>
      <c r="DI103" s="189"/>
      <c r="DJ103" s="189"/>
      <c r="DK103" s="189"/>
      <c r="DL103" s="189"/>
      <c r="DM103" s="189"/>
      <c r="DN103" s="189"/>
      <c r="DO103" s="189"/>
      <c r="DP103" s="189"/>
      <c r="DQ103" s="189"/>
      <c r="DR103" s="189"/>
      <c r="DS103" s="189"/>
      <c r="DT103" s="189"/>
      <c r="DU103" s="189"/>
      <c r="DV103" s="189"/>
      <c r="DW103" s="189"/>
      <c r="DX103" s="189"/>
      <c r="DY103" s="189"/>
      <c r="DZ103" s="189"/>
      <c r="EA103" s="189"/>
      <c r="EB103" s="189"/>
      <c r="EC103" s="189"/>
      <c r="ED103" s="189"/>
      <c r="EE103" s="189"/>
      <c r="EF103" s="189"/>
      <c r="EG103" s="189"/>
      <c r="EH103" s="189"/>
      <c r="EI103" s="189"/>
      <c r="EJ103" s="189"/>
      <c r="EK103" s="189"/>
      <c r="EL103" s="189"/>
      <c r="EM103" s="189"/>
      <c r="EN103" s="189"/>
      <c r="EO103" s="189"/>
      <c r="EP103" s="189"/>
      <c r="EQ103" s="189"/>
      <c r="ER103" s="189"/>
      <c r="ES103" s="189"/>
      <c r="ET103" s="189"/>
      <c r="EU103" s="189"/>
      <c r="EV103" s="189"/>
      <c r="EW103" s="189"/>
    </row>
    <row r="104" spans="1:153" ht="15" customHeight="1" x14ac:dyDescent="0.25">
      <c r="A104" s="189" t="s">
        <v>149</v>
      </c>
      <c r="B104" s="189"/>
      <c r="C104" s="189"/>
      <c r="D104" s="189"/>
      <c r="E104" s="189"/>
      <c r="F104" s="189"/>
      <c r="G104" s="189"/>
      <c r="H104" s="189"/>
      <c r="I104" s="189"/>
      <c r="J104" s="189"/>
      <c r="K104" s="189"/>
      <c r="L104" s="189"/>
      <c r="M104" s="189"/>
      <c r="N104" s="189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/>
      <c r="AC104" s="189"/>
      <c r="AD104" s="189"/>
      <c r="AE104" s="189"/>
      <c r="AF104" s="189"/>
      <c r="AG104" s="189"/>
      <c r="AH104" s="189"/>
      <c r="AI104" s="189"/>
      <c r="AJ104" s="189"/>
      <c r="AK104" s="189"/>
      <c r="AL104" s="189"/>
      <c r="AM104" s="189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189"/>
      <c r="AX104" s="189"/>
      <c r="AY104" s="189"/>
      <c r="AZ104" s="189"/>
      <c r="BA104" s="189"/>
      <c r="BB104" s="189"/>
      <c r="BC104" s="189"/>
      <c r="BD104" s="189"/>
      <c r="BE104" s="189"/>
      <c r="BF104" s="189"/>
      <c r="BG104" s="189"/>
      <c r="BH104" s="189"/>
      <c r="BI104" s="189"/>
      <c r="BJ104" s="189"/>
      <c r="BK104" s="189"/>
      <c r="BL104" s="189"/>
      <c r="BM104" s="189"/>
      <c r="BN104" s="189"/>
      <c r="BO104" s="189"/>
      <c r="BP104" s="189"/>
      <c r="BQ104" s="189"/>
      <c r="BR104" s="189"/>
      <c r="BS104" s="189"/>
      <c r="BT104" s="189"/>
      <c r="BU104" s="189"/>
      <c r="BV104" s="189"/>
      <c r="BW104" s="189"/>
      <c r="BX104" s="189"/>
      <c r="BY104" s="189"/>
      <c r="BZ104" s="189"/>
      <c r="CA104" s="189"/>
      <c r="CB104" s="189"/>
      <c r="CC104" s="189"/>
      <c r="CD104" s="189"/>
      <c r="CE104" s="189"/>
      <c r="CF104" s="189"/>
      <c r="CG104" s="189"/>
      <c r="CH104" s="189"/>
      <c r="CI104" s="189"/>
      <c r="CJ104" s="189"/>
      <c r="CK104" s="189"/>
      <c r="CL104" s="189"/>
      <c r="CM104" s="189"/>
      <c r="CN104" s="189"/>
      <c r="CO104" s="189"/>
      <c r="CP104" s="189"/>
      <c r="CQ104" s="189"/>
      <c r="CR104" s="189"/>
      <c r="CS104" s="189"/>
      <c r="CT104" s="189"/>
      <c r="CU104" s="189"/>
      <c r="CV104" s="189"/>
      <c r="CW104" s="189"/>
      <c r="CX104" s="189"/>
      <c r="CY104" s="189"/>
      <c r="CZ104" s="189"/>
      <c r="DA104" s="189"/>
      <c r="DB104" s="189"/>
      <c r="DC104" s="189"/>
      <c r="DD104" s="189"/>
      <c r="DE104" s="189"/>
      <c r="DF104" s="189"/>
      <c r="DG104" s="189"/>
      <c r="DH104" s="189"/>
      <c r="DI104" s="189"/>
      <c r="DJ104" s="189"/>
      <c r="DK104" s="189"/>
      <c r="DL104" s="189"/>
      <c r="DM104" s="189"/>
      <c r="DN104" s="189"/>
      <c r="DO104" s="189"/>
      <c r="DP104" s="189"/>
      <c r="DQ104" s="189"/>
      <c r="DR104" s="189"/>
      <c r="DS104" s="189"/>
      <c r="DT104" s="189"/>
      <c r="DU104" s="189"/>
      <c r="DV104" s="189"/>
      <c r="DW104" s="189"/>
      <c r="DX104" s="189"/>
      <c r="DY104" s="189"/>
      <c r="DZ104" s="189"/>
      <c r="EA104" s="189"/>
      <c r="EB104" s="189"/>
      <c r="EC104" s="189"/>
      <c r="ED104" s="189"/>
      <c r="EE104" s="189"/>
      <c r="EF104" s="189"/>
      <c r="EG104" s="189"/>
      <c r="EH104" s="189"/>
      <c r="EI104" s="189"/>
      <c r="EJ104" s="189"/>
      <c r="EK104" s="189"/>
      <c r="EL104" s="189"/>
      <c r="EM104" s="189"/>
      <c r="EN104" s="189"/>
      <c r="EO104" s="189"/>
      <c r="EP104" s="189"/>
      <c r="EQ104" s="189"/>
      <c r="ER104" s="189"/>
      <c r="ES104" s="189"/>
      <c r="ET104" s="189"/>
      <c r="EU104" s="189"/>
      <c r="EV104" s="189"/>
      <c r="EW104" s="189"/>
    </row>
    <row r="105" spans="1:153" ht="15" customHeight="1" x14ac:dyDescent="0.25">
      <c r="A105" s="189" t="s">
        <v>148</v>
      </c>
      <c r="B105" s="189"/>
      <c r="C105" s="189"/>
      <c r="D105" s="189"/>
      <c r="E105" s="189"/>
      <c r="F105" s="189"/>
      <c r="G105" s="189"/>
      <c r="H105" s="189"/>
      <c r="I105" s="189"/>
      <c r="J105" s="189"/>
      <c r="K105" s="189"/>
      <c r="L105" s="189"/>
      <c r="M105" s="189"/>
      <c r="N105" s="189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  <c r="AA105" s="189"/>
      <c r="AB105" s="189"/>
      <c r="AC105" s="189"/>
      <c r="AD105" s="189"/>
      <c r="AE105" s="189"/>
      <c r="AF105" s="189"/>
      <c r="AG105" s="189"/>
      <c r="AH105" s="189"/>
      <c r="AI105" s="189"/>
      <c r="AJ105" s="189"/>
      <c r="AK105" s="189"/>
      <c r="AL105" s="189"/>
      <c r="AM105" s="189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189"/>
      <c r="AX105" s="189"/>
      <c r="AY105" s="189"/>
      <c r="AZ105" s="189"/>
      <c r="BA105" s="189"/>
      <c r="BB105" s="189"/>
      <c r="BC105" s="189"/>
      <c r="BD105" s="189"/>
      <c r="BE105" s="189"/>
      <c r="BF105" s="189"/>
      <c r="BG105" s="189"/>
      <c r="BH105" s="189"/>
      <c r="BI105" s="189"/>
      <c r="BJ105" s="189"/>
      <c r="BK105" s="189"/>
      <c r="BL105" s="189"/>
      <c r="BM105" s="189"/>
      <c r="BN105" s="189"/>
      <c r="BO105" s="189"/>
      <c r="BP105" s="189"/>
      <c r="BQ105" s="189"/>
      <c r="BR105" s="189"/>
      <c r="BS105" s="189"/>
      <c r="BT105" s="189"/>
      <c r="BU105" s="189"/>
      <c r="BV105" s="189"/>
      <c r="BW105" s="189"/>
      <c r="BX105" s="189"/>
      <c r="BY105" s="189"/>
      <c r="BZ105" s="189"/>
      <c r="CA105" s="189"/>
      <c r="CB105" s="189"/>
      <c r="CC105" s="189"/>
      <c r="CD105" s="189"/>
      <c r="CE105" s="189"/>
      <c r="CF105" s="189"/>
      <c r="CG105" s="189"/>
      <c r="CH105" s="189"/>
      <c r="CI105" s="189"/>
      <c r="CJ105" s="189"/>
      <c r="CK105" s="189"/>
      <c r="CL105" s="189"/>
      <c r="CM105" s="189"/>
      <c r="CN105" s="189"/>
      <c r="CO105" s="189"/>
      <c r="CP105" s="189"/>
      <c r="CQ105" s="189"/>
      <c r="CR105" s="189"/>
      <c r="CS105" s="189"/>
      <c r="CT105" s="189"/>
      <c r="CU105" s="189"/>
      <c r="CV105" s="189"/>
      <c r="CW105" s="189"/>
      <c r="CX105" s="189"/>
      <c r="CY105" s="189"/>
      <c r="CZ105" s="189"/>
      <c r="DA105" s="189"/>
      <c r="DB105" s="189"/>
      <c r="DC105" s="189"/>
      <c r="DD105" s="189"/>
      <c r="DE105" s="189"/>
      <c r="DF105" s="189"/>
      <c r="DG105" s="189"/>
      <c r="DH105" s="189"/>
      <c r="DI105" s="189"/>
      <c r="DJ105" s="189"/>
      <c r="DK105" s="189"/>
      <c r="DL105" s="189"/>
      <c r="DM105" s="189"/>
      <c r="DN105" s="189"/>
      <c r="DO105" s="189"/>
      <c r="DP105" s="189"/>
      <c r="DQ105" s="189"/>
      <c r="DR105" s="189"/>
      <c r="DS105" s="189"/>
      <c r="DT105" s="189"/>
      <c r="DU105" s="189"/>
      <c r="DV105" s="189"/>
      <c r="DW105" s="189"/>
      <c r="DX105" s="189"/>
      <c r="DY105" s="189"/>
      <c r="DZ105" s="189"/>
      <c r="EA105" s="189"/>
      <c r="EB105" s="189"/>
      <c r="EC105" s="189"/>
      <c r="ED105" s="189"/>
      <c r="EE105" s="189"/>
      <c r="EF105" s="189"/>
      <c r="EG105" s="189"/>
      <c r="EH105" s="189"/>
      <c r="EI105" s="189"/>
      <c r="EJ105" s="189"/>
      <c r="EK105" s="189"/>
      <c r="EL105" s="189"/>
      <c r="EM105" s="189"/>
      <c r="EN105" s="189"/>
      <c r="EO105" s="189"/>
      <c r="EP105" s="189"/>
      <c r="EQ105" s="189"/>
      <c r="ER105" s="189"/>
      <c r="ES105" s="189"/>
      <c r="ET105" s="189"/>
      <c r="EU105" s="189"/>
      <c r="EV105" s="189"/>
      <c r="EW105" s="189"/>
    </row>
    <row r="106" spans="1:153" ht="15" customHeight="1" x14ac:dyDescent="0.25">
      <c r="A106" s="189" t="s">
        <v>147</v>
      </c>
      <c r="B106" s="189"/>
      <c r="C106" s="189"/>
      <c r="D106" s="189"/>
      <c r="E106" s="189"/>
      <c r="F106" s="189"/>
      <c r="G106" s="189"/>
      <c r="H106" s="189"/>
      <c r="I106" s="189"/>
      <c r="J106" s="189"/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  <c r="AB106" s="189"/>
      <c r="AC106" s="189"/>
      <c r="AD106" s="189"/>
      <c r="AE106" s="189"/>
      <c r="AF106" s="189"/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189"/>
      <c r="AX106" s="189"/>
      <c r="AY106" s="189"/>
      <c r="AZ106" s="189"/>
      <c r="BA106" s="189"/>
      <c r="BB106" s="189"/>
      <c r="BC106" s="189"/>
      <c r="BD106" s="189"/>
      <c r="BE106" s="189"/>
      <c r="BF106" s="189"/>
      <c r="BG106" s="189"/>
      <c r="BH106" s="189"/>
      <c r="BI106" s="189"/>
      <c r="BJ106" s="189"/>
      <c r="BK106" s="189"/>
      <c r="BL106" s="189"/>
      <c r="BM106" s="189"/>
      <c r="BN106" s="189"/>
      <c r="BO106" s="189"/>
      <c r="BP106" s="189"/>
      <c r="BQ106" s="189"/>
      <c r="BR106" s="189"/>
      <c r="BS106" s="189"/>
      <c r="BT106" s="189"/>
      <c r="BU106" s="189"/>
      <c r="BV106" s="189"/>
      <c r="BW106" s="189"/>
      <c r="BX106" s="189"/>
      <c r="BY106" s="189"/>
      <c r="BZ106" s="189"/>
      <c r="CA106" s="189"/>
      <c r="CB106" s="189"/>
      <c r="CC106" s="189"/>
      <c r="CD106" s="189"/>
      <c r="CE106" s="189"/>
      <c r="CF106" s="189"/>
      <c r="CG106" s="189"/>
      <c r="CH106" s="189"/>
      <c r="CI106" s="189"/>
      <c r="CJ106" s="189"/>
      <c r="CK106" s="189"/>
      <c r="CL106" s="189"/>
      <c r="CM106" s="189"/>
      <c r="CN106" s="189"/>
      <c r="CO106" s="189"/>
      <c r="CP106" s="189"/>
      <c r="CQ106" s="189"/>
      <c r="CR106" s="189"/>
      <c r="CS106" s="189"/>
      <c r="CT106" s="189"/>
      <c r="CU106" s="189"/>
      <c r="CV106" s="189"/>
      <c r="CW106" s="189"/>
      <c r="CX106" s="189"/>
      <c r="CY106" s="189"/>
      <c r="CZ106" s="189"/>
      <c r="DA106" s="189"/>
      <c r="DB106" s="189"/>
      <c r="DC106" s="189"/>
      <c r="DD106" s="189"/>
      <c r="DE106" s="189"/>
      <c r="DF106" s="189"/>
      <c r="DG106" s="189"/>
      <c r="DH106" s="189"/>
      <c r="DI106" s="189"/>
      <c r="DJ106" s="189"/>
      <c r="DK106" s="189"/>
      <c r="DL106" s="189"/>
      <c r="DM106" s="189"/>
      <c r="DN106" s="189"/>
      <c r="DO106" s="189"/>
      <c r="DP106" s="189"/>
      <c r="DQ106" s="189"/>
      <c r="DR106" s="189"/>
      <c r="DS106" s="189"/>
      <c r="DT106" s="189"/>
      <c r="DU106" s="189"/>
      <c r="DV106" s="189"/>
      <c r="DW106" s="189"/>
      <c r="DX106" s="189"/>
      <c r="DY106" s="189"/>
      <c r="DZ106" s="189"/>
      <c r="EA106" s="189"/>
      <c r="EB106" s="189"/>
      <c r="EC106" s="189"/>
      <c r="ED106" s="189"/>
      <c r="EE106" s="189"/>
      <c r="EF106" s="189"/>
      <c r="EG106" s="189"/>
      <c r="EH106" s="189"/>
      <c r="EI106" s="189"/>
      <c r="EJ106" s="189"/>
      <c r="EK106" s="189"/>
      <c r="EL106" s="189"/>
      <c r="EM106" s="189"/>
      <c r="EN106" s="189"/>
      <c r="EO106" s="189"/>
      <c r="EP106" s="189"/>
      <c r="EQ106" s="189"/>
      <c r="ER106" s="189"/>
      <c r="ES106" s="189"/>
      <c r="ET106" s="189"/>
      <c r="EU106" s="189"/>
      <c r="EV106" s="189"/>
      <c r="EW106" s="189"/>
    </row>
    <row r="107" spans="1:153" ht="15" customHeight="1" x14ac:dyDescent="0.25">
      <c r="A107" s="189" t="s">
        <v>146</v>
      </c>
      <c r="B107" s="189"/>
      <c r="C107" s="189"/>
      <c r="D107" s="189"/>
      <c r="E107" s="189"/>
      <c r="F107" s="189"/>
      <c r="G107" s="189"/>
      <c r="H107" s="189"/>
      <c r="I107" s="189"/>
      <c r="J107" s="189"/>
      <c r="K107" s="189"/>
      <c r="L107" s="189"/>
      <c r="M107" s="189"/>
      <c r="N107" s="189"/>
      <c r="O107" s="189"/>
      <c r="P107" s="189"/>
      <c r="Q107" s="189"/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9"/>
      <c r="AD107" s="189"/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189"/>
      <c r="AX107" s="189"/>
      <c r="AY107" s="189"/>
      <c r="AZ107" s="189"/>
      <c r="BA107" s="189"/>
      <c r="BB107" s="189"/>
      <c r="BC107" s="189"/>
      <c r="BD107" s="189"/>
      <c r="BE107" s="189"/>
      <c r="BF107" s="189"/>
      <c r="BG107" s="189"/>
      <c r="BH107" s="189"/>
      <c r="BI107" s="189"/>
      <c r="BJ107" s="189"/>
      <c r="BK107" s="189"/>
      <c r="BL107" s="189"/>
      <c r="BM107" s="189"/>
      <c r="BN107" s="189"/>
      <c r="BO107" s="189"/>
      <c r="BP107" s="189"/>
      <c r="BQ107" s="189"/>
      <c r="BR107" s="189"/>
      <c r="BS107" s="189"/>
      <c r="BT107" s="189"/>
      <c r="BU107" s="189"/>
      <c r="BV107" s="189"/>
      <c r="BW107" s="189"/>
      <c r="BX107" s="189"/>
      <c r="BY107" s="189"/>
      <c r="BZ107" s="189"/>
      <c r="CA107" s="189"/>
      <c r="CB107" s="189"/>
      <c r="CC107" s="189"/>
      <c r="CD107" s="189"/>
      <c r="CE107" s="189"/>
      <c r="CF107" s="189"/>
      <c r="CG107" s="189"/>
      <c r="CH107" s="189"/>
      <c r="CI107" s="189"/>
      <c r="CJ107" s="189"/>
      <c r="CK107" s="189"/>
      <c r="CL107" s="189"/>
      <c r="CM107" s="189"/>
      <c r="CN107" s="189"/>
      <c r="CO107" s="189"/>
      <c r="CP107" s="189"/>
      <c r="CQ107" s="189"/>
      <c r="CR107" s="189"/>
      <c r="CS107" s="189"/>
      <c r="CT107" s="189"/>
      <c r="CU107" s="189"/>
      <c r="CV107" s="189"/>
      <c r="CW107" s="189"/>
      <c r="CX107" s="189"/>
      <c r="CY107" s="189"/>
      <c r="CZ107" s="189"/>
      <c r="DA107" s="189"/>
      <c r="DB107" s="189"/>
      <c r="DC107" s="189"/>
      <c r="DD107" s="189"/>
      <c r="DE107" s="189"/>
      <c r="DF107" s="189"/>
      <c r="DG107" s="189"/>
      <c r="DH107" s="189"/>
      <c r="DI107" s="189"/>
      <c r="DJ107" s="189"/>
      <c r="DK107" s="189"/>
      <c r="DL107" s="189"/>
      <c r="DM107" s="189"/>
      <c r="DN107" s="189"/>
      <c r="DO107" s="189"/>
      <c r="DP107" s="189"/>
      <c r="DQ107" s="189"/>
      <c r="DR107" s="189"/>
      <c r="DS107" s="189"/>
      <c r="DT107" s="189"/>
      <c r="DU107" s="189"/>
      <c r="DV107" s="189"/>
      <c r="DW107" s="189"/>
      <c r="DX107" s="189"/>
      <c r="DY107" s="189"/>
      <c r="DZ107" s="189"/>
      <c r="EA107" s="189"/>
      <c r="EB107" s="189"/>
      <c r="EC107" s="189"/>
      <c r="ED107" s="189"/>
      <c r="EE107" s="189"/>
      <c r="EF107" s="189"/>
      <c r="EG107" s="189"/>
      <c r="EH107" s="189"/>
      <c r="EI107" s="189"/>
      <c r="EJ107" s="189"/>
      <c r="EK107" s="189"/>
      <c r="EL107" s="189"/>
      <c r="EM107" s="189"/>
      <c r="EN107" s="189"/>
      <c r="EO107" s="189"/>
      <c r="EP107" s="189"/>
      <c r="EQ107" s="189"/>
      <c r="ER107" s="189"/>
      <c r="ES107" s="189"/>
      <c r="ET107" s="189"/>
      <c r="EU107" s="189"/>
      <c r="EV107" s="189"/>
      <c r="EW107" s="189"/>
    </row>
    <row r="108" spans="1:153" ht="15" customHeight="1" x14ac:dyDescent="0.25">
      <c r="A108" s="189" t="s">
        <v>145</v>
      </c>
      <c r="B108" s="189"/>
      <c r="C108" s="189"/>
      <c r="D108" s="189"/>
      <c r="E108" s="189"/>
      <c r="F108" s="189"/>
      <c r="G108" s="189"/>
      <c r="H108" s="189"/>
      <c r="I108" s="189"/>
      <c r="J108" s="189"/>
      <c r="K108" s="189"/>
      <c r="L108" s="189"/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9"/>
      <c r="Z108" s="189"/>
      <c r="AA108" s="189"/>
      <c r="AB108" s="189"/>
      <c r="AC108" s="189"/>
      <c r="AD108" s="189"/>
      <c r="AE108" s="189"/>
      <c r="AF108" s="189"/>
      <c r="AG108" s="189"/>
      <c r="AH108" s="189"/>
      <c r="AI108" s="189"/>
      <c r="AJ108" s="189"/>
      <c r="AK108" s="189"/>
      <c r="AL108" s="189"/>
      <c r="AM108" s="189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189"/>
      <c r="AX108" s="189"/>
      <c r="AY108" s="189"/>
      <c r="AZ108" s="189"/>
      <c r="BA108" s="189"/>
      <c r="BB108" s="189"/>
      <c r="BC108" s="189"/>
      <c r="BD108" s="189"/>
      <c r="BE108" s="189"/>
      <c r="BF108" s="189"/>
      <c r="BG108" s="189"/>
      <c r="BH108" s="189"/>
      <c r="BI108" s="189"/>
      <c r="BJ108" s="189"/>
      <c r="BK108" s="189"/>
      <c r="BL108" s="189"/>
      <c r="BM108" s="189"/>
      <c r="BN108" s="189"/>
      <c r="BO108" s="189"/>
      <c r="BP108" s="189"/>
      <c r="BQ108" s="189"/>
      <c r="BR108" s="189"/>
      <c r="BS108" s="189"/>
      <c r="BT108" s="189"/>
      <c r="BU108" s="189"/>
      <c r="BV108" s="189"/>
      <c r="BW108" s="189"/>
      <c r="BX108" s="189"/>
      <c r="BY108" s="189"/>
      <c r="BZ108" s="189"/>
      <c r="CA108" s="189"/>
      <c r="CB108" s="189"/>
      <c r="CC108" s="189"/>
      <c r="CD108" s="189"/>
      <c r="CE108" s="189"/>
      <c r="CF108" s="189"/>
      <c r="CG108" s="189"/>
      <c r="CH108" s="189"/>
      <c r="CI108" s="189"/>
      <c r="CJ108" s="189"/>
      <c r="CK108" s="189"/>
      <c r="CL108" s="189"/>
      <c r="CM108" s="189"/>
      <c r="CN108" s="189"/>
      <c r="CO108" s="189"/>
      <c r="CP108" s="189"/>
      <c r="CQ108" s="189"/>
      <c r="CR108" s="189"/>
      <c r="CS108" s="189"/>
      <c r="CT108" s="189"/>
      <c r="CU108" s="189"/>
      <c r="CV108" s="189"/>
      <c r="CW108" s="189"/>
      <c r="CX108" s="189"/>
      <c r="CY108" s="189"/>
      <c r="CZ108" s="189"/>
      <c r="DA108" s="189"/>
      <c r="DB108" s="189"/>
      <c r="DC108" s="189"/>
      <c r="DD108" s="189"/>
      <c r="DE108" s="189"/>
      <c r="DF108" s="189"/>
      <c r="DG108" s="189"/>
      <c r="DH108" s="189"/>
      <c r="DI108" s="189"/>
      <c r="DJ108" s="189"/>
      <c r="DK108" s="189"/>
      <c r="DL108" s="189"/>
      <c r="DM108" s="189"/>
      <c r="DN108" s="189"/>
      <c r="DO108" s="189"/>
      <c r="DP108" s="189"/>
      <c r="DQ108" s="189"/>
      <c r="DR108" s="189"/>
      <c r="DS108" s="189"/>
      <c r="DT108" s="189"/>
      <c r="DU108" s="189"/>
      <c r="DV108" s="189"/>
      <c r="DW108" s="189"/>
      <c r="DX108" s="189"/>
      <c r="DY108" s="189"/>
      <c r="DZ108" s="189"/>
      <c r="EA108" s="189"/>
      <c r="EB108" s="189"/>
      <c r="EC108" s="189"/>
      <c r="ED108" s="189"/>
      <c r="EE108" s="189"/>
      <c r="EF108" s="189"/>
      <c r="EG108" s="189"/>
      <c r="EH108" s="189"/>
      <c r="EI108" s="189"/>
      <c r="EJ108" s="189"/>
      <c r="EK108" s="189"/>
      <c r="EL108" s="189"/>
      <c r="EM108" s="189"/>
      <c r="EN108" s="189"/>
      <c r="EO108" s="189"/>
      <c r="EP108" s="189"/>
      <c r="EQ108" s="189"/>
      <c r="ER108" s="189"/>
      <c r="ES108" s="189"/>
      <c r="ET108" s="189"/>
      <c r="EU108" s="189"/>
      <c r="EV108" s="189"/>
      <c r="EW108" s="189"/>
    </row>
    <row r="109" spans="1:153" ht="15" customHeight="1" x14ac:dyDescent="0.25">
      <c r="A109" s="189" t="s">
        <v>144</v>
      </c>
      <c r="B109" s="189"/>
      <c r="C109" s="189"/>
      <c r="D109" s="189"/>
      <c r="E109" s="189"/>
      <c r="F109" s="189"/>
      <c r="G109" s="189"/>
      <c r="H109" s="189"/>
      <c r="I109" s="189"/>
      <c r="J109" s="189"/>
      <c r="K109" s="189"/>
      <c r="L109" s="189"/>
      <c r="M109" s="189"/>
      <c r="N109" s="189"/>
      <c r="O109" s="189"/>
      <c r="P109" s="189"/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  <c r="AB109" s="189"/>
      <c r="AC109" s="189"/>
      <c r="AD109" s="189"/>
      <c r="AE109" s="189"/>
      <c r="AF109" s="189"/>
      <c r="AG109" s="189"/>
      <c r="AH109" s="189"/>
      <c r="AI109" s="189"/>
      <c r="AJ109" s="189"/>
      <c r="AK109" s="189"/>
      <c r="AL109" s="189"/>
      <c r="AM109" s="189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189"/>
      <c r="AX109" s="189"/>
      <c r="AY109" s="189"/>
      <c r="AZ109" s="189"/>
      <c r="BA109" s="189"/>
      <c r="BB109" s="189"/>
      <c r="BC109" s="189"/>
      <c r="BD109" s="189"/>
      <c r="BE109" s="189"/>
      <c r="BF109" s="189"/>
      <c r="BG109" s="189"/>
      <c r="BH109" s="189"/>
      <c r="BI109" s="189"/>
      <c r="BJ109" s="189"/>
      <c r="BK109" s="189"/>
      <c r="BL109" s="189"/>
      <c r="BM109" s="189"/>
      <c r="BN109" s="189"/>
      <c r="BO109" s="189"/>
      <c r="BP109" s="189"/>
      <c r="BQ109" s="189"/>
      <c r="BR109" s="189"/>
      <c r="BS109" s="189"/>
      <c r="BT109" s="189"/>
      <c r="BU109" s="189"/>
      <c r="BV109" s="189"/>
      <c r="BW109" s="189"/>
      <c r="BX109" s="189"/>
      <c r="BY109" s="189"/>
      <c r="BZ109" s="189"/>
      <c r="CA109" s="189"/>
      <c r="CB109" s="189"/>
      <c r="CC109" s="189"/>
      <c r="CD109" s="189"/>
      <c r="CE109" s="189"/>
      <c r="CF109" s="189"/>
      <c r="CG109" s="189"/>
      <c r="CH109" s="189"/>
      <c r="CI109" s="189"/>
      <c r="CJ109" s="189"/>
      <c r="CK109" s="189"/>
      <c r="CL109" s="189"/>
      <c r="CM109" s="189"/>
      <c r="CN109" s="189"/>
      <c r="CO109" s="189"/>
      <c r="CP109" s="189"/>
      <c r="CQ109" s="189"/>
      <c r="CR109" s="189"/>
      <c r="CS109" s="189"/>
      <c r="CT109" s="189"/>
      <c r="CU109" s="189"/>
      <c r="CV109" s="189"/>
      <c r="CW109" s="189"/>
      <c r="CX109" s="189"/>
      <c r="CY109" s="189"/>
      <c r="CZ109" s="189"/>
      <c r="DA109" s="189"/>
      <c r="DB109" s="189"/>
      <c r="DC109" s="189"/>
      <c r="DD109" s="189"/>
      <c r="DE109" s="189"/>
      <c r="DF109" s="189"/>
      <c r="DG109" s="189"/>
      <c r="DH109" s="189"/>
      <c r="DI109" s="189"/>
      <c r="DJ109" s="189"/>
      <c r="DK109" s="189"/>
      <c r="DL109" s="189"/>
      <c r="DM109" s="189"/>
      <c r="DN109" s="189"/>
      <c r="DO109" s="189"/>
      <c r="DP109" s="189"/>
      <c r="DQ109" s="189"/>
      <c r="DR109" s="189"/>
      <c r="DS109" s="189"/>
      <c r="DT109" s="189"/>
      <c r="DU109" s="189"/>
      <c r="DV109" s="189"/>
      <c r="DW109" s="189"/>
      <c r="DX109" s="189"/>
      <c r="DY109" s="189"/>
      <c r="DZ109" s="189"/>
      <c r="EA109" s="189"/>
      <c r="EB109" s="189"/>
      <c r="EC109" s="189"/>
      <c r="ED109" s="189"/>
      <c r="EE109" s="189"/>
      <c r="EF109" s="189"/>
      <c r="EG109" s="189"/>
      <c r="EH109" s="189"/>
      <c r="EI109" s="189"/>
      <c r="EJ109" s="189"/>
      <c r="EK109" s="189"/>
      <c r="EL109" s="189"/>
      <c r="EM109" s="189"/>
      <c r="EN109" s="189"/>
      <c r="EO109" s="189"/>
      <c r="EP109" s="189"/>
      <c r="EQ109" s="189"/>
      <c r="ER109" s="189"/>
      <c r="ES109" s="189"/>
      <c r="ET109" s="189"/>
      <c r="EU109" s="189"/>
      <c r="EV109" s="189"/>
      <c r="EW109" s="189"/>
    </row>
    <row r="110" spans="1:153" ht="15" customHeight="1" x14ac:dyDescent="0.25">
      <c r="A110" s="189" t="s">
        <v>143</v>
      </c>
      <c r="B110" s="189"/>
      <c r="C110" s="189"/>
      <c r="D110" s="189"/>
      <c r="E110" s="189"/>
      <c r="F110" s="189"/>
      <c r="G110" s="189"/>
      <c r="H110" s="189"/>
      <c r="I110" s="189"/>
      <c r="J110" s="189"/>
      <c r="K110" s="189"/>
      <c r="L110" s="189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  <c r="AB110" s="189"/>
      <c r="AC110" s="189"/>
      <c r="AD110" s="189"/>
      <c r="AE110" s="189"/>
      <c r="AF110" s="189"/>
      <c r="AG110" s="189"/>
      <c r="AH110" s="189"/>
      <c r="AI110" s="189"/>
      <c r="AJ110" s="189"/>
      <c r="AK110" s="189"/>
      <c r="AL110" s="189"/>
      <c r="AM110" s="189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189"/>
      <c r="AX110" s="189"/>
      <c r="AY110" s="189"/>
      <c r="AZ110" s="189"/>
      <c r="BA110" s="189"/>
      <c r="BB110" s="189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89"/>
      <c r="BS110" s="189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89"/>
      <c r="CJ110" s="189"/>
      <c r="CK110" s="189"/>
      <c r="CL110" s="189"/>
      <c r="CM110" s="189"/>
      <c r="CN110" s="189"/>
      <c r="CO110" s="189"/>
      <c r="CP110" s="189"/>
      <c r="CQ110" s="189"/>
      <c r="CR110" s="189"/>
      <c r="CS110" s="189"/>
      <c r="CT110" s="189"/>
      <c r="CU110" s="189"/>
      <c r="CV110" s="189"/>
      <c r="CW110" s="189"/>
      <c r="CX110" s="189"/>
      <c r="CY110" s="189"/>
      <c r="CZ110" s="189"/>
      <c r="DA110" s="189"/>
      <c r="DB110" s="189"/>
      <c r="DC110" s="189"/>
      <c r="DD110" s="189"/>
      <c r="DE110" s="189"/>
      <c r="DF110" s="189"/>
      <c r="DG110" s="189"/>
      <c r="DH110" s="189"/>
      <c r="DI110" s="189"/>
      <c r="DJ110" s="189"/>
      <c r="DK110" s="189"/>
      <c r="DL110" s="189"/>
      <c r="DM110" s="189"/>
      <c r="DN110" s="189"/>
      <c r="DO110" s="189"/>
      <c r="DP110" s="189"/>
      <c r="DQ110" s="189"/>
      <c r="DR110" s="189"/>
      <c r="DS110" s="189"/>
      <c r="DT110" s="189"/>
      <c r="DU110" s="189"/>
      <c r="DV110" s="189"/>
      <c r="DW110" s="189"/>
      <c r="DX110" s="189"/>
      <c r="DY110" s="189"/>
      <c r="DZ110" s="189"/>
      <c r="EA110" s="189"/>
      <c r="EB110" s="189"/>
      <c r="EC110" s="189"/>
      <c r="ED110" s="189"/>
      <c r="EE110" s="189"/>
      <c r="EF110" s="189"/>
      <c r="EG110" s="189"/>
      <c r="EH110" s="189"/>
      <c r="EI110" s="189"/>
      <c r="EJ110" s="189"/>
      <c r="EK110" s="189"/>
      <c r="EL110" s="189"/>
      <c r="EM110" s="189"/>
      <c r="EN110" s="189"/>
      <c r="EO110" s="189"/>
      <c r="EP110" s="189"/>
      <c r="EQ110" s="189"/>
      <c r="ER110" s="189"/>
      <c r="ES110" s="189"/>
      <c r="ET110" s="189"/>
      <c r="EU110" s="189"/>
      <c r="EV110" s="189"/>
      <c r="EW110" s="189"/>
    </row>
    <row r="111" spans="1:153" ht="15" customHeight="1" x14ac:dyDescent="0.25">
      <c r="A111" s="189" t="s">
        <v>62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  <c r="AB111" s="189"/>
      <c r="AC111" s="189"/>
      <c r="AD111" s="189"/>
      <c r="AE111" s="189"/>
      <c r="AF111" s="189"/>
      <c r="AG111" s="189"/>
      <c r="AH111" s="189"/>
      <c r="AI111" s="189"/>
      <c r="AJ111" s="189"/>
      <c r="AK111" s="189"/>
      <c r="AL111" s="189"/>
      <c r="AM111" s="189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189"/>
      <c r="AX111" s="189"/>
      <c r="AY111" s="189"/>
      <c r="AZ111" s="189"/>
      <c r="BA111" s="189"/>
      <c r="BB111" s="189"/>
      <c r="BC111" s="189"/>
      <c r="BD111" s="189"/>
      <c r="BE111" s="189"/>
      <c r="BF111" s="189"/>
      <c r="BG111" s="189"/>
      <c r="BH111" s="189"/>
      <c r="BI111" s="189"/>
      <c r="BJ111" s="189"/>
      <c r="BK111" s="189"/>
      <c r="BL111" s="189"/>
      <c r="BM111" s="189"/>
      <c r="BN111" s="189"/>
      <c r="BO111" s="189"/>
      <c r="BP111" s="189"/>
      <c r="BQ111" s="189"/>
      <c r="BR111" s="189"/>
      <c r="BS111" s="189"/>
      <c r="BT111" s="189"/>
      <c r="BU111" s="189"/>
      <c r="BV111" s="189"/>
      <c r="BW111" s="189"/>
      <c r="BX111" s="189"/>
      <c r="BY111" s="189"/>
      <c r="BZ111" s="189"/>
      <c r="CA111" s="189"/>
      <c r="CB111" s="189"/>
      <c r="CC111" s="189"/>
      <c r="CD111" s="189"/>
      <c r="CE111" s="189"/>
      <c r="CF111" s="189"/>
      <c r="CG111" s="189"/>
      <c r="CH111" s="189"/>
      <c r="CI111" s="189"/>
      <c r="CJ111" s="189"/>
      <c r="CK111" s="189"/>
      <c r="CL111" s="189"/>
      <c r="CM111" s="189"/>
      <c r="CN111" s="189"/>
      <c r="CO111" s="189"/>
      <c r="CP111" s="189"/>
      <c r="CQ111" s="189"/>
      <c r="CR111" s="189"/>
      <c r="CS111" s="189"/>
      <c r="CT111" s="189"/>
      <c r="CU111" s="189"/>
      <c r="CV111" s="189"/>
      <c r="CW111" s="189"/>
      <c r="CX111" s="189"/>
      <c r="CY111" s="189"/>
      <c r="CZ111" s="189"/>
      <c r="DA111" s="189"/>
      <c r="DB111" s="189"/>
      <c r="DC111" s="189"/>
      <c r="DD111" s="189"/>
      <c r="DE111" s="189"/>
      <c r="DF111" s="189"/>
      <c r="DG111" s="189"/>
      <c r="DH111" s="189"/>
      <c r="DI111" s="189"/>
      <c r="DJ111" s="189"/>
      <c r="DK111" s="189"/>
      <c r="DL111" s="189"/>
      <c r="DM111" s="189"/>
      <c r="DN111" s="189"/>
      <c r="DO111" s="189"/>
      <c r="DP111" s="189"/>
      <c r="DQ111" s="189"/>
      <c r="DR111" s="189"/>
      <c r="DS111" s="189"/>
      <c r="DT111" s="189"/>
      <c r="DU111" s="189"/>
      <c r="DV111" s="189"/>
      <c r="DW111" s="189"/>
      <c r="DX111" s="189"/>
      <c r="DY111" s="189"/>
      <c r="DZ111" s="189"/>
      <c r="EA111" s="189"/>
      <c r="EB111" s="189"/>
      <c r="EC111" s="189"/>
      <c r="ED111" s="189"/>
      <c r="EE111" s="189"/>
      <c r="EF111" s="189"/>
      <c r="EG111" s="189"/>
      <c r="EH111" s="189"/>
      <c r="EI111" s="189"/>
      <c r="EJ111" s="189"/>
      <c r="EK111" s="189"/>
      <c r="EL111" s="189"/>
      <c r="EM111" s="189"/>
      <c r="EN111" s="189"/>
      <c r="EO111" s="189"/>
      <c r="EP111" s="189"/>
      <c r="EQ111" s="189"/>
      <c r="ER111" s="189"/>
      <c r="ES111" s="189"/>
      <c r="ET111" s="189"/>
      <c r="EU111" s="189"/>
      <c r="EV111" s="189"/>
      <c r="EW111" s="189"/>
    </row>
    <row r="112" spans="1:153" ht="15" customHeight="1" x14ac:dyDescent="0.25">
      <c r="A112" s="189" t="s">
        <v>63</v>
      </c>
      <c r="B112" s="189"/>
      <c r="C112" s="189"/>
      <c r="D112" s="189"/>
      <c r="E112" s="189"/>
      <c r="F112" s="189"/>
      <c r="G112" s="189"/>
      <c r="H112" s="189"/>
      <c r="I112" s="189"/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89"/>
      <c r="AM112" s="189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189"/>
      <c r="AX112" s="189"/>
      <c r="AY112" s="189"/>
      <c r="AZ112" s="189"/>
      <c r="BA112" s="189"/>
      <c r="BB112" s="189"/>
      <c r="BC112" s="189"/>
      <c r="BD112" s="189"/>
      <c r="BE112" s="189"/>
      <c r="BF112" s="189"/>
      <c r="BG112" s="189"/>
      <c r="BH112" s="189"/>
      <c r="BI112" s="189"/>
      <c r="BJ112" s="189"/>
      <c r="BK112" s="189"/>
      <c r="BL112" s="189"/>
      <c r="BM112" s="189"/>
      <c r="BN112" s="189"/>
      <c r="BO112" s="189"/>
      <c r="BP112" s="189"/>
      <c r="BQ112" s="189"/>
      <c r="BR112" s="189"/>
      <c r="BS112" s="189"/>
      <c r="BT112" s="189"/>
      <c r="BU112" s="189"/>
      <c r="BV112" s="189"/>
      <c r="BW112" s="189"/>
      <c r="BX112" s="189"/>
      <c r="BY112" s="189"/>
      <c r="BZ112" s="189"/>
      <c r="CA112" s="189"/>
      <c r="CB112" s="189"/>
      <c r="CC112" s="189"/>
      <c r="CD112" s="189"/>
      <c r="CE112" s="189"/>
      <c r="CF112" s="189"/>
      <c r="CG112" s="189"/>
      <c r="CH112" s="189"/>
      <c r="CI112" s="189"/>
      <c r="CJ112" s="189"/>
      <c r="CK112" s="189"/>
      <c r="CL112" s="189"/>
      <c r="CM112" s="189"/>
      <c r="CN112" s="189"/>
      <c r="CO112" s="189"/>
      <c r="CP112" s="189"/>
      <c r="CQ112" s="189"/>
      <c r="CR112" s="189"/>
      <c r="CS112" s="189"/>
      <c r="CT112" s="189"/>
      <c r="CU112" s="189"/>
      <c r="CV112" s="189"/>
      <c r="CW112" s="189"/>
      <c r="CX112" s="189"/>
      <c r="CY112" s="189"/>
      <c r="CZ112" s="189"/>
      <c r="DA112" s="189"/>
      <c r="DB112" s="189"/>
      <c r="DC112" s="189"/>
      <c r="DD112" s="189"/>
      <c r="DE112" s="189"/>
      <c r="DF112" s="189"/>
      <c r="DG112" s="189"/>
      <c r="DH112" s="189"/>
      <c r="DI112" s="189"/>
      <c r="DJ112" s="189"/>
      <c r="DK112" s="189"/>
      <c r="DL112" s="189"/>
      <c r="DM112" s="189"/>
      <c r="DN112" s="189"/>
      <c r="DO112" s="189"/>
      <c r="DP112" s="189"/>
      <c r="DQ112" s="189"/>
      <c r="DR112" s="189"/>
      <c r="DS112" s="189"/>
      <c r="DT112" s="189"/>
      <c r="DU112" s="189"/>
      <c r="DV112" s="189"/>
      <c r="DW112" s="189"/>
      <c r="DX112" s="189"/>
      <c r="DY112" s="189"/>
      <c r="DZ112" s="189"/>
      <c r="EA112" s="189"/>
      <c r="EB112" s="189"/>
      <c r="EC112" s="189"/>
      <c r="ED112" s="189"/>
      <c r="EE112" s="189"/>
      <c r="EF112" s="189"/>
      <c r="EG112" s="189"/>
      <c r="EH112" s="189"/>
      <c r="EI112" s="189"/>
      <c r="EJ112" s="189"/>
      <c r="EK112" s="189"/>
      <c r="EL112" s="189"/>
      <c r="EM112" s="189"/>
      <c r="EN112" s="189"/>
      <c r="EO112" s="189"/>
      <c r="EP112" s="189"/>
      <c r="EQ112" s="189"/>
      <c r="ER112" s="189"/>
      <c r="ES112" s="189"/>
      <c r="ET112" s="189"/>
      <c r="EU112" s="189"/>
      <c r="EV112" s="189"/>
      <c r="EW112" s="189"/>
    </row>
    <row r="113" spans="1:153" ht="15" customHeight="1" x14ac:dyDescent="0.25">
      <c r="A113" s="189" t="s">
        <v>64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  <c r="L113" s="189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  <c r="AB113" s="189"/>
      <c r="AC113" s="189"/>
      <c r="AD113" s="189"/>
      <c r="AE113" s="189"/>
      <c r="AF113" s="189"/>
      <c r="AG113" s="189"/>
      <c r="AH113" s="189"/>
      <c r="AI113" s="189"/>
      <c r="AJ113" s="189"/>
      <c r="AK113" s="189"/>
      <c r="AL113" s="189"/>
      <c r="AM113" s="189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189"/>
      <c r="AX113" s="189"/>
      <c r="AY113" s="189"/>
      <c r="AZ113" s="189"/>
      <c r="BA113" s="189"/>
      <c r="BB113" s="189"/>
      <c r="BC113" s="189"/>
      <c r="BD113" s="189"/>
      <c r="BE113" s="189"/>
      <c r="BF113" s="189"/>
      <c r="BG113" s="189"/>
      <c r="BH113" s="189"/>
      <c r="BI113" s="189"/>
      <c r="BJ113" s="189"/>
      <c r="BK113" s="189"/>
      <c r="BL113" s="189"/>
      <c r="BM113" s="189"/>
      <c r="BN113" s="189"/>
      <c r="BO113" s="189"/>
      <c r="BP113" s="189"/>
      <c r="BQ113" s="189"/>
      <c r="BR113" s="189"/>
      <c r="BS113" s="189"/>
      <c r="BT113" s="189"/>
      <c r="BU113" s="189"/>
      <c r="BV113" s="189"/>
      <c r="BW113" s="189"/>
      <c r="BX113" s="189"/>
      <c r="BY113" s="189"/>
      <c r="BZ113" s="189"/>
      <c r="CA113" s="189"/>
      <c r="CB113" s="189"/>
      <c r="CC113" s="189"/>
      <c r="CD113" s="189"/>
      <c r="CE113" s="189"/>
      <c r="CF113" s="189"/>
      <c r="CG113" s="189"/>
      <c r="CH113" s="189"/>
      <c r="CI113" s="189"/>
      <c r="CJ113" s="189"/>
      <c r="CK113" s="189"/>
      <c r="CL113" s="189"/>
      <c r="CM113" s="189"/>
      <c r="CN113" s="189"/>
      <c r="CO113" s="189"/>
      <c r="CP113" s="189"/>
      <c r="CQ113" s="189"/>
      <c r="CR113" s="189"/>
      <c r="CS113" s="189"/>
      <c r="CT113" s="189"/>
      <c r="CU113" s="189"/>
      <c r="CV113" s="189"/>
      <c r="CW113" s="189"/>
      <c r="CX113" s="189"/>
      <c r="CY113" s="189"/>
      <c r="CZ113" s="189"/>
      <c r="DA113" s="189"/>
      <c r="DB113" s="189"/>
      <c r="DC113" s="189"/>
      <c r="DD113" s="189"/>
      <c r="DE113" s="189"/>
      <c r="DF113" s="189"/>
      <c r="DG113" s="189"/>
      <c r="DH113" s="189"/>
      <c r="DI113" s="189"/>
      <c r="DJ113" s="189"/>
      <c r="DK113" s="189"/>
      <c r="DL113" s="189"/>
      <c r="DM113" s="189"/>
      <c r="DN113" s="189"/>
      <c r="DO113" s="189"/>
      <c r="DP113" s="189"/>
      <c r="DQ113" s="189"/>
      <c r="DR113" s="189"/>
      <c r="DS113" s="189"/>
      <c r="DT113" s="189"/>
      <c r="DU113" s="189"/>
      <c r="DV113" s="189"/>
      <c r="DW113" s="189"/>
      <c r="DX113" s="189"/>
      <c r="DY113" s="189"/>
      <c r="DZ113" s="189"/>
      <c r="EA113" s="189"/>
      <c r="EB113" s="189"/>
      <c r="EC113" s="189"/>
      <c r="ED113" s="189"/>
      <c r="EE113" s="189"/>
      <c r="EF113" s="189"/>
      <c r="EG113" s="189"/>
      <c r="EH113" s="189"/>
      <c r="EI113" s="189"/>
      <c r="EJ113" s="189"/>
      <c r="EK113" s="189"/>
      <c r="EL113" s="189"/>
      <c r="EM113" s="189"/>
      <c r="EN113" s="189"/>
      <c r="EO113" s="189"/>
      <c r="EP113" s="189"/>
      <c r="EQ113" s="189"/>
      <c r="ER113" s="189"/>
      <c r="ES113" s="189"/>
      <c r="ET113" s="189"/>
      <c r="EU113" s="189"/>
      <c r="EV113" s="189"/>
      <c r="EW113" s="189"/>
    </row>
    <row r="114" spans="1:153" ht="15" customHeight="1" x14ac:dyDescent="0.25">
      <c r="A114" s="189" t="s">
        <v>142</v>
      </c>
      <c r="B114" s="189"/>
      <c r="C114" s="189"/>
      <c r="D114" s="189"/>
      <c r="E114" s="189"/>
      <c r="F114" s="189"/>
      <c r="G114" s="189"/>
      <c r="H114" s="189"/>
      <c r="I114" s="189"/>
      <c r="J114" s="189"/>
      <c r="K114" s="189"/>
      <c r="L114" s="189"/>
      <c r="M114" s="189"/>
      <c r="N114" s="189"/>
      <c r="O114" s="189"/>
      <c r="P114" s="189"/>
      <c r="Q114" s="189"/>
      <c r="R114" s="189"/>
      <c r="S114" s="189"/>
      <c r="T114" s="189"/>
      <c r="U114" s="189"/>
      <c r="V114" s="189"/>
      <c r="W114" s="189"/>
      <c r="X114" s="189"/>
      <c r="Y114" s="189"/>
      <c r="Z114" s="189"/>
      <c r="AA114" s="189"/>
      <c r="AB114" s="189"/>
      <c r="AC114" s="189"/>
      <c r="AD114" s="189"/>
      <c r="AE114" s="189"/>
      <c r="AF114" s="189"/>
      <c r="AG114" s="189"/>
      <c r="AH114" s="189"/>
      <c r="AI114" s="189"/>
      <c r="AJ114" s="189"/>
      <c r="AK114" s="189"/>
      <c r="AL114" s="189"/>
      <c r="AM114" s="189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189"/>
      <c r="AX114" s="189"/>
      <c r="AY114" s="189"/>
      <c r="AZ114" s="189"/>
      <c r="BA114" s="189"/>
      <c r="BB114" s="189"/>
      <c r="BC114" s="189"/>
      <c r="BD114" s="189"/>
      <c r="BE114" s="189"/>
      <c r="BF114" s="189"/>
      <c r="BG114" s="189"/>
      <c r="BH114" s="189"/>
      <c r="BI114" s="189"/>
      <c r="BJ114" s="189"/>
      <c r="BK114" s="189"/>
      <c r="BL114" s="189"/>
      <c r="BM114" s="189"/>
      <c r="BN114" s="189"/>
      <c r="BO114" s="189"/>
      <c r="BP114" s="189"/>
      <c r="BQ114" s="189"/>
      <c r="BR114" s="189"/>
      <c r="BS114" s="189"/>
      <c r="BT114" s="189"/>
      <c r="BU114" s="189"/>
      <c r="BV114" s="189"/>
      <c r="BW114" s="189"/>
      <c r="BX114" s="189"/>
      <c r="BY114" s="189"/>
      <c r="BZ114" s="189"/>
      <c r="CA114" s="189"/>
      <c r="CB114" s="189"/>
      <c r="CC114" s="189"/>
      <c r="CD114" s="189"/>
      <c r="CE114" s="189"/>
      <c r="CF114" s="189"/>
      <c r="CG114" s="189"/>
      <c r="CH114" s="189"/>
      <c r="CI114" s="189"/>
      <c r="CJ114" s="189"/>
      <c r="CK114" s="189"/>
      <c r="CL114" s="189"/>
      <c r="CM114" s="189"/>
      <c r="CN114" s="189"/>
      <c r="CO114" s="189"/>
      <c r="CP114" s="189"/>
      <c r="CQ114" s="189"/>
      <c r="CR114" s="189"/>
      <c r="CS114" s="189"/>
      <c r="CT114" s="189"/>
      <c r="CU114" s="189"/>
      <c r="CV114" s="189"/>
      <c r="CW114" s="189"/>
      <c r="CX114" s="189"/>
      <c r="CY114" s="189"/>
      <c r="CZ114" s="189"/>
      <c r="DA114" s="189"/>
      <c r="DB114" s="189"/>
      <c r="DC114" s="189"/>
      <c r="DD114" s="189"/>
      <c r="DE114" s="189"/>
      <c r="DF114" s="189"/>
      <c r="DG114" s="189"/>
      <c r="DH114" s="189"/>
      <c r="DI114" s="189"/>
      <c r="DJ114" s="189"/>
      <c r="DK114" s="189"/>
      <c r="DL114" s="189"/>
      <c r="DM114" s="189"/>
      <c r="DN114" s="189"/>
      <c r="DO114" s="189"/>
      <c r="DP114" s="189"/>
      <c r="DQ114" s="189"/>
      <c r="DR114" s="189"/>
      <c r="DS114" s="189"/>
      <c r="DT114" s="189"/>
      <c r="DU114" s="189"/>
      <c r="DV114" s="189"/>
      <c r="DW114" s="189"/>
      <c r="DX114" s="189"/>
      <c r="DY114" s="189"/>
      <c r="DZ114" s="189"/>
      <c r="EA114" s="189"/>
      <c r="EB114" s="189"/>
      <c r="EC114" s="189"/>
      <c r="ED114" s="189"/>
      <c r="EE114" s="189"/>
      <c r="EF114" s="189"/>
      <c r="EG114" s="189"/>
      <c r="EH114" s="189"/>
      <c r="EI114" s="189"/>
      <c r="EJ114" s="189"/>
      <c r="EK114" s="189"/>
      <c r="EL114" s="189"/>
      <c r="EM114" s="189"/>
      <c r="EN114" s="189"/>
      <c r="EO114" s="189"/>
      <c r="EP114" s="189"/>
      <c r="EQ114" s="189"/>
      <c r="ER114" s="189"/>
      <c r="ES114" s="189"/>
      <c r="ET114" s="189"/>
      <c r="EU114" s="189"/>
      <c r="EV114" s="189"/>
      <c r="EW114" s="189"/>
    </row>
    <row r="115" spans="1:153" ht="15" customHeight="1" x14ac:dyDescent="0.25">
      <c r="A115" s="189" t="s">
        <v>141</v>
      </c>
      <c r="B115" s="189"/>
      <c r="C115" s="189"/>
      <c r="D115" s="189"/>
      <c r="E115" s="189"/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89"/>
      <c r="AM115" s="189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189"/>
      <c r="AX115" s="189"/>
      <c r="AY115" s="189"/>
      <c r="AZ115" s="189"/>
      <c r="BA115" s="189"/>
      <c r="BB115" s="189"/>
      <c r="BC115" s="189"/>
      <c r="BD115" s="189"/>
      <c r="BE115" s="189"/>
      <c r="BF115" s="189"/>
      <c r="BG115" s="189"/>
      <c r="BH115" s="189"/>
      <c r="BI115" s="189"/>
      <c r="BJ115" s="189"/>
      <c r="BK115" s="189"/>
      <c r="BL115" s="189"/>
      <c r="BM115" s="189"/>
      <c r="BN115" s="189"/>
      <c r="BO115" s="189"/>
      <c r="BP115" s="189"/>
      <c r="BQ115" s="189"/>
      <c r="BR115" s="189"/>
      <c r="BS115" s="189"/>
      <c r="BT115" s="189"/>
      <c r="BU115" s="189"/>
      <c r="BV115" s="189"/>
      <c r="BW115" s="189"/>
      <c r="BX115" s="189"/>
      <c r="BY115" s="189"/>
      <c r="BZ115" s="189"/>
      <c r="CA115" s="189"/>
      <c r="CB115" s="189"/>
      <c r="CC115" s="189"/>
      <c r="CD115" s="189"/>
      <c r="CE115" s="189"/>
      <c r="CF115" s="189"/>
      <c r="CG115" s="189"/>
      <c r="CH115" s="189"/>
      <c r="CI115" s="189"/>
      <c r="CJ115" s="189"/>
      <c r="CK115" s="189"/>
      <c r="CL115" s="189"/>
      <c r="CM115" s="189"/>
      <c r="CN115" s="189"/>
      <c r="CO115" s="189"/>
      <c r="CP115" s="189"/>
      <c r="CQ115" s="189"/>
      <c r="CR115" s="189"/>
      <c r="CS115" s="189"/>
      <c r="CT115" s="189"/>
      <c r="CU115" s="189"/>
      <c r="CV115" s="189"/>
      <c r="CW115" s="189"/>
      <c r="CX115" s="189"/>
      <c r="CY115" s="189"/>
      <c r="CZ115" s="189"/>
      <c r="DA115" s="189"/>
      <c r="DB115" s="189"/>
      <c r="DC115" s="189"/>
      <c r="DD115" s="189"/>
      <c r="DE115" s="189"/>
      <c r="DF115" s="189"/>
      <c r="DG115" s="189"/>
      <c r="DH115" s="189"/>
      <c r="DI115" s="189"/>
      <c r="DJ115" s="189"/>
      <c r="DK115" s="189"/>
      <c r="DL115" s="189"/>
      <c r="DM115" s="189"/>
      <c r="DN115" s="189"/>
      <c r="DO115" s="189"/>
      <c r="DP115" s="189"/>
      <c r="DQ115" s="189"/>
      <c r="DR115" s="189"/>
      <c r="DS115" s="189"/>
      <c r="DT115" s="189"/>
      <c r="DU115" s="189"/>
      <c r="DV115" s="189"/>
      <c r="DW115" s="189"/>
      <c r="DX115" s="189"/>
      <c r="DY115" s="189"/>
      <c r="DZ115" s="189"/>
      <c r="EA115" s="189"/>
      <c r="EB115" s="189"/>
      <c r="EC115" s="189"/>
      <c r="ED115" s="189"/>
      <c r="EE115" s="189"/>
      <c r="EF115" s="189"/>
      <c r="EG115" s="189"/>
      <c r="EH115" s="189"/>
      <c r="EI115" s="189"/>
      <c r="EJ115" s="189"/>
      <c r="EK115" s="189"/>
      <c r="EL115" s="189"/>
      <c r="EM115" s="189"/>
      <c r="EN115" s="189"/>
      <c r="EO115" s="189"/>
      <c r="EP115" s="189"/>
      <c r="EQ115" s="189"/>
      <c r="ER115" s="189"/>
      <c r="ES115" s="189"/>
      <c r="ET115" s="189"/>
      <c r="EU115" s="189"/>
      <c r="EV115" s="189"/>
      <c r="EW115" s="189"/>
    </row>
    <row r="116" spans="1:153" ht="15" customHeight="1" x14ac:dyDescent="0.25">
      <c r="A116" s="189" t="s">
        <v>140</v>
      </c>
      <c r="B116" s="189"/>
      <c r="C116" s="189"/>
      <c r="D116" s="189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89"/>
      <c r="DG116" s="189"/>
      <c r="DH116" s="189"/>
      <c r="DI116" s="189"/>
      <c r="DJ116" s="189"/>
      <c r="DK116" s="189"/>
      <c r="DL116" s="189"/>
      <c r="DM116" s="189"/>
      <c r="DN116" s="189"/>
      <c r="DO116" s="189"/>
      <c r="DP116" s="189"/>
      <c r="DQ116" s="189"/>
      <c r="DR116" s="189"/>
      <c r="DS116" s="189"/>
      <c r="DT116" s="189"/>
      <c r="DU116" s="189"/>
      <c r="DV116" s="189"/>
      <c r="DW116" s="189"/>
      <c r="DX116" s="189"/>
      <c r="DY116" s="189"/>
      <c r="DZ116" s="189"/>
      <c r="EA116" s="189"/>
      <c r="EB116" s="189"/>
      <c r="EC116" s="189"/>
      <c r="ED116" s="189"/>
      <c r="EE116" s="189"/>
      <c r="EF116" s="189"/>
      <c r="EG116" s="189"/>
      <c r="EH116" s="189"/>
      <c r="EI116" s="189"/>
      <c r="EJ116" s="189"/>
      <c r="EK116" s="189"/>
      <c r="EL116" s="189"/>
      <c r="EM116" s="189"/>
      <c r="EN116" s="189"/>
      <c r="EO116" s="189"/>
      <c r="EP116" s="189"/>
      <c r="EQ116" s="189"/>
      <c r="ER116" s="189"/>
      <c r="ES116" s="189"/>
      <c r="ET116" s="189"/>
      <c r="EU116" s="189"/>
      <c r="EV116" s="189"/>
      <c r="EW116" s="189"/>
    </row>
    <row r="117" spans="1:153" ht="15" customHeight="1" x14ac:dyDescent="0.25">
      <c r="A117" s="189" t="s">
        <v>139</v>
      </c>
      <c r="B117" s="189"/>
      <c r="C117" s="189"/>
      <c r="D117" s="189"/>
      <c r="E117" s="189"/>
      <c r="F117" s="189"/>
      <c r="G117" s="189"/>
      <c r="H117" s="189"/>
      <c r="I117" s="189"/>
      <c r="J117" s="189"/>
      <c r="K117" s="189"/>
      <c r="L117" s="189"/>
      <c r="M117" s="189"/>
      <c r="N117" s="189"/>
      <c r="O117" s="189"/>
      <c r="P117" s="189"/>
      <c r="Q117" s="189"/>
      <c r="R117" s="189"/>
      <c r="S117" s="189"/>
      <c r="T117" s="189"/>
      <c r="U117" s="189"/>
      <c r="V117" s="189"/>
      <c r="W117" s="189"/>
      <c r="X117" s="189"/>
      <c r="Y117" s="189"/>
      <c r="Z117" s="189"/>
      <c r="AA117" s="189"/>
      <c r="AB117" s="189"/>
      <c r="AC117" s="189"/>
      <c r="AD117" s="189"/>
      <c r="AE117" s="189"/>
      <c r="AF117" s="189"/>
      <c r="AG117" s="189"/>
      <c r="AH117" s="189"/>
      <c r="AI117" s="189"/>
      <c r="AJ117" s="189"/>
      <c r="AK117" s="189"/>
      <c r="AL117" s="189"/>
      <c r="AM117" s="189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189"/>
      <c r="AX117" s="189"/>
      <c r="AY117" s="189"/>
      <c r="AZ117" s="189"/>
      <c r="BA117" s="189"/>
      <c r="BB117" s="189"/>
      <c r="BC117" s="189"/>
      <c r="BD117" s="189"/>
      <c r="BE117" s="189"/>
      <c r="BF117" s="189"/>
      <c r="BG117" s="189"/>
      <c r="BH117" s="189"/>
      <c r="BI117" s="189"/>
      <c r="BJ117" s="189"/>
      <c r="BK117" s="189"/>
      <c r="BL117" s="189"/>
      <c r="BM117" s="189"/>
      <c r="BN117" s="189"/>
      <c r="BO117" s="189"/>
      <c r="BP117" s="189"/>
      <c r="BQ117" s="189"/>
      <c r="BR117" s="189"/>
      <c r="BS117" s="189"/>
      <c r="BT117" s="189"/>
      <c r="BU117" s="189"/>
      <c r="BV117" s="189"/>
      <c r="BW117" s="189"/>
      <c r="BX117" s="189"/>
      <c r="BY117" s="189"/>
      <c r="BZ117" s="189"/>
      <c r="CA117" s="189"/>
      <c r="CB117" s="189"/>
      <c r="CC117" s="189"/>
      <c r="CD117" s="189"/>
      <c r="CE117" s="189"/>
      <c r="CF117" s="189"/>
      <c r="CG117" s="189"/>
      <c r="CH117" s="189"/>
      <c r="CI117" s="189"/>
      <c r="CJ117" s="189"/>
      <c r="CK117" s="189"/>
      <c r="CL117" s="189"/>
      <c r="CM117" s="189"/>
      <c r="CN117" s="189"/>
      <c r="CO117" s="189"/>
      <c r="CP117" s="189"/>
      <c r="CQ117" s="189"/>
      <c r="CR117" s="189"/>
      <c r="CS117" s="189"/>
      <c r="CT117" s="189"/>
      <c r="CU117" s="189"/>
      <c r="CV117" s="189"/>
      <c r="CW117" s="189"/>
      <c r="CX117" s="189"/>
      <c r="CY117" s="189"/>
      <c r="CZ117" s="189"/>
      <c r="DA117" s="189"/>
      <c r="DB117" s="189"/>
      <c r="DC117" s="189"/>
      <c r="DD117" s="189"/>
      <c r="DE117" s="189"/>
      <c r="DF117" s="189"/>
      <c r="DG117" s="189"/>
      <c r="DH117" s="189"/>
      <c r="DI117" s="189"/>
      <c r="DJ117" s="189"/>
      <c r="DK117" s="189"/>
      <c r="DL117" s="189"/>
      <c r="DM117" s="189"/>
      <c r="DN117" s="189"/>
      <c r="DO117" s="189"/>
      <c r="DP117" s="189"/>
      <c r="DQ117" s="189"/>
      <c r="DR117" s="189"/>
      <c r="DS117" s="189"/>
      <c r="DT117" s="189"/>
      <c r="DU117" s="189"/>
      <c r="DV117" s="189"/>
      <c r="DW117" s="189"/>
      <c r="DX117" s="189"/>
      <c r="DY117" s="189"/>
      <c r="DZ117" s="189"/>
      <c r="EA117" s="189"/>
      <c r="EB117" s="189"/>
      <c r="EC117" s="189"/>
      <c r="ED117" s="189"/>
      <c r="EE117" s="189"/>
      <c r="EF117" s="189"/>
      <c r="EG117" s="189"/>
      <c r="EH117" s="189"/>
      <c r="EI117" s="189"/>
      <c r="EJ117" s="189"/>
      <c r="EK117" s="189"/>
      <c r="EL117" s="189"/>
      <c r="EM117" s="189"/>
      <c r="EN117" s="189"/>
      <c r="EO117" s="189"/>
      <c r="EP117" s="189"/>
      <c r="EQ117" s="189"/>
      <c r="ER117" s="189"/>
      <c r="ES117" s="189"/>
      <c r="ET117" s="189"/>
      <c r="EU117" s="189"/>
      <c r="EV117" s="189"/>
      <c r="EW117" s="189"/>
    </row>
    <row r="118" spans="1:153" ht="15" customHeight="1" x14ac:dyDescent="0.25">
      <c r="A118" s="189" t="s">
        <v>138</v>
      </c>
      <c r="B118" s="189"/>
      <c r="C118" s="189"/>
      <c r="D118" s="189"/>
      <c r="E118" s="189"/>
      <c r="F118" s="189"/>
      <c r="G118" s="189"/>
      <c r="H118" s="189"/>
      <c r="I118" s="189"/>
      <c r="J118" s="189"/>
      <c r="K118" s="189"/>
      <c r="L118" s="189"/>
      <c r="M118" s="189"/>
      <c r="N118" s="189"/>
      <c r="O118" s="189"/>
      <c r="P118" s="189"/>
      <c r="Q118" s="189"/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  <c r="AB118" s="189"/>
      <c r="AC118" s="189"/>
      <c r="AD118" s="189"/>
      <c r="AE118" s="189"/>
      <c r="AF118" s="189"/>
      <c r="AG118" s="189"/>
      <c r="AH118" s="189"/>
      <c r="AI118" s="189"/>
      <c r="AJ118" s="189"/>
      <c r="AK118" s="189"/>
      <c r="AL118" s="189"/>
      <c r="AM118" s="189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189"/>
      <c r="AX118" s="189"/>
      <c r="AY118" s="189"/>
      <c r="AZ118" s="189"/>
      <c r="BA118" s="189"/>
      <c r="BB118" s="189"/>
      <c r="BC118" s="189"/>
      <c r="BD118" s="189"/>
      <c r="BE118" s="189"/>
      <c r="BF118" s="189"/>
      <c r="BG118" s="189"/>
      <c r="BH118" s="189"/>
      <c r="BI118" s="189"/>
      <c r="BJ118" s="189"/>
      <c r="BK118" s="189"/>
      <c r="BL118" s="189"/>
      <c r="BM118" s="189"/>
      <c r="BN118" s="189"/>
      <c r="BO118" s="189"/>
      <c r="BP118" s="189"/>
      <c r="BQ118" s="189"/>
      <c r="BR118" s="189"/>
      <c r="BS118" s="189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89"/>
      <c r="CJ118" s="189"/>
      <c r="CK118" s="189"/>
      <c r="CL118" s="189"/>
      <c r="CM118" s="189"/>
      <c r="CN118" s="189"/>
      <c r="CO118" s="189"/>
      <c r="CP118" s="189"/>
      <c r="CQ118" s="189"/>
      <c r="CR118" s="189"/>
      <c r="CS118" s="189"/>
      <c r="CT118" s="189"/>
      <c r="CU118" s="189"/>
      <c r="CV118" s="189"/>
      <c r="CW118" s="189"/>
      <c r="CX118" s="189"/>
      <c r="CY118" s="189"/>
      <c r="CZ118" s="189"/>
      <c r="DA118" s="189"/>
      <c r="DB118" s="189"/>
      <c r="DC118" s="189"/>
      <c r="DD118" s="189"/>
      <c r="DE118" s="189"/>
      <c r="DF118" s="189"/>
      <c r="DG118" s="189"/>
      <c r="DH118" s="189"/>
      <c r="DI118" s="189"/>
      <c r="DJ118" s="189"/>
      <c r="DK118" s="189"/>
      <c r="DL118" s="189"/>
      <c r="DM118" s="189"/>
      <c r="DN118" s="189"/>
      <c r="DO118" s="189"/>
      <c r="DP118" s="189"/>
      <c r="DQ118" s="189"/>
      <c r="DR118" s="189"/>
      <c r="DS118" s="189"/>
      <c r="DT118" s="189"/>
      <c r="DU118" s="189"/>
      <c r="DV118" s="189"/>
      <c r="DW118" s="189"/>
      <c r="DX118" s="189"/>
      <c r="DY118" s="189"/>
      <c r="DZ118" s="189"/>
      <c r="EA118" s="189"/>
      <c r="EB118" s="189"/>
      <c r="EC118" s="189"/>
      <c r="ED118" s="189"/>
      <c r="EE118" s="189"/>
      <c r="EF118" s="189"/>
      <c r="EG118" s="189"/>
      <c r="EH118" s="189"/>
      <c r="EI118" s="189"/>
      <c r="EJ118" s="189"/>
      <c r="EK118" s="189"/>
      <c r="EL118" s="189"/>
      <c r="EM118" s="189"/>
      <c r="EN118" s="189"/>
      <c r="EO118" s="189"/>
      <c r="EP118" s="189"/>
      <c r="EQ118" s="189"/>
      <c r="ER118" s="189"/>
      <c r="ES118" s="189"/>
      <c r="ET118" s="189"/>
      <c r="EU118" s="189"/>
      <c r="EV118" s="189"/>
      <c r="EW118" s="189"/>
    </row>
    <row r="119" spans="1:153" ht="15" customHeight="1" x14ac:dyDescent="0.25">
      <c r="A119" s="189" t="s">
        <v>137</v>
      </c>
      <c r="B119" s="189"/>
      <c r="C119" s="189"/>
      <c r="D119" s="189"/>
      <c r="E119" s="189"/>
      <c r="F119" s="189"/>
      <c r="G119" s="189"/>
      <c r="H119" s="189"/>
      <c r="I119" s="189"/>
      <c r="J119" s="189"/>
      <c r="K119" s="189"/>
      <c r="L119" s="189"/>
      <c r="M119" s="189"/>
      <c r="N119" s="189"/>
      <c r="O119" s="189"/>
      <c r="P119" s="189"/>
      <c r="Q119" s="189"/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189"/>
      <c r="AX119" s="189"/>
      <c r="AY119" s="189"/>
      <c r="AZ119" s="189"/>
      <c r="BA119" s="189"/>
      <c r="BB119" s="189"/>
      <c r="BC119" s="189"/>
      <c r="BD119" s="189"/>
      <c r="BE119" s="189"/>
      <c r="BF119" s="189"/>
      <c r="BG119" s="189"/>
      <c r="BH119" s="189"/>
      <c r="BI119" s="189"/>
      <c r="BJ119" s="189"/>
      <c r="BK119" s="189"/>
      <c r="BL119" s="189"/>
      <c r="BM119" s="189"/>
      <c r="BN119" s="189"/>
      <c r="BO119" s="189"/>
      <c r="BP119" s="189"/>
      <c r="BQ119" s="189"/>
      <c r="BR119" s="189"/>
      <c r="BS119" s="189"/>
      <c r="BT119" s="189"/>
      <c r="BU119" s="189"/>
      <c r="BV119" s="189"/>
      <c r="BW119" s="189"/>
      <c r="BX119" s="189"/>
      <c r="BY119" s="189"/>
      <c r="BZ119" s="189"/>
      <c r="CA119" s="189"/>
      <c r="CB119" s="189"/>
      <c r="CC119" s="189"/>
      <c r="CD119" s="189"/>
      <c r="CE119" s="189"/>
      <c r="CF119" s="189"/>
      <c r="CG119" s="189"/>
      <c r="CH119" s="189"/>
      <c r="CI119" s="189"/>
      <c r="CJ119" s="189"/>
      <c r="CK119" s="189"/>
      <c r="CL119" s="189"/>
      <c r="CM119" s="189"/>
      <c r="CN119" s="189"/>
      <c r="CO119" s="189"/>
      <c r="CP119" s="189"/>
      <c r="CQ119" s="189"/>
      <c r="CR119" s="189"/>
      <c r="CS119" s="189"/>
      <c r="CT119" s="189"/>
      <c r="CU119" s="189"/>
      <c r="CV119" s="189"/>
      <c r="CW119" s="189"/>
      <c r="CX119" s="189"/>
      <c r="CY119" s="189"/>
      <c r="CZ119" s="189"/>
      <c r="DA119" s="189"/>
      <c r="DB119" s="189"/>
      <c r="DC119" s="189"/>
      <c r="DD119" s="189"/>
      <c r="DE119" s="189"/>
      <c r="DF119" s="189"/>
      <c r="DG119" s="189"/>
      <c r="DH119" s="189"/>
      <c r="DI119" s="189"/>
      <c r="DJ119" s="189"/>
      <c r="DK119" s="189"/>
      <c r="DL119" s="189"/>
      <c r="DM119" s="189"/>
      <c r="DN119" s="189"/>
      <c r="DO119" s="189"/>
      <c r="DP119" s="189"/>
      <c r="DQ119" s="189"/>
      <c r="DR119" s="189"/>
      <c r="DS119" s="189"/>
      <c r="DT119" s="189"/>
      <c r="DU119" s="189"/>
      <c r="DV119" s="189"/>
      <c r="DW119" s="189"/>
      <c r="DX119" s="189"/>
      <c r="DY119" s="189"/>
      <c r="DZ119" s="189"/>
      <c r="EA119" s="189"/>
      <c r="EB119" s="189"/>
      <c r="EC119" s="189"/>
      <c r="ED119" s="189"/>
      <c r="EE119" s="189"/>
      <c r="EF119" s="189"/>
      <c r="EG119" s="189"/>
      <c r="EH119" s="189"/>
      <c r="EI119" s="189"/>
      <c r="EJ119" s="189"/>
      <c r="EK119" s="189"/>
      <c r="EL119" s="189"/>
      <c r="EM119" s="189"/>
      <c r="EN119" s="189"/>
      <c r="EO119" s="189"/>
      <c r="EP119" s="189"/>
      <c r="EQ119" s="189"/>
      <c r="ER119" s="189"/>
      <c r="ES119" s="189"/>
      <c r="ET119" s="189"/>
      <c r="EU119" s="189"/>
      <c r="EV119" s="189"/>
      <c r="EW119" s="189"/>
    </row>
  </sheetData>
  <mergeCells count="81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G4:BK4"/>
    <mergeCell ref="BL4:BP4"/>
    <mergeCell ref="BQ4:BU4"/>
    <mergeCell ref="BV4:BZ4"/>
    <mergeCell ref="CA4:CE4"/>
    <mergeCell ref="CF4:CJ4"/>
    <mergeCell ref="CK4:CO4"/>
    <mergeCell ref="CP4:CT4"/>
    <mergeCell ref="CU4:CY4"/>
    <mergeCell ref="CZ4:DD4"/>
    <mergeCell ref="DE4:DI4"/>
    <mergeCell ref="DJ4:DN4"/>
    <mergeCell ref="DO4:DS4"/>
    <mergeCell ref="DT4:DX4"/>
    <mergeCell ref="DY4:EC4"/>
    <mergeCell ref="ED4:EH4"/>
    <mergeCell ref="EI4:EM4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AW6:BA6"/>
    <mergeCell ref="BB6:BF6"/>
    <mergeCell ref="BG6:BK6"/>
    <mergeCell ref="BL6:BP6"/>
    <mergeCell ref="BQ6:BU6"/>
    <mergeCell ref="BV6:BZ6"/>
    <mergeCell ref="CA6:CE6"/>
    <mergeCell ref="CF6:CJ6"/>
    <mergeCell ref="CK6:CO6"/>
    <mergeCell ref="CP6:CT6"/>
    <mergeCell ref="CU6:CY6"/>
    <mergeCell ref="CZ6:DD6"/>
    <mergeCell ref="DE6:DI6"/>
    <mergeCell ref="DJ6:DN6"/>
    <mergeCell ref="DO6:DS6"/>
    <mergeCell ref="DT6:DX6"/>
    <mergeCell ref="DY6:EC6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AH7:AL7"/>
    <mergeCell ref="AM7:AQ7"/>
    <mergeCell ref="AR7:AV7"/>
    <mergeCell ref="AW7:BA7"/>
    <mergeCell ref="BB7:BF7"/>
    <mergeCell ref="BG7:BK7"/>
    <mergeCell ref="BL7:BP7"/>
    <mergeCell ref="BQ7:BU7"/>
    <mergeCell ref="BV7:BZ7"/>
    <mergeCell ref="CA7:CE7"/>
    <mergeCell ref="CF7:CJ7"/>
    <mergeCell ref="CK7:CO7"/>
    <mergeCell ref="CP7:CT7"/>
    <mergeCell ref="CU7:CY7"/>
    <mergeCell ref="CZ7:DD7"/>
    <mergeCell ref="DE7:DI7"/>
    <mergeCell ref="DJ7:DN7"/>
    <mergeCell ref="DO7:DS7"/>
    <mergeCell ref="DT7:DX7"/>
    <mergeCell ref="DY7:EC7"/>
    <mergeCell ref="ED7:EH7"/>
    <mergeCell ref="EI7:EM7"/>
    <mergeCell ref="EN7:ER7"/>
    <mergeCell ref="ES7:EW7"/>
    <mergeCell ref="D8:H8"/>
    <mergeCell ref="I8:M8"/>
    <mergeCell ref="N8:R8"/>
    <mergeCell ref="S8:W8"/>
    <mergeCell ref="X8:AB8"/>
    <mergeCell ref="AC8:AG8"/>
    <mergeCell ref="AH8:AL8"/>
    <mergeCell ref="AM8:AQ8"/>
    <mergeCell ref="AR8:AV8"/>
    <mergeCell ref="AW8:BA8"/>
    <mergeCell ref="BB8:BF8"/>
    <mergeCell ref="BG8:BK8"/>
    <mergeCell ref="BL8:BP8"/>
    <mergeCell ref="BQ8:BU8"/>
    <mergeCell ref="BV8:BZ8"/>
    <mergeCell ref="CA8:CE8"/>
    <mergeCell ref="CF8:CJ8"/>
    <mergeCell ref="CK8:CO8"/>
    <mergeCell ref="CP8:CT8"/>
    <mergeCell ref="CU8:CY8"/>
    <mergeCell ref="CZ8:DD8"/>
    <mergeCell ref="DE8:DI8"/>
    <mergeCell ref="DJ8:DN8"/>
    <mergeCell ref="DO8:DS8"/>
    <mergeCell ref="DT8:DX8"/>
    <mergeCell ref="DY8:EC8"/>
    <mergeCell ref="ED8:EH8"/>
    <mergeCell ref="EI8:EM8"/>
    <mergeCell ref="EN8:ER8"/>
    <mergeCell ref="ES8:EW8"/>
    <mergeCell ref="D9:H9"/>
    <mergeCell ref="I9:M9"/>
    <mergeCell ref="N9:R9"/>
    <mergeCell ref="S9:W9"/>
    <mergeCell ref="X9:AB9"/>
    <mergeCell ref="AC9:AG9"/>
    <mergeCell ref="AH9:AL9"/>
    <mergeCell ref="AM9:AQ9"/>
    <mergeCell ref="AR9:AV9"/>
    <mergeCell ref="AW9:BA9"/>
    <mergeCell ref="BB9:BF9"/>
    <mergeCell ref="BG9:BK9"/>
    <mergeCell ref="BL9:BP9"/>
    <mergeCell ref="BQ9:BU9"/>
    <mergeCell ref="BV9:BZ9"/>
    <mergeCell ref="CA9:CE9"/>
    <mergeCell ref="CF9:CJ9"/>
    <mergeCell ref="CK9:CO9"/>
    <mergeCell ref="CP9:CT9"/>
    <mergeCell ref="CU9:CY9"/>
    <mergeCell ref="CZ9:DD9"/>
    <mergeCell ref="DE9:DI9"/>
    <mergeCell ref="DJ9:DN9"/>
    <mergeCell ref="DO9:DS9"/>
    <mergeCell ref="DT9:DX9"/>
    <mergeCell ref="DY9:EC9"/>
    <mergeCell ref="ED9:EH9"/>
    <mergeCell ref="EI9:EM9"/>
    <mergeCell ref="EN9:ER9"/>
    <mergeCell ref="ES9:EW9"/>
    <mergeCell ref="D10:H10"/>
    <mergeCell ref="I10:M10"/>
    <mergeCell ref="N10:R10"/>
    <mergeCell ref="S10:W10"/>
    <mergeCell ref="X10:AB10"/>
    <mergeCell ref="AC10:AG10"/>
    <mergeCell ref="AH10:AL10"/>
    <mergeCell ref="AM10:AQ10"/>
    <mergeCell ref="AR10:AV10"/>
    <mergeCell ref="AW10:BA10"/>
    <mergeCell ref="BB10:BF10"/>
    <mergeCell ref="BG10:BK10"/>
    <mergeCell ref="BL10:BP10"/>
    <mergeCell ref="BQ10:BU10"/>
    <mergeCell ref="BV10:BZ10"/>
    <mergeCell ref="CA10:CE10"/>
    <mergeCell ref="CF10:CJ10"/>
    <mergeCell ref="CK10:CO10"/>
    <mergeCell ref="CP10:CT10"/>
    <mergeCell ref="CU10:CY10"/>
    <mergeCell ref="CZ10:DD10"/>
    <mergeCell ref="DE10:DI10"/>
    <mergeCell ref="DJ10:DN10"/>
    <mergeCell ref="DO10:DS10"/>
    <mergeCell ref="DT10:DX10"/>
    <mergeCell ref="DY10:EC10"/>
    <mergeCell ref="ED10:EH10"/>
    <mergeCell ref="EI10:EM10"/>
    <mergeCell ref="EN10:ER10"/>
    <mergeCell ref="ES10:EW10"/>
    <mergeCell ref="D19:H19"/>
    <mergeCell ref="I19:M19"/>
    <mergeCell ref="N19:R19"/>
    <mergeCell ref="S19:W19"/>
    <mergeCell ref="X19:AB19"/>
    <mergeCell ref="AC19:AG19"/>
    <mergeCell ref="AH19:AL19"/>
    <mergeCell ref="AM19:AQ19"/>
    <mergeCell ref="AR19:AV19"/>
    <mergeCell ref="AW19:BA19"/>
    <mergeCell ref="BB19:BF19"/>
    <mergeCell ref="BG19:BK19"/>
    <mergeCell ref="BL19:BP19"/>
    <mergeCell ref="BQ19:BU19"/>
    <mergeCell ref="BV19:BZ19"/>
    <mergeCell ref="CA19:CE19"/>
    <mergeCell ref="CF19:CJ19"/>
    <mergeCell ref="CK19:CO19"/>
    <mergeCell ref="CP19:CT19"/>
    <mergeCell ref="CU19:CY19"/>
    <mergeCell ref="CZ19:DD19"/>
    <mergeCell ref="DE19:DI19"/>
    <mergeCell ref="DJ19:DN19"/>
    <mergeCell ref="DO19:DS19"/>
    <mergeCell ref="DT19:DX19"/>
    <mergeCell ref="DY19:EC19"/>
    <mergeCell ref="ED19:EH19"/>
    <mergeCell ref="EI19:EM19"/>
    <mergeCell ref="EN19:ER19"/>
    <mergeCell ref="ES19:EW19"/>
    <mergeCell ref="D27:H27"/>
    <mergeCell ref="I27:M27"/>
    <mergeCell ref="N27:R27"/>
    <mergeCell ref="S27:W27"/>
    <mergeCell ref="X27:AB27"/>
    <mergeCell ref="AC27:AG27"/>
    <mergeCell ref="AH27:AL27"/>
    <mergeCell ref="AM27:AQ27"/>
    <mergeCell ref="AR27:AV27"/>
    <mergeCell ref="AW27:BA27"/>
    <mergeCell ref="BB27:BF27"/>
    <mergeCell ref="BG27:BK27"/>
    <mergeCell ref="BL27:BP27"/>
    <mergeCell ref="BQ27:BU27"/>
    <mergeCell ref="BV27:BZ27"/>
    <mergeCell ref="CA27:CE27"/>
    <mergeCell ref="CF27:CJ27"/>
    <mergeCell ref="CK27:CO27"/>
    <mergeCell ref="CP27:CT27"/>
    <mergeCell ref="CU27:CY27"/>
    <mergeCell ref="CZ27:DD27"/>
    <mergeCell ref="DE27:DI27"/>
    <mergeCell ref="DJ27:DN27"/>
    <mergeCell ref="DO27:DS27"/>
    <mergeCell ref="DT27:DX27"/>
    <mergeCell ref="DY27:EC27"/>
    <mergeCell ref="ED27:EH27"/>
    <mergeCell ref="EI27:EM27"/>
    <mergeCell ref="EN27:ER27"/>
    <mergeCell ref="ES27:EW27"/>
    <mergeCell ref="D29:H29"/>
    <mergeCell ref="I29:M29"/>
    <mergeCell ref="N29:R29"/>
    <mergeCell ref="S29:W29"/>
    <mergeCell ref="X29:AB29"/>
    <mergeCell ref="AC29:AG29"/>
    <mergeCell ref="AH29:AL29"/>
    <mergeCell ref="AM29:AQ29"/>
    <mergeCell ref="AR29:AV29"/>
    <mergeCell ref="AW29:BA29"/>
    <mergeCell ref="BB29:BF29"/>
    <mergeCell ref="BG29:BK29"/>
    <mergeCell ref="BL29:BP29"/>
    <mergeCell ref="BQ29:BU29"/>
    <mergeCell ref="BV29:BZ29"/>
    <mergeCell ref="CA29:CE29"/>
    <mergeCell ref="CF29:CJ29"/>
    <mergeCell ref="CK29:CO29"/>
    <mergeCell ref="CP29:CT29"/>
    <mergeCell ref="CU29:CY29"/>
    <mergeCell ref="CZ29:DD29"/>
    <mergeCell ref="DE29:DI29"/>
    <mergeCell ref="DJ29:DN29"/>
    <mergeCell ref="DO29:DS29"/>
    <mergeCell ref="DT29:DX29"/>
    <mergeCell ref="DY29:EC29"/>
    <mergeCell ref="ED29:EH29"/>
    <mergeCell ref="EI29:EM29"/>
    <mergeCell ref="EN29:ER29"/>
    <mergeCell ref="ES29:EW29"/>
    <mergeCell ref="D30:H30"/>
    <mergeCell ref="I30:M30"/>
    <mergeCell ref="N30:R30"/>
    <mergeCell ref="S30:W30"/>
    <mergeCell ref="X30:AB30"/>
    <mergeCell ref="AC30:AG30"/>
    <mergeCell ref="AH30:AL30"/>
    <mergeCell ref="AM30:AQ30"/>
    <mergeCell ref="AR30:AV30"/>
    <mergeCell ref="AW30:BA30"/>
    <mergeCell ref="BB30:BF30"/>
    <mergeCell ref="BG30:BK30"/>
    <mergeCell ref="BL30:BP30"/>
    <mergeCell ref="BQ30:BU30"/>
    <mergeCell ref="BV30:BZ30"/>
    <mergeCell ref="CA30:CE30"/>
    <mergeCell ref="CF30:CJ30"/>
    <mergeCell ref="CK30:CO30"/>
    <mergeCell ref="CP30:CT30"/>
    <mergeCell ref="CU30:CY30"/>
    <mergeCell ref="CZ30:DD30"/>
    <mergeCell ref="DE30:DI30"/>
    <mergeCell ref="DJ30:DN30"/>
    <mergeCell ref="DO30:DS30"/>
    <mergeCell ref="DT30:DX30"/>
    <mergeCell ref="DY30:EC30"/>
    <mergeCell ref="ED30:EH30"/>
    <mergeCell ref="EI30:EM30"/>
    <mergeCell ref="EN30:ER30"/>
    <mergeCell ref="ES30:EW30"/>
    <mergeCell ref="D40:H40"/>
    <mergeCell ref="I40:M40"/>
    <mergeCell ref="N40:R40"/>
    <mergeCell ref="S40:W40"/>
    <mergeCell ref="X40:AB40"/>
    <mergeCell ref="AC40:AG40"/>
    <mergeCell ref="AH40:AL40"/>
    <mergeCell ref="AM40:AQ40"/>
    <mergeCell ref="AR40:AV40"/>
    <mergeCell ref="AW40:BA40"/>
    <mergeCell ref="BB40:BF40"/>
    <mergeCell ref="BG40:BK40"/>
    <mergeCell ref="BL40:BP40"/>
    <mergeCell ref="BQ40:BU40"/>
    <mergeCell ref="BV40:BZ40"/>
    <mergeCell ref="CA40:CE40"/>
    <mergeCell ref="CF40:CJ40"/>
    <mergeCell ref="CK40:CO40"/>
    <mergeCell ref="CP40:CT40"/>
    <mergeCell ref="CU40:CY40"/>
    <mergeCell ref="CZ40:DD40"/>
    <mergeCell ref="DE40:DI40"/>
    <mergeCell ref="DJ40:DN40"/>
    <mergeCell ref="DO40:DS40"/>
    <mergeCell ref="DT40:DX40"/>
    <mergeCell ref="DY40:EC40"/>
    <mergeCell ref="ED40:EH40"/>
    <mergeCell ref="EI40:EM40"/>
    <mergeCell ref="EN40:ER40"/>
    <mergeCell ref="ES40:EW40"/>
    <mergeCell ref="D41:H41"/>
    <mergeCell ref="I41:M41"/>
    <mergeCell ref="N41:R41"/>
    <mergeCell ref="S41:W41"/>
    <mergeCell ref="X41:AB41"/>
    <mergeCell ref="AC41:AG41"/>
    <mergeCell ref="AH41:AL41"/>
    <mergeCell ref="AM41:AQ41"/>
    <mergeCell ref="AR41:AV41"/>
    <mergeCell ref="AW41:BA41"/>
    <mergeCell ref="BB41:BF41"/>
    <mergeCell ref="BG41:BK41"/>
    <mergeCell ref="BL41:BP41"/>
    <mergeCell ref="BQ41:BU41"/>
    <mergeCell ref="BV41:BZ41"/>
    <mergeCell ref="CA41:CE41"/>
    <mergeCell ref="CF41:CJ41"/>
    <mergeCell ref="CK41:CO41"/>
    <mergeCell ref="CP41:CT41"/>
    <mergeCell ref="CU41:CY41"/>
    <mergeCell ref="CZ41:DD41"/>
    <mergeCell ref="DE41:DI41"/>
    <mergeCell ref="DJ41:DN41"/>
    <mergeCell ref="DO41:DS41"/>
    <mergeCell ref="DT41:DX41"/>
    <mergeCell ref="DY41:EC41"/>
    <mergeCell ref="ED41:EH41"/>
    <mergeCell ref="EI41:EM41"/>
    <mergeCell ref="EN41:ER41"/>
    <mergeCell ref="ES41:EW41"/>
    <mergeCell ref="D50:H50"/>
    <mergeCell ref="I50:M50"/>
    <mergeCell ref="N50:R50"/>
    <mergeCell ref="S50:W50"/>
    <mergeCell ref="X50:AB50"/>
    <mergeCell ref="AC50:AG50"/>
    <mergeCell ref="AH50:AL50"/>
    <mergeCell ref="AM50:AQ50"/>
    <mergeCell ref="AR50:AV50"/>
    <mergeCell ref="AW50:BA50"/>
    <mergeCell ref="BB50:BF50"/>
    <mergeCell ref="BG50:BK50"/>
    <mergeCell ref="BL50:BP50"/>
    <mergeCell ref="BQ50:BU50"/>
    <mergeCell ref="BV50:BZ50"/>
    <mergeCell ref="CA50:CE50"/>
    <mergeCell ref="CF50:CJ50"/>
    <mergeCell ref="CK50:CO50"/>
    <mergeCell ref="CP50:CT50"/>
    <mergeCell ref="CU50:CY50"/>
    <mergeCell ref="CZ50:DD50"/>
    <mergeCell ref="DE50:DI50"/>
    <mergeCell ref="DJ50:DN50"/>
    <mergeCell ref="DO50:DS50"/>
    <mergeCell ref="DT50:DX50"/>
    <mergeCell ref="DY50:EC50"/>
    <mergeCell ref="ED50:EH50"/>
    <mergeCell ref="EI50:EM50"/>
    <mergeCell ref="EN50:ER50"/>
    <mergeCell ref="ES50:EW50"/>
    <mergeCell ref="D52:H52"/>
    <mergeCell ref="I52:M52"/>
    <mergeCell ref="N52:R52"/>
    <mergeCell ref="S52:W52"/>
    <mergeCell ref="X52:AB52"/>
    <mergeCell ref="AC52:AG52"/>
    <mergeCell ref="AH52:AL52"/>
    <mergeCell ref="AM52:AQ52"/>
    <mergeCell ref="AR52:AV52"/>
    <mergeCell ref="AW52:BA52"/>
    <mergeCell ref="BB52:BF52"/>
    <mergeCell ref="BG52:BK52"/>
    <mergeCell ref="BL52:BP52"/>
    <mergeCell ref="BQ52:BU52"/>
    <mergeCell ref="BV52:BZ52"/>
    <mergeCell ref="CA52:CE52"/>
    <mergeCell ref="CF52:CJ52"/>
    <mergeCell ref="CK52:CO52"/>
    <mergeCell ref="CP52:CT52"/>
    <mergeCell ref="CU52:CY52"/>
    <mergeCell ref="CZ52:DD52"/>
    <mergeCell ref="DE52:DI52"/>
    <mergeCell ref="DJ52:DN52"/>
    <mergeCell ref="DO52:DS52"/>
    <mergeCell ref="DT52:DX52"/>
    <mergeCell ref="DY52:EC52"/>
    <mergeCell ref="ED52:EH52"/>
    <mergeCell ref="EI52:EM52"/>
    <mergeCell ref="EN52:ER52"/>
    <mergeCell ref="ES52:EW52"/>
    <mergeCell ref="D53:H53"/>
    <mergeCell ref="I53:M53"/>
    <mergeCell ref="N53:R53"/>
    <mergeCell ref="S53:W53"/>
    <mergeCell ref="X53:AB53"/>
    <mergeCell ref="AC53:AG53"/>
    <mergeCell ref="AH53:AL53"/>
    <mergeCell ref="AM53:AQ53"/>
    <mergeCell ref="AR53:AV53"/>
    <mergeCell ref="AW53:BA53"/>
    <mergeCell ref="BB53:BF53"/>
    <mergeCell ref="BG53:BK53"/>
    <mergeCell ref="BL53:BP53"/>
    <mergeCell ref="BQ53:BU53"/>
    <mergeCell ref="BV53:BZ53"/>
    <mergeCell ref="CA53:CE53"/>
    <mergeCell ref="CF53:CJ53"/>
    <mergeCell ref="CK53:CO53"/>
    <mergeCell ref="CP53:CT53"/>
    <mergeCell ref="CU53:CY53"/>
    <mergeCell ref="CZ53:DD53"/>
    <mergeCell ref="DE53:DI53"/>
    <mergeCell ref="DJ53:DN53"/>
    <mergeCell ref="DO53:DS53"/>
    <mergeCell ref="DT53:DX53"/>
    <mergeCell ref="DY53:EC53"/>
    <mergeCell ref="ED53:EH53"/>
    <mergeCell ref="EI53:EM53"/>
    <mergeCell ref="EN53:ER53"/>
    <mergeCell ref="ES53:EW53"/>
    <mergeCell ref="D61:H61"/>
    <mergeCell ref="I61:M61"/>
    <mergeCell ref="N61:R61"/>
    <mergeCell ref="S61:W61"/>
    <mergeCell ref="X61:AB61"/>
    <mergeCell ref="AC61:AG61"/>
    <mergeCell ref="AH61:AL61"/>
    <mergeCell ref="AM61:AQ61"/>
    <mergeCell ref="AR61:AV61"/>
    <mergeCell ref="AW61:BA61"/>
    <mergeCell ref="BB61:BF61"/>
    <mergeCell ref="BG61:BK61"/>
    <mergeCell ref="BL61:BP61"/>
    <mergeCell ref="BQ61:BU61"/>
    <mergeCell ref="BV61:BZ61"/>
    <mergeCell ref="CA61:CE61"/>
    <mergeCell ref="CF61:CJ61"/>
    <mergeCell ref="CK61:CO61"/>
    <mergeCell ref="CP61:CT61"/>
    <mergeCell ref="CU61:CY61"/>
    <mergeCell ref="CZ61:DD61"/>
    <mergeCell ref="DE61:DI61"/>
    <mergeCell ref="DJ61:DN61"/>
    <mergeCell ref="DO61:DS61"/>
    <mergeCell ref="DT61:DX61"/>
    <mergeCell ref="DY61:EC61"/>
    <mergeCell ref="ED61:EH61"/>
    <mergeCell ref="EI61:EM61"/>
    <mergeCell ref="EN61:ER61"/>
    <mergeCell ref="ES61:EW61"/>
    <mergeCell ref="D62:H62"/>
    <mergeCell ref="I62:M62"/>
    <mergeCell ref="N62:R62"/>
    <mergeCell ref="S62:W62"/>
    <mergeCell ref="X62:AB62"/>
    <mergeCell ref="AC62:AG62"/>
    <mergeCell ref="AH62:AL62"/>
    <mergeCell ref="AM62:AQ62"/>
    <mergeCell ref="AR62:AV62"/>
    <mergeCell ref="AW62:BA62"/>
    <mergeCell ref="BB62:BF62"/>
    <mergeCell ref="BG62:BK62"/>
    <mergeCell ref="BL62:BP62"/>
    <mergeCell ref="BQ62:BU62"/>
    <mergeCell ref="BV62:BZ62"/>
    <mergeCell ref="CA62:CE62"/>
    <mergeCell ref="CF62:CJ62"/>
    <mergeCell ref="CK62:CO62"/>
    <mergeCell ref="CP62:CT62"/>
    <mergeCell ref="CU62:CY62"/>
    <mergeCell ref="CZ62:DD62"/>
    <mergeCell ref="DE62:DI62"/>
    <mergeCell ref="DJ62:DN62"/>
    <mergeCell ref="DO62:DS62"/>
    <mergeCell ref="DT62:DX62"/>
    <mergeCell ref="DY62:EC62"/>
    <mergeCell ref="ED62:EH62"/>
    <mergeCell ref="EI62:EM62"/>
    <mergeCell ref="EN62:ER62"/>
    <mergeCell ref="ES62:EW62"/>
    <mergeCell ref="D63:H63"/>
    <mergeCell ref="I63:M63"/>
    <mergeCell ref="N63:R63"/>
    <mergeCell ref="S63:W63"/>
    <mergeCell ref="X63:AB63"/>
    <mergeCell ref="AC63:AG63"/>
    <mergeCell ref="AH63:AL63"/>
    <mergeCell ref="AM63:AQ63"/>
    <mergeCell ref="AR63:AV63"/>
    <mergeCell ref="AW63:BA63"/>
    <mergeCell ref="BB63:BF63"/>
    <mergeCell ref="BG63:BK63"/>
    <mergeCell ref="BL63:BP63"/>
    <mergeCell ref="BQ63:BU63"/>
    <mergeCell ref="BV63:BZ63"/>
    <mergeCell ref="CA63:CE63"/>
    <mergeCell ref="CF63:CJ63"/>
    <mergeCell ref="CK63:CO63"/>
    <mergeCell ref="CP63:CT63"/>
    <mergeCell ref="CU63:CY63"/>
    <mergeCell ref="CZ63:DD63"/>
    <mergeCell ref="DE63:DI63"/>
    <mergeCell ref="DJ63:DN63"/>
    <mergeCell ref="DO63:DS63"/>
    <mergeCell ref="DT63:DX63"/>
    <mergeCell ref="DY63:EC63"/>
    <mergeCell ref="ED63:EH63"/>
    <mergeCell ref="EI63:EM63"/>
    <mergeCell ref="EN63:ER63"/>
    <mergeCell ref="ES63:EW63"/>
    <mergeCell ref="D69:H69"/>
    <mergeCell ref="I69:M69"/>
    <mergeCell ref="N69:R69"/>
    <mergeCell ref="S69:W69"/>
    <mergeCell ref="X69:AB69"/>
    <mergeCell ref="AC69:AG69"/>
    <mergeCell ref="AH69:AL69"/>
    <mergeCell ref="AM69:AQ69"/>
    <mergeCell ref="AR69:AV69"/>
    <mergeCell ref="AW69:BA69"/>
    <mergeCell ref="BB69:BF69"/>
    <mergeCell ref="BG69:BK69"/>
    <mergeCell ref="BL69:BP69"/>
    <mergeCell ref="BQ69:BU69"/>
    <mergeCell ref="BV69:BZ69"/>
    <mergeCell ref="CA69:CE69"/>
    <mergeCell ref="CF69:CJ69"/>
    <mergeCell ref="CK69:CO69"/>
    <mergeCell ref="CP69:CT69"/>
    <mergeCell ref="CU69:CY69"/>
    <mergeCell ref="CZ69:DD69"/>
    <mergeCell ref="DE69:DI69"/>
    <mergeCell ref="DJ69:DN69"/>
    <mergeCell ref="DO69:DS69"/>
    <mergeCell ref="DT69:DX69"/>
    <mergeCell ref="DY69:EC69"/>
    <mergeCell ref="ED69:EH69"/>
    <mergeCell ref="EI69:EM69"/>
    <mergeCell ref="EN69:ER69"/>
    <mergeCell ref="ES69:EW69"/>
    <mergeCell ref="D75:H75"/>
    <mergeCell ref="I75:M75"/>
    <mergeCell ref="N75:R75"/>
    <mergeCell ref="S75:W75"/>
    <mergeCell ref="X75:AB75"/>
    <mergeCell ref="AC75:AG75"/>
    <mergeCell ref="AH75:AL75"/>
    <mergeCell ref="AM75:AQ75"/>
    <mergeCell ref="AR75:AV75"/>
    <mergeCell ref="AW75:BA75"/>
    <mergeCell ref="BB75:BF75"/>
    <mergeCell ref="BG75:BK75"/>
    <mergeCell ref="BL75:BP75"/>
    <mergeCell ref="BQ75:BU75"/>
    <mergeCell ref="BV75:BZ75"/>
    <mergeCell ref="CA75:CE75"/>
    <mergeCell ref="CF75:CJ75"/>
    <mergeCell ref="CK75:CO75"/>
    <mergeCell ref="CP75:CT75"/>
    <mergeCell ref="CU75:CY75"/>
    <mergeCell ref="CZ75:DD75"/>
    <mergeCell ref="DE75:DI75"/>
    <mergeCell ref="DJ75:DN75"/>
    <mergeCell ref="DO75:DS75"/>
    <mergeCell ref="DT75:DX75"/>
    <mergeCell ref="DY75:EC75"/>
    <mergeCell ref="ED75:EH75"/>
    <mergeCell ref="EI75:EM75"/>
    <mergeCell ref="EN75:ER75"/>
    <mergeCell ref="ES75:EW75"/>
    <mergeCell ref="D76:H76"/>
    <mergeCell ref="I76:M76"/>
    <mergeCell ref="N76:R76"/>
    <mergeCell ref="S76:W76"/>
    <mergeCell ref="X76:AB76"/>
    <mergeCell ref="AC76:AG76"/>
    <mergeCell ref="AH76:AL76"/>
    <mergeCell ref="AM76:AQ76"/>
    <mergeCell ref="AR76:AV76"/>
    <mergeCell ref="AW76:BA76"/>
    <mergeCell ref="BB76:BF76"/>
    <mergeCell ref="BG76:BK76"/>
    <mergeCell ref="BL76:BP76"/>
    <mergeCell ref="BQ76:BU76"/>
    <mergeCell ref="BV76:BZ76"/>
    <mergeCell ref="CA76:CE76"/>
    <mergeCell ref="CF76:CJ76"/>
    <mergeCell ref="CK76:CO76"/>
    <mergeCell ref="CP76:CT76"/>
    <mergeCell ref="CU76:CY76"/>
    <mergeCell ref="CZ76:DD76"/>
    <mergeCell ref="DE76:DI76"/>
    <mergeCell ref="DJ76:DN76"/>
    <mergeCell ref="DO76:DS76"/>
    <mergeCell ref="DT76:DX76"/>
    <mergeCell ref="DY76:EC76"/>
    <mergeCell ref="ED76:EH76"/>
    <mergeCell ref="EI76:EM76"/>
    <mergeCell ref="EN76:ER76"/>
    <mergeCell ref="ES76:EW76"/>
    <mergeCell ref="D77:H77"/>
    <mergeCell ref="I77:M77"/>
    <mergeCell ref="N77:R77"/>
    <mergeCell ref="S77:W77"/>
    <mergeCell ref="X77:AB77"/>
    <mergeCell ref="AC77:AG77"/>
    <mergeCell ref="AH77:AL77"/>
    <mergeCell ref="AM77:AQ77"/>
    <mergeCell ref="AR77:AV77"/>
    <mergeCell ref="AW77:BA77"/>
    <mergeCell ref="BB77:BF77"/>
    <mergeCell ref="BG77:BK77"/>
    <mergeCell ref="BL77:BP77"/>
    <mergeCell ref="BQ77:BU77"/>
    <mergeCell ref="BV77:BZ77"/>
    <mergeCell ref="CA77:CE77"/>
    <mergeCell ref="CF77:CJ77"/>
    <mergeCell ref="CK77:CO77"/>
    <mergeCell ref="CP77:CT77"/>
    <mergeCell ref="CU77:CY77"/>
    <mergeCell ref="CZ77:DD77"/>
    <mergeCell ref="DE77:DI77"/>
    <mergeCell ref="DJ77:DN77"/>
    <mergeCell ref="DO77:DS77"/>
    <mergeCell ref="DT77:DX77"/>
    <mergeCell ref="DY77:EC77"/>
    <mergeCell ref="ED77:EH77"/>
    <mergeCell ref="EI77:EM77"/>
    <mergeCell ref="EN77:ER77"/>
    <mergeCell ref="ES77:EW77"/>
    <mergeCell ref="D81:H81"/>
    <mergeCell ref="I81:M81"/>
    <mergeCell ref="N81:R81"/>
    <mergeCell ref="S81:W81"/>
    <mergeCell ref="X81:AB81"/>
    <mergeCell ref="AC81:AG81"/>
    <mergeCell ref="AH81:AL81"/>
    <mergeCell ref="AM81:AQ81"/>
    <mergeCell ref="AR81:AV81"/>
    <mergeCell ref="AW81:BA81"/>
    <mergeCell ref="BB81:BF81"/>
    <mergeCell ref="BG81:BK81"/>
    <mergeCell ref="BL81:BP81"/>
    <mergeCell ref="BQ81:BU81"/>
    <mergeCell ref="BV81:BZ81"/>
    <mergeCell ref="CA81:CE81"/>
    <mergeCell ref="CF81:CJ81"/>
    <mergeCell ref="CK81:CO81"/>
    <mergeCell ref="CP81:CT81"/>
    <mergeCell ref="CU81:CY81"/>
    <mergeCell ref="CZ81:DD81"/>
    <mergeCell ref="DE81:DI81"/>
    <mergeCell ref="DJ81:DN81"/>
    <mergeCell ref="DO81:DS81"/>
    <mergeCell ref="DT81:DX81"/>
    <mergeCell ref="DY81:EC81"/>
    <mergeCell ref="ED81:EH81"/>
    <mergeCell ref="EI81:EM81"/>
    <mergeCell ref="EN81:ER81"/>
    <mergeCell ref="ES81:EW81"/>
    <mergeCell ref="D85:H85"/>
    <mergeCell ref="I85:M85"/>
    <mergeCell ref="N85:R85"/>
    <mergeCell ref="S85:W85"/>
    <mergeCell ref="X85:AB85"/>
    <mergeCell ref="AC85:AG85"/>
    <mergeCell ref="AH85:AL85"/>
    <mergeCell ref="AM85:AQ85"/>
    <mergeCell ref="AR85:AV85"/>
    <mergeCell ref="AW85:BA85"/>
    <mergeCell ref="BB85:BF85"/>
    <mergeCell ref="BG85:BK85"/>
    <mergeCell ref="BL85:BP85"/>
    <mergeCell ref="BQ85:BU85"/>
    <mergeCell ref="BV85:BZ85"/>
    <mergeCell ref="CA85:CE85"/>
    <mergeCell ref="CF85:CJ85"/>
    <mergeCell ref="CK85:CO85"/>
    <mergeCell ref="CP85:CT85"/>
    <mergeCell ref="CU85:CY85"/>
    <mergeCell ref="CZ85:DD85"/>
    <mergeCell ref="DE85:DI85"/>
    <mergeCell ref="DJ85:DN85"/>
    <mergeCell ref="DO85:DS85"/>
    <mergeCell ref="DT85:DX85"/>
    <mergeCell ref="DY85:EC85"/>
    <mergeCell ref="ED85:EH85"/>
    <mergeCell ref="EI85:EM85"/>
    <mergeCell ref="EN85:ER85"/>
    <mergeCell ref="ES85:EW85"/>
    <mergeCell ref="D86:H86"/>
    <mergeCell ref="I86:M86"/>
    <mergeCell ref="N86:R86"/>
    <mergeCell ref="S86:W86"/>
    <mergeCell ref="X86:AB86"/>
    <mergeCell ref="AC86:AG86"/>
    <mergeCell ref="AH86:AL86"/>
    <mergeCell ref="AM86:AQ86"/>
    <mergeCell ref="AR86:AV86"/>
    <mergeCell ref="AW86:BA86"/>
    <mergeCell ref="BB86:BF86"/>
    <mergeCell ref="BG86:BK86"/>
    <mergeCell ref="BL86:BP86"/>
    <mergeCell ref="BQ86:BU86"/>
    <mergeCell ref="BV86:BZ86"/>
    <mergeCell ref="CA86:CE86"/>
    <mergeCell ref="CF86:CJ86"/>
    <mergeCell ref="CK86:CO86"/>
    <mergeCell ref="CP86:CT86"/>
    <mergeCell ref="CU86:CY86"/>
    <mergeCell ref="CZ86:DD86"/>
    <mergeCell ref="DE86:DI86"/>
    <mergeCell ref="DJ86:DN86"/>
    <mergeCell ref="DO86:DS86"/>
    <mergeCell ref="DT86:DX86"/>
    <mergeCell ref="DY86:EC86"/>
    <mergeCell ref="ED86:EH86"/>
    <mergeCell ref="EI86:EM86"/>
    <mergeCell ref="EN86:ER86"/>
    <mergeCell ref="ES86:EW86"/>
    <mergeCell ref="D90:H90"/>
    <mergeCell ref="I90:M90"/>
    <mergeCell ref="N90:R90"/>
    <mergeCell ref="S90:W90"/>
    <mergeCell ref="X90:AB90"/>
    <mergeCell ref="AC90:AG90"/>
    <mergeCell ref="AH90:AL90"/>
    <mergeCell ref="AM90:AQ90"/>
    <mergeCell ref="AR90:AV90"/>
    <mergeCell ref="AW90:BA90"/>
    <mergeCell ref="BB90:BF90"/>
    <mergeCell ref="BG90:BK90"/>
    <mergeCell ref="BL90:BP90"/>
    <mergeCell ref="BQ90:BU90"/>
    <mergeCell ref="BV90:BZ90"/>
    <mergeCell ref="CA90:CE90"/>
    <mergeCell ref="CF90:CJ90"/>
    <mergeCell ref="CK90:CO90"/>
    <mergeCell ref="CP90:CT90"/>
    <mergeCell ref="CU90:CY90"/>
    <mergeCell ref="CZ90:DD90"/>
    <mergeCell ref="DE90:DI90"/>
    <mergeCell ref="DJ90:DN90"/>
    <mergeCell ref="DO90:DS90"/>
    <mergeCell ref="DT90:DX90"/>
    <mergeCell ref="DY90:EC90"/>
    <mergeCell ref="ED90:EH90"/>
    <mergeCell ref="EI90:EM90"/>
    <mergeCell ref="EN90:ER90"/>
    <mergeCell ref="ES90:EW90"/>
    <mergeCell ref="A91:EW91"/>
    <mergeCell ref="A92:EW92"/>
    <mergeCell ref="A93:EW93"/>
    <mergeCell ref="A94:EW94"/>
    <mergeCell ref="A95:EW95"/>
    <mergeCell ref="A96:EW96"/>
    <mergeCell ref="A97:EW97"/>
    <mergeCell ref="A98:EW98"/>
    <mergeCell ref="A99:EW99"/>
    <mergeCell ref="A100:EW100"/>
    <mergeCell ref="A101:EW101"/>
    <mergeCell ref="A102:EW102"/>
    <mergeCell ref="A114:EW114"/>
    <mergeCell ref="A103:EW103"/>
    <mergeCell ref="A104:EW104"/>
    <mergeCell ref="A105:EW105"/>
    <mergeCell ref="A106:EW106"/>
    <mergeCell ref="A107:EW107"/>
    <mergeCell ref="A108:EW108"/>
    <mergeCell ref="A115:EW115"/>
    <mergeCell ref="A116:EW116"/>
    <mergeCell ref="A117:EW117"/>
    <mergeCell ref="A118:EW118"/>
    <mergeCell ref="A119:EW119"/>
    <mergeCell ref="A109:EW109"/>
    <mergeCell ref="A110:EW110"/>
    <mergeCell ref="A111:EW111"/>
    <mergeCell ref="A112:EW112"/>
    <mergeCell ref="A113:EW113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19"/>
  <sheetViews>
    <sheetView showGridLines="0" topLeftCell="A43" workbookViewId="0">
      <selection activeCell="EQ66" sqref="EQ66"/>
    </sheetView>
  </sheetViews>
  <sheetFormatPr defaultRowHeight="15" x14ac:dyDescent="0.25"/>
  <cols>
    <col min="1" max="1" width="36.5703125" style="22" bestFit="1" customWidth="1"/>
    <col min="2" max="3" width="12" style="22" bestFit="1" customWidth="1"/>
    <col min="4" max="4" width="15.7109375" style="22" bestFit="1" customWidth="1"/>
    <col min="5" max="7" width="12" style="22" bestFit="1" customWidth="1"/>
    <col min="8" max="8" width="23.85546875" style="22" bestFit="1" customWidth="1"/>
    <col min="9" max="9" width="15.7109375" style="22" bestFit="1" customWidth="1"/>
    <col min="10" max="12" width="12" style="22" bestFit="1" customWidth="1"/>
    <col min="13" max="13" width="23.85546875" style="22" bestFit="1" customWidth="1"/>
    <col min="14" max="14" width="15.7109375" style="22" bestFit="1" customWidth="1"/>
    <col min="15" max="17" width="12" style="22" bestFit="1" customWidth="1"/>
    <col min="18" max="18" width="23.85546875" style="22" bestFit="1" customWidth="1"/>
    <col min="19" max="19" width="15.7109375" style="22" bestFit="1" customWidth="1"/>
    <col min="20" max="22" width="12" style="22" bestFit="1" customWidth="1"/>
    <col min="23" max="23" width="23.85546875" style="22" bestFit="1" customWidth="1"/>
    <col min="24" max="24" width="15.7109375" style="22" bestFit="1" customWidth="1"/>
    <col min="25" max="27" width="12" style="22" bestFit="1" customWidth="1"/>
    <col min="28" max="28" width="23.85546875" style="22" bestFit="1" customWidth="1"/>
    <col min="29" max="29" width="15.7109375" style="22" bestFit="1" customWidth="1"/>
    <col min="30" max="32" width="12" style="22" bestFit="1" customWidth="1"/>
    <col min="33" max="33" width="23.85546875" style="22" bestFit="1" customWidth="1"/>
    <col min="34" max="34" width="15.7109375" style="22" bestFit="1" customWidth="1"/>
    <col min="35" max="37" width="12" style="22" bestFit="1" customWidth="1"/>
    <col min="38" max="38" width="23.85546875" style="22" bestFit="1" customWidth="1"/>
    <col min="39" max="39" width="15.7109375" style="22" bestFit="1" customWidth="1"/>
    <col min="40" max="42" width="12" style="22" bestFit="1" customWidth="1"/>
    <col min="43" max="43" width="23.85546875" style="22" bestFit="1" customWidth="1"/>
    <col min="44" max="44" width="15.7109375" style="22" bestFit="1" customWidth="1"/>
    <col min="45" max="47" width="12" style="22" bestFit="1" customWidth="1"/>
    <col min="48" max="48" width="23.85546875" style="22" bestFit="1" customWidth="1"/>
    <col min="49" max="49" width="15.7109375" style="22" bestFit="1" customWidth="1"/>
    <col min="50" max="52" width="12" style="22" bestFit="1" customWidth="1"/>
    <col min="53" max="53" width="23.85546875" style="22" bestFit="1" customWidth="1"/>
    <col min="54" max="54" width="15.7109375" style="22" bestFit="1" customWidth="1"/>
    <col min="55" max="57" width="12" style="22" bestFit="1" customWidth="1"/>
    <col min="58" max="58" width="23.85546875" style="22" bestFit="1" customWidth="1"/>
    <col min="59" max="59" width="15.7109375" style="22" bestFit="1" customWidth="1"/>
    <col min="60" max="62" width="12" style="22" bestFit="1" customWidth="1"/>
    <col min="63" max="63" width="23.85546875" style="22" bestFit="1" customWidth="1"/>
    <col min="64" max="64" width="15.7109375" style="22" bestFit="1" customWidth="1"/>
    <col min="65" max="67" width="12" style="22" bestFit="1" customWidth="1"/>
    <col min="68" max="68" width="23.85546875" style="22" bestFit="1" customWidth="1"/>
    <col min="69" max="69" width="15.7109375" style="22" bestFit="1" customWidth="1"/>
    <col min="70" max="72" width="12" style="22" bestFit="1" customWidth="1"/>
    <col min="73" max="73" width="23.85546875" style="22" bestFit="1" customWidth="1"/>
    <col min="74" max="74" width="15.7109375" style="22" bestFit="1" customWidth="1"/>
    <col min="75" max="77" width="12" style="22" bestFit="1" customWidth="1"/>
    <col min="78" max="78" width="23.85546875" style="22" bestFit="1" customWidth="1"/>
    <col min="79" max="79" width="15.7109375" style="22" bestFit="1" customWidth="1"/>
    <col min="80" max="82" width="12" style="22" bestFit="1" customWidth="1"/>
    <col min="83" max="83" width="23.85546875" style="22" bestFit="1" customWidth="1"/>
    <col min="84" max="84" width="15.7109375" style="22" bestFit="1" customWidth="1"/>
    <col min="85" max="87" width="12" style="22" bestFit="1" customWidth="1"/>
    <col min="88" max="88" width="23.85546875" style="22" bestFit="1" customWidth="1"/>
    <col min="89" max="89" width="15.7109375" style="22" bestFit="1" customWidth="1"/>
    <col min="90" max="92" width="12" style="22" bestFit="1" customWidth="1"/>
    <col min="93" max="93" width="23.85546875" style="22" bestFit="1" customWidth="1"/>
    <col min="94" max="94" width="15.7109375" style="22" bestFit="1" customWidth="1"/>
    <col min="95" max="97" width="12" style="22" bestFit="1" customWidth="1"/>
    <col min="98" max="98" width="23.85546875" style="22" bestFit="1" customWidth="1"/>
    <col min="99" max="99" width="15.7109375" style="22" bestFit="1" customWidth="1"/>
    <col min="100" max="102" width="12" style="22" bestFit="1" customWidth="1"/>
    <col min="103" max="103" width="23.85546875" style="22" bestFit="1" customWidth="1"/>
    <col min="104" max="104" width="15.7109375" style="22" bestFit="1" customWidth="1"/>
    <col min="105" max="107" width="12" style="22" bestFit="1" customWidth="1"/>
    <col min="108" max="108" width="23.85546875" style="22" bestFit="1" customWidth="1"/>
    <col min="109" max="109" width="15.7109375" style="22" bestFit="1" customWidth="1"/>
    <col min="110" max="112" width="12" style="22" bestFit="1" customWidth="1"/>
    <col min="113" max="113" width="23.85546875" style="22" bestFit="1" customWidth="1"/>
    <col min="114" max="114" width="15.7109375" style="22" bestFit="1" customWidth="1"/>
    <col min="115" max="117" width="12" style="22" bestFit="1" customWidth="1"/>
    <col min="118" max="118" width="23.85546875" style="22" bestFit="1" customWidth="1"/>
    <col min="119" max="119" width="15.7109375" style="22" bestFit="1" customWidth="1"/>
    <col min="120" max="122" width="12" style="22" bestFit="1" customWidth="1"/>
    <col min="123" max="123" width="23.85546875" style="22" bestFit="1" customWidth="1"/>
    <col min="124" max="124" width="15.7109375" style="22" bestFit="1" customWidth="1"/>
    <col min="125" max="127" width="12" style="22" bestFit="1" customWidth="1"/>
    <col min="128" max="128" width="23.85546875" style="22" bestFit="1" customWidth="1"/>
    <col min="129" max="129" width="15.7109375" style="22" bestFit="1" customWidth="1"/>
    <col min="130" max="132" width="12" style="22" bestFit="1" customWidth="1"/>
    <col min="133" max="133" width="23.85546875" style="22" bestFit="1" customWidth="1"/>
    <col min="134" max="134" width="15.7109375" style="22" bestFit="1" customWidth="1"/>
    <col min="135" max="137" width="12" style="22" bestFit="1" customWidth="1"/>
    <col min="138" max="138" width="23.85546875" style="22" bestFit="1" customWidth="1"/>
    <col min="139" max="139" width="15.7109375" style="22" bestFit="1" customWidth="1"/>
    <col min="140" max="142" width="12" style="22" bestFit="1" customWidth="1"/>
    <col min="143" max="143" width="23.85546875" style="22" bestFit="1" customWidth="1"/>
    <col min="144" max="144" width="15.7109375" style="22" bestFit="1" customWidth="1"/>
    <col min="145" max="147" width="12" style="22" bestFit="1" customWidth="1"/>
    <col min="148" max="148" width="23.85546875" style="22" bestFit="1" customWidth="1"/>
    <col min="149" max="149" width="15.7109375" style="22" bestFit="1" customWidth="1"/>
    <col min="150" max="151" width="7.140625" style="22" bestFit="1" customWidth="1"/>
    <col min="152" max="152" width="7.85546875" style="22" bestFit="1" customWidth="1"/>
    <col min="153" max="153" width="23.85546875" style="22" bestFit="1" customWidth="1"/>
    <col min="154" max="16384" width="9.140625" style="22"/>
  </cols>
  <sheetData>
    <row r="1" spans="1:153" ht="18" customHeight="1" x14ac:dyDescent="0.25">
      <c r="A1" s="201" t="s">
        <v>214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/>
      <c r="BZ1" s="201"/>
      <c r="CA1" s="201"/>
      <c r="CB1" s="201"/>
      <c r="CC1" s="201"/>
      <c r="CD1" s="201"/>
      <c r="CE1" s="201"/>
      <c r="CF1" s="201"/>
      <c r="CG1" s="201"/>
      <c r="CH1" s="201"/>
      <c r="CI1" s="201"/>
      <c r="CJ1" s="201"/>
      <c r="CK1" s="201"/>
      <c r="CL1" s="201"/>
      <c r="CM1" s="201"/>
      <c r="CN1" s="201"/>
      <c r="CO1" s="201"/>
      <c r="CP1" s="201"/>
      <c r="CQ1" s="201"/>
      <c r="CR1" s="201"/>
      <c r="CS1" s="201"/>
      <c r="CT1" s="201"/>
      <c r="CU1" s="201"/>
      <c r="CV1" s="201"/>
      <c r="CW1" s="201"/>
      <c r="CX1" s="201"/>
      <c r="CY1" s="201"/>
      <c r="CZ1" s="201"/>
      <c r="DA1" s="201"/>
      <c r="DB1" s="201"/>
      <c r="DC1" s="201"/>
      <c r="DD1" s="201"/>
      <c r="DE1" s="201"/>
      <c r="DF1" s="201"/>
      <c r="DG1" s="201"/>
      <c r="DH1" s="201"/>
      <c r="DI1" s="201"/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/>
      <c r="DV1" s="201"/>
      <c r="DW1" s="201"/>
      <c r="DX1" s="201"/>
      <c r="DY1" s="201"/>
      <c r="DZ1" s="201"/>
      <c r="EA1" s="201"/>
      <c r="EB1" s="201"/>
      <c r="EC1" s="201"/>
      <c r="ED1" s="201"/>
      <c r="EE1" s="201"/>
      <c r="EF1" s="201"/>
      <c r="EG1" s="201"/>
      <c r="EH1" s="201"/>
      <c r="EI1" s="201"/>
      <c r="EJ1" s="201"/>
      <c r="EK1" s="201"/>
      <c r="EL1" s="201"/>
      <c r="EM1" s="201"/>
      <c r="EN1" s="201"/>
      <c r="EO1" s="201"/>
      <c r="EP1" s="201"/>
      <c r="EQ1" s="201"/>
      <c r="ER1" s="201"/>
      <c r="ES1" s="201"/>
      <c r="ET1" s="201"/>
      <c r="EU1" s="201"/>
      <c r="EV1" s="201"/>
      <c r="EW1" s="201"/>
    </row>
    <row r="2" spans="1:153" ht="18" customHeight="1" x14ac:dyDescent="0.25">
      <c r="A2" s="201" t="s">
        <v>213</v>
      </c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  <c r="BC2" s="201"/>
      <c r="BD2" s="201"/>
      <c r="BE2" s="201"/>
      <c r="BF2" s="201"/>
      <c r="BG2" s="201"/>
      <c r="BH2" s="201"/>
      <c r="BI2" s="201"/>
      <c r="BJ2" s="201"/>
      <c r="BK2" s="201"/>
      <c r="BL2" s="201"/>
      <c r="BM2" s="201"/>
      <c r="BN2" s="201"/>
      <c r="BO2" s="201"/>
      <c r="BP2" s="201"/>
      <c r="BQ2" s="201"/>
      <c r="BR2" s="201"/>
      <c r="BS2" s="201"/>
      <c r="BT2" s="201"/>
      <c r="BU2" s="201"/>
      <c r="BV2" s="201"/>
      <c r="BW2" s="201"/>
      <c r="BX2" s="201"/>
      <c r="BY2" s="201"/>
      <c r="BZ2" s="201"/>
      <c r="CA2" s="201"/>
      <c r="CB2" s="201"/>
      <c r="CC2" s="201"/>
      <c r="CD2" s="201"/>
      <c r="CE2" s="201"/>
      <c r="CF2" s="201"/>
      <c r="CG2" s="201"/>
      <c r="CH2" s="201"/>
      <c r="CI2" s="201"/>
      <c r="CJ2" s="201"/>
      <c r="CK2" s="201"/>
      <c r="CL2" s="201"/>
      <c r="CM2" s="201"/>
      <c r="CN2" s="201"/>
      <c r="CO2" s="201"/>
      <c r="CP2" s="201"/>
      <c r="CQ2" s="201"/>
      <c r="CR2" s="201"/>
      <c r="CS2" s="201"/>
      <c r="CT2" s="201"/>
      <c r="CU2" s="201"/>
      <c r="CV2" s="201"/>
      <c r="CW2" s="201"/>
      <c r="CX2" s="201"/>
      <c r="CY2" s="201"/>
      <c r="CZ2" s="201"/>
      <c r="DA2" s="201"/>
      <c r="DB2" s="201"/>
      <c r="DC2" s="201"/>
      <c r="DD2" s="201"/>
      <c r="DE2" s="201"/>
      <c r="DF2" s="201"/>
      <c r="DG2" s="201"/>
      <c r="DH2" s="201"/>
      <c r="DI2" s="201"/>
      <c r="DJ2" s="201"/>
      <c r="DK2" s="201"/>
      <c r="DL2" s="201"/>
      <c r="DM2" s="201"/>
      <c r="DN2" s="201"/>
      <c r="DO2" s="201"/>
      <c r="DP2" s="201"/>
      <c r="DQ2" s="201"/>
      <c r="DR2" s="201"/>
      <c r="DS2" s="201"/>
      <c r="DT2" s="201"/>
      <c r="DU2" s="201"/>
      <c r="DV2" s="201"/>
      <c r="DW2" s="201"/>
      <c r="DX2" s="201"/>
      <c r="DY2" s="201"/>
      <c r="DZ2" s="201"/>
      <c r="EA2" s="201"/>
      <c r="EB2" s="201"/>
      <c r="EC2" s="201"/>
      <c r="ED2" s="201"/>
      <c r="EE2" s="201"/>
      <c r="EF2" s="201"/>
      <c r="EG2" s="201"/>
      <c r="EH2" s="201"/>
      <c r="EI2" s="201"/>
      <c r="EJ2" s="201"/>
      <c r="EK2" s="201"/>
      <c r="EL2" s="201"/>
      <c r="EM2" s="201"/>
      <c r="EN2" s="201"/>
      <c r="EO2" s="201"/>
      <c r="EP2" s="201"/>
      <c r="EQ2" s="201"/>
      <c r="ER2" s="201"/>
      <c r="ES2" s="201"/>
      <c r="ET2" s="201"/>
      <c r="EU2" s="201"/>
      <c r="EV2" s="201"/>
      <c r="EW2" s="201"/>
    </row>
    <row r="3" spans="1:153" x14ac:dyDescent="0.25">
      <c r="A3" s="202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</row>
    <row r="4" spans="1:153" s="35" customFormat="1" ht="15" customHeight="1" x14ac:dyDescent="0.25">
      <c r="A4" s="203" t="s">
        <v>212</v>
      </c>
      <c r="B4" s="205">
        <v>2010</v>
      </c>
      <c r="C4" s="205">
        <v>2011</v>
      </c>
      <c r="D4" s="198">
        <v>2012</v>
      </c>
      <c r="E4" s="199"/>
      <c r="F4" s="199"/>
      <c r="G4" s="199"/>
      <c r="H4" s="200"/>
      <c r="I4" s="198">
        <v>2013</v>
      </c>
      <c r="J4" s="199"/>
      <c r="K4" s="199"/>
      <c r="L4" s="199"/>
      <c r="M4" s="200"/>
      <c r="N4" s="198">
        <v>2014</v>
      </c>
      <c r="O4" s="199"/>
      <c r="P4" s="199"/>
      <c r="Q4" s="199"/>
      <c r="R4" s="200"/>
      <c r="S4" s="198">
        <v>2015</v>
      </c>
      <c r="T4" s="199"/>
      <c r="U4" s="199"/>
      <c r="V4" s="199"/>
      <c r="W4" s="200"/>
      <c r="X4" s="198">
        <v>2016</v>
      </c>
      <c r="Y4" s="199"/>
      <c r="Z4" s="199"/>
      <c r="AA4" s="199"/>
      <c r="AB4" s="200"/>
      <c r="AC4" s="198">
        <v>2017</v>
      </c>
      <c r="AD4" s="199"/>
      <c r="AE4" s="199"/>
      <c r="AF4" s="199"/>
      <c r="AG4" s="200"/>
      <c r="AH4" s="198">
        <v>2018</v>
      </c>
      <c r="AI4" s="199"/>
      <c r="AJ4" s="199"/>
      <c r="AK4" s="199"/>
      <c r="AL4" s="200"/>
      <c r="AM4" s="198">
        <v>2019</v>
      </c>
      <c r="AN4" s="199"/>
      <c r="AO4" s="199"/>
      <c r="AP4" s="199"/>
      <c r="AQ4" s="200"/>
      <c r="AR4" s="198">
        <v>2020</v>
      </c>
      <c r="AS4" s="199"/>
      <c r="AT4" s="199"/>
      <c r="AU4" s="199"/>
      <c r="AV4" s="200"/>
      <c r="AW4" s="198">
        <v>2021</v>
      </c>
      <c r="AX4" s="199"/>
      <c r="AY4" s="199"/>
      <c r="AZ4" s="199"/>
      <c r="BA4" s="200"/>
      <c r="BB4" s="198">
        <v>2022</v>
      </c>
      <c r="BC4" s="199"/>
      <c r="BD4" s="199"/>
      <c r="BE4" s="199"/>
      <c r="BF4" s="200"/>
      <c r="BG4" s="198">
        <v>2023</v>
      </c>
      <c r="BH4" s="199"/>
      <c r="BI4" s="199"/>
      <c r="BJ4" s="199"/>
      <c r="BK4" s="200"/>
      <c r="BL4" s="198">
        <v>2024</v>
      </c>
      <c r="BM4" s="199"/>
      <c r="BN4" s="199"/>
      <c r="BO4" s="199"/>
      <c r="BP4" s="200"/>
      <c r="BQ4" s="198">
        <v>2025</v>
      </c>
      <c r="BR4" s="199"/>
      <c r="BS4" s="199"/>
      <c r="BT4" s="199"/>
      <c r="BU4" s="200"/>
      <c r="BV4" s="198">
        <v>2026</v>
      </c>
      <c r="BW4" s="199"/>
      <c r="BX4" s="199"/>
      <c r="BY4" s="199"/>
      <c r="BZ4" s="200"/>
      <c r="CA4" s="198">
        <v>2027</v>
      </c>
      <c r="CB4" s="199"/>
      <c r="CC4" s="199"/>
      <c r="CD4" s="199"/>
      <c r="CE4" s="200"/>
      <c r="CF4" s="198">
        <v>2028</v>
      </c>
      <c r="CG4" s="199"/>
      <c r="CH4" s="199"/>
      <c r="CI4" s="199"/>
      <c r="CJ4" s="200"/>
      <c r="CK4" s="198">
        <v>2029</v>
      </c>
      <c r="CL4" s="199"/>
      <c r="CM4" s="199"/>
      <c r="CN4" s="199"/>
      <c r="CO4" s="200"/>
      <c r="CP4" s="198">
        <v>2030</v>
      </c>
      <c r="CQ4" s="199"/>
      <c r="CR4" s="199"/>
      <c r="CS4" s="199"/>
      <c r="CT4" s="200"/>
      <c r="CU4" s="198">
        <v>2031</v>
      </c>
      <c r="CV4" s="199"/>
      <c r="CW4" s="199"/>
      <c r="CX4" s="199"/>
      <c r="CY4" s="200"/>
      <c r="CZ4" s="198">
        <v>2032</v>
      </c>
      <c r="DA4" s="199"/>
      <c r="DB4" s="199"/>
      <c r="DC4" s="199"/>
      <c r="DD4" s="200"/>
      <c r="DE4" s="198">
        <v>2033</v>
      </c>
      <c r="DF4" s="199"/>
      <c r="DG4" s="199"/>
      <c r="DH4" s="199"/>
      <c r="DI4" s="200"/>
      <c r="DJ4" s="198">
        <v>2034</v>
      </c>
      <c r="DK4" s="199"/>
      <c r="DL4" s="199"/>
      <c r="DM4" s="199"/>
      <c r="DN4" s="200"/>
      <c r="DO4" s="198">
        <v>2035</v>
      </c>
      <c r="DP4" s="199"/>
      <c r="DQ4" s="199"/>
      <c r="DR4" s="199"/>
      <c r="DS4" s="200"/>
      <c r="DT4" s="198">
        <v>2036</v>
      </c>
      <c r="DU4" s="199"/>
      <c r="DV4" s="199"/>
      <c r="DW4" s="199"/>
      <c r="DX4" s="200"/>
      <c r="DY4" s="198">
        <v>2037</v>
      </c>
      <c r="DZ4" s="199"/>
      <c r="EA4" s="199"/>
      <c r="EB4" s="199"/>
      <c r="EC4" s="200"/>
      <c r="ED4" s="198">
        <v>2038</v>
      </c>
      <c r="EE4" s="199"/>
      <c r="EF4" s="199"/>
      <c r="EG4" s="199"/>
      <c r="EH4" s="200"/>
      <c r="EI4" s="198">
        <v>2039</v>
      </c>
      <c r="EJ4" s="199"/>
      <c r="EK4" s="199"/>
      <c r="EL4" s="199"/>
      <c r="EM4" s="200"/>
      <c r="EN4" s="198">
        <v>2040</v>
      </c>
      <c r="EO4" s="199"/>
      <c r="EP4" s="199"/>
      <c r="EQ4" s="199"/>
      <c r="ER4" s="200"/>
      <c r="ES4" s="198" t="s">
        <v>3</v>
      </c>
      <c r="ET4" s="199"/>
      <c r="EU4" s="199"/>
      <c r="EV4" s="199"/>
      <c r="EW4" s="200"/>
    </row>
    <row r="5" spans="1:153" s="32" customFormat="1" x14ac:dyDescent="0.25">
      <c r="A5" s="204"/>
      <c r="B5" s="206"/>
      <c r="C5" s="206"/>
      <c r="D5" s="34" t="s">
        <v>89</v>
      </c>
      <c r="E5" s="34" t="s">
        <v>90</v>
      </c>
      <c r="F5" s="34" t="s">
        <v>91</v>
      </c>
      <c r="G5" s="34" t="s">
        <v>92</v>
      </c>
      <c r="H5" s="33" t="s">
        <v>93</v>
      </c>
      <c r="I5" s="34" t="s">
        <v>89</v>
      </c>
      <c r="J5" s="34" t="s">
        <v>90</v>
      </c>
      <c r="K5" s="34" t="s">
        <v>91</v>
      </c>
      <c r="L5" s="34" t="s">
        <v>92</v>
      </c>
      <c r="M5" s="33" t="s">
        <v>93</v>
      </c>
      <c r="N5" s="34" t="s">
        <v>89</v>
      </c>
      <c r="O5" s="34" t="s">
        <v>90</v>
      </c>
      <c r="P5" s="34" t="s">
        <v>91</v>
      </c>
      <c r="Q5" s="34" t="s">
        <v>92</v>
      </c>
      <c r="R5" s="33" t="s">
        <v>93</v>
      </c>
      <c r="S5" s="34" t="s">
        <v>89</v>
      </c>
      <c r="T5" s="34" t="s">
        <v>90</v>
      </c>
      <c r="U5" s="34" t="s">
        <v>91</v>
      </c>
      <c r="V5" s="34" t="s">
        <v>92</v>
      </c>
      <c r="W5" s="33" t="s">
        <v>93</v>
      </c>
      <c r="X5" s="34" t="s">
        <v>89</v>
      </c>
      <c r="Y5" s="34" t="s">
        <v>90</v>
      </c>
      <c r="Z5" s="34" t="s">
        <v>91</v>
      </c>
      <c r="AA5" s="34" t="s">
        <v>92</v>
      </c>
      <c r="AB5" s="33" t="s">
        <v>93</v>
      </c>
      <c r="AC5" s="34" t="s">
        <v>89</v>
      </c>
      <c r="AD5" s="34" t="s">
        <v>90</v>
      </c>
      <c r="AE5" s="34" t="s">
        <v>91</v>
      </c>
      <c r="AF5" s="34" t="s">
        <v>92</v>
      </c>
      <c r="AG5" s="33" t="s">
        <v>93</v>
      </c>
      <c r="AH5" s="34" t="s">
        <v>89</v>
      </c>
      <c r="AI5" s="34" t="s">
        <v>90</v>
      </c>
      <c r="AJ5" s="34" t="s">
        <v>91</v>
      </c>
      <c r="AK5" s="34" t="s">
        <v>92</v>
      </c>
      <c r="AL5" s="33" t="s">
        <v>93</v>
      </c>
      <c r="AM5" s="34" t="s">
        <v>89</v>
      </c>
      <c r="AN5" s="34" t="s">
        <v>90</v>
      </c>
      <c r="AO5" s="34" t="s">
        <v>91</v>
      </c>
      <c r="AP5" s="34" t="s">
        <v>92</v>
      </c>
      <c r="AQ5" s="33" t="s">
        <v>93</v>
      </c>
      <c r="AR5" s="34" t="s">
        <v>89</v>
      </c>
      <c r="AS5" s="34" t="s">
        <v>90</v>
      </c>
      <c r="AT5" s="34" t="s">
        <v>91</v>
      </c>
      <c r="AU5" s="34" t="s">
        <v>92</v>
      </c>
      <c r="AV5" s="33" t="s">
        <v>93</v>
      </c>
      <c r="AW5" s="34" t="s">
        <v>89</v>
      </c>
      <c r="AX5" s="34" t="s">
        <v>90</v>
      </c>
      <c r="AY5" s="34" t="s">
        <v>91</v>
      </c>
      <c r="AZ5" s="34" t="s">
        <v>92</v>
      </c>
      <c r="BA5" s="33" t="s">
        <v>93</v>
      </c>
      <c r="BB5" s="34" t="s">
        <v>89</v>
      </c>
      <c r="BC5" s="34" t="s">
        <v>90</v>
      </c>
      <c r="BD5" s="34" t="s">
        <v>91</v>
      </c>
      <c r="BE5" s="34" t="s">
        <v>92</v>
      </c>
      <c r="BF5" s="33" t="s">
        <v>93</v>
      </c>
      <c r="BG5" s="34" t="s">
        <v>89</v>
      </c>
      <c r="BH5" s="34" t="s">
        <v>90</v>
      </c>
      <c r="BI5" s="34" t="s">
        <v>91</v>
      </c>
      <c r="BJ5" s="34" t="s">
        <v>92</v>
      </c>
      <c r="BK5" s="33" t="s">
        <v>93</v>
      </c>
      <c r="BL5" s="34" t="s">
        <v>89</v>
      </c>
      <c r="BM5" s="34" t="s">
        <v>90</v>
      </c>
      <c r="BN5" s="34" t="s">
        <v>91</v>
      </c>
      <c r="BO5" s="34" t="s">
        <v>92</v>
      </c>
      <c r="BP5" s="33" t="s">
        <v>93</v>
      </c>
      <c r="BQ5" s="34" t="s">
        <v>89</v>
      </c>
      <c r="BR5" s="34" t="s">
        <v>90</v>
      </c>
      <c r="BS5" s="34" t="s">
        <v>91</v>
      </c>
      <c r="BT5" s="34" t="s">
        <v>92</v>
      </c>
      <c r="BU5" s="33" t="s">
        <v>93</v>
      </c>
      <c r="BV5" s="34" t="s">
        <v>89</v>
      </c>
      <c r="BW5" s="34" t="s">
        <v>90</v>
      </c>
      <c r="BX5" s="34" t="s">
        <v>91</v>
      </c>
      <c r="BY5" s="34" t="s">
        <v>92</v>
      </c>
      <c r="BZ5" s="33" t="s">
        <v>93</v>
      </c>
      <c r="CA5" s="34" t="s">
        <v>89</v>
      </c>
      <c r="CB5" s="34" t="s">
        <v>90</v>
      </c>
      <c r="CC5" s="34" t="s">
        <v>91</v>
      </c>
      <c r="CD5" s="34" t="s">
        <v>92</v>
      </c>
      <c r="CE5" s="33" t="s">
        <v>93</v>
      </c>
      <c r="CF5" s="34" t="s">
        <v>89</v>
      </c>
      <c r="CG5" s="34" t="s">
        <v>90</v>
      </c>
      <c r="CH5" s="34" t="s">
        <v>91</v>
      </c>
      <c r="CI5" s="34" t="s">
        <v>92</v>
      </c>
      <c r="CJ5" s="33" t="s">
        <v>93</v>
      </c>
      <c r="CK5" s="34" t="s">
        <v>89</v>
      </c>
      <c r="CL5" s="34" t="s">
        <v>90</v>
      </c>
      <c r="CM5" s="34" t="s">
        <v>91</v>
      </c>
      <c r="CN5" s="34" t="s">
        <v>92</v>
      </c>
      <c r="CO5" s="33" t="s">
        <v>93</v>
      </c>
      <c r="CP5" s="34" t="s">
        <v>89</v>
      </c>
      <c r="CQ5" s="34" t="s">
        <v>90</v>
      </c>
      <c r="CR5" s="34" t="s">
        <v>91</v>
      </c>
      <c r="CS5" s="34" t="s">
        <v>92</v>
      </c>
      <c r="CT5" s="33" t="s">
        <v>93</v>
      </c>
      <c r="CU5" s="34" t="s">
        <v>89</v>
      </c>
      <c r="CV5" s="34" t="s">
        <v>90</v>
      </c>
      <c r="CW5" s="34" t="s">
        <v>91</v>
      </c>
      <c r="CX5" s="34" t="s">
        <v>92</v>
      </c>
      <c r="CY5" s="33" t="s">
        <v>93</v>
      </c>
      <c r="CZ5" s="34" t="s">
        <v>89</v>
      </c>
      <c r="DA5" s="34" t="s">
        <v>90</v>
      </c>
      <c r="DB5" s="34" t="s">
        <v>91</v>
      </c>
      <c r="DC5" s="34" t="s">
        <v>92</v>
      </c>
      <c r="DD5" s="33" t="s">
        <v>93</v>
      </c>
      <c r="DE5" s="34" t="s">
        <v>89</v>
      </c>
      <c r="DF5" s="34" t="s">
        <v>90</v>
      </c>
      <c r="DG5" s="34" t="s">
        <v>91</v>
      </c>
      <c r="DH5" s="34" t="s">
        <v>92</v>
      </c>
      <c r="DI5" s="33" t="s">
        <v>93</v>
      </c>
      <c r="DJ5" s="34" t="s">
        <v>89</v>
      </c>
      <c r="DK5" s="34" t="s">
        <v>90</v>
      </c>
      <c r="DL5" s="34" t="s">
        <v>91</v>
      </c>
      <c r="DM5" s="34" t="s">
        <v>92</v>
      </c>
      <c r="DN5" s="33" t="s">
        <v>93</v>
      </c>
      <c r="DO5" s="34" t="s">
        <v>89</v>
      </c>
      <c r="DP5" s="34" t="s">
        <v>90</v>
      </c>
      <c r="DQ5" s="34" t="s">
        <v>91</v>
      </c>
      <c r="DR5" s="34" t="s">
        <v>92</v>
      </c>
      <c r="DS5" s="33" t="s">
        <v>93</v>
      </c>
      <c r="DT5" s="34" t="s">
        <v>89</v>
      </c>
      <c r="DU5" s="34" t="s">
        <v>90</v>
      </c>
      <c r="DV5" s="34" t="s">
        <v>91</v>
      </c>
      <c r="DW5" s="34" t="s">
        <v>92</v>
      </c>
      <c r="DX5" s="33" t="s">
        <v>93</v>
      </c>
      <c r="DY5" s="34" t="s">
        <v>89</v>
      </c>
      <c r="DZ5" s="34" t="s">
        <v>90</v>
      </c>
      <c r="EA5" s="34" t="s">
        <v>91</v>
      </c>
      <c r="EB5" s="34" t="s">
        <v>92</v>
      </c>
      <c r="EC5" s="33" t="s">
        <v>93</v>
      </c>
      <c r="ED5" s="34" t="s">
        <v>89</v>
      </c>
      <c r="EE5" s="34" t="s">
        <v>90</v>
      </c>
      <c r="EF5" s="34" t="s">
        <v>91</v>
      </c>
      <c r="EG5" s="34" t="s">
        <v>92</v>
      </c>
      <c r="EH5" s="33" t="s">
        <v>93</v>
      </c>
      <c r="EI5" s="34" t="s">
        <v>89</v>
      </c>
      <c r="EJ5" s="34" t="s">
        <v>90</v>
      </c>
      <c r="EK5" s="34" t="s">
        <v>91</v>
      </c>
      <c r="EL5" s="34" t="s">
        <v>92</v>
      </c>
      <c r="EM5" s="33" t="s">
        <v>93</v>
      </c>
      <c r="EN5" s="34" t="s">
        <v>89</v>
      </c>
      <c r="EO5" s="34" t="s">
        <v>90</v>
      </c>
      <c r="EP5" s="34" t="s">
        <v>91</v>
      </c>
      <c r="EQ5" s="34" t="s">
        <v>92</v>
      </c>
      <c r="ER5" s="33" t="s">
        <v>93</v>
      </c>
      <c r="ES5" s="34" t="s">
        <v>89</v>
      </c>
      <c r="ET5" s="34" t="s">
        <v>90</v>
      </c>
      <c r="EU5" s="34" t="s">
        <v>91</v>
      </c>
      <c r="EV5" s="34" t="s">
        <v>92</v>
      </c>
      <c r="EW5" s="33" t="s">
        <v>93</v>
      </c>
    </row>
    <row r="6" spans="1:153" x14ac:dyDescent="0.25">
      <c r="A6" s="24"/>
      <c r="B6" s="24"/>
      <c r="C6" s="24"/>
      <c r="D6" s="196"/>
      <c r="E6" s="190"/>
      <c r="F6" s="190"/>
      <c r="G6" s="190"/>
      <c r="H6" s="197"/>
      <c r="I6" s="196"/>
      <c r="J6" s="190"/>
      <c r="K6" s="190"/>
      <c r="L6" s="190"/>
      <c r="M6" s="197"/>
      <c r="N6" s="196"/>
      <c r="O6" s="190"/>
      <c r="P6" s="190"/>
      <c r="Q6" s="190"/>
      <c r="R6" s="197"/>
      <c r="S6" s="196"/>
      <c r="T6" s="190"/>
      <c r="U6" s="190"/>
      <c r="V6" s="190"/>
      <c r="W6" s="197"/>
      <c r="X6" s="196"/>
      <c r="Y6" s="190"/>
      <c r="Z6" s="190"/>
      <c r="AA6" s="190"/>
      <c r="AB6" s="197"/>
      <c r="AC6" s="196"/>
      <c r="AD6" s="190"/>
      <c r="AE6" s="190"/>
      <c r="AF6" s="190"/>
      <c r="AG6" s="197"/>
      <c r="AH6" s="196"/>
      <c r="AI6" s="190"/>
      <c r="AJ6" s="190"/>
      <c r="AK6" s="190"/>
      <c r="AL6" s="197"/>
      <c r="AM6" s="196"/>
      <c r="AN6" s="190"/>
      <c r="AO6" s="190"/>
      <c r="AP6" s="190"/>
      <c r="AQ6" s="197"/>
      <c r="AR6" s="196"/>
      <c r="AS6" s="190"/>
      <c r="AT6" s="190"/>
      <c r="AU6" s="190"/>
      <c r="AV6" s="197"/>
      <c r="AW6" s="196"/>
      <c r="AX6" s="190"/>
      <c r="AY6" s="190"/>
      <c r="AZ6" s="190"/>
      <c r="BA6" s="197"/>
      <c r="BB6" s="196"/>
      <c r="BC6" s="190"/>
      <c r="BD6" s="190"/>
      <c r="BE6" s="190"/>
      <c r="BF6" s="197"/>
      <c r="BG6" s="196"/>
      <c r="BH6" s="190"/>
      <c r="BI6" s="190"/>
      <c r="BJ6" s="190"/>
      <c r="BK6" s="197"/>
      <c r="BL6" s="196"/>
      <c r="BM6" s="190"/>
      <c r="BN6" s="190"/>
      <c r="BO6" s="190"/>
      <c r="BP6" s="197"/>
      <c r="BQ6" s="196"/>
      <c r="BR6" s="190"/>
      <c r="BS6" s="190"/>
      <c r="BT6" s="190"/>
      <c r="BU6" s="197"/>
      <c r="BV6" s="196"/>
      <c r="BW6" s="190"/>
      <c r="BX6" s="190"/>
      <c r="BY6" s="190"/>
      <c r="BZ6" s="197"/>
      <c r="CA6" s="196"/>
      <c r="CB6" s="190"/>
      <c r="CC6" s="190"/>
      <c r="CD6" s="190"/>
      <c r="CE6" s="197"/>
      <c r="CF6" s="196"/>
      <c r="CG6" s="190"/>
      <c r="CH6" s="190"/>
      <c r="CI6" s="190"/>
      <c r="CJ6" s="197"/>
      <c r="CK6" s="196"/>
      <c r="CL6" s="190"/>
      <c r="CM6" s="190"/>
      <c r="CN6" s="190"/>
      <c r="CO6" s="197"/>
      <c r="CP6" s="196"/>
      <c r="CQ6" s="190"/>
      <c r="CR6" s="190"/>
      <c r="CS6" s="190"/>
      <c r="CT6" s="197"/>
      <c r="CU6" s="196"/>
      <c r="CV6" s="190"/>
      <c r="CW6" s="190"/>
      <c r="CX6" s="190"/>
      <c r="CY6" s="197"/>
      <c r="CZ6" s="196"/>
      <c r="DA6" s="190"/>
      <c r="DB6" s="190"/>
      <c r="DC6" s="190"/>
      <c r="DD6" s="197"/>
      <c r="DE6" s="196"/>
      <c r="DF6" s="190"/>
      <c r="DG6" s="190"/>
      <c r="DH6" s="190"/>
      <c r="DI6" s="197"/>
      <c r="DJ6" s="196"/>
      <c r="DK6" s="190"/>
      <c r="DL6" s="190"/>
      <c r="DM6" s="190"/>
      <c r="DN6" s="197"/>
      <c r="DO6" s="196"/>
      <c r="DP6" s="190"/>
      <c r="DQ6" s="190"/>
      <c r="DR6" s="190"/>
      <c r="DS6" s="197"/>
      <c r="DT6" s="196"/>
      <c r="DU6" s="190"/>
      <c r="DV6" s="190"/>
      <c r="DW6" s="190"/>
      <c r="DX6" s="197"/>
      <c r="DY6" s="196"/>
      <c r="DZ6" s="190"/>
      <c r="EA6" s="190"/>
      <c r="EB6" s="190"/>
      <c r="EC6" s="197"/>
      <c r="ED6" s="196"/>
      <c r="EE6" s="190"/>
      <c r="EF6" s="190"/>
      <c r="EG6" s="190"/>
      <c r="EH6" s="197"/>
      <c r="EI6" s="196"/>
      <c r="EJ6" s="190"/>
      <c r="EK6" s="190"/>
      <c r="EL6" s="190"/>
      <c r="EM6" s="197"/>
      <c r="EN6" s="196"/>
      <c r="EO6" s="190"/>
      <c r="EP6" s="190"/>
      <c r="EQ6" s="190"/>
      <c r="ER6" s="197"/>
      <c r="ES6" s="196"/>
      <c r="ET6" s="190"/>
      <c r="EU6" s="190"/>
      <c r="EV6" s="190"/>
      <c r="EW6" s="197"/>
    </row>
    <row r="7" spans="1:153" x14ac:dyDescent="0.25">
      <c r="A7" s="28" t="s">
        <v>211</v>
      </c>
      <c r="B7" s="24"/>
      <c r="C7" s="24"/>
      <c r="D7" s="194"/>
      <c r="E7" s="189"/>
      <c r="F7" s="189"/>
      <c r="G7" s="189"/>
      <c r="H7" s="195"/>
      <c r="I7" s="194"/>
      <c r="J7" s="189"/>
      <c r="K7" s="189"/>
      <c r="L7" s="189"/>
      <c r="M7" s="195"/>
      <c r="N7" s="194"/>
      <c r="O7" s="189"/>
      <c r="P7" s="189"/>
      <c r="Q7" s="189"/>
      <c r="R7" s="195"/>
      <c r="S7" s="194"/>
      <c r="T7" s="189"/>
      <c r="U7" s="189"/>
      <c r="V7" s="189"/>
      <c r="W7" s="195"/>
      <c r="X7" s="194"/>
      <c r="Y7" s="189"/>
      <c r="Z7" s="189"/>
      <c r="AA7" s="189"/>
      <c r="AB7" s="195"/>
      <c r="AC7" s="194"/>
      <c r="AD7" s="189"/>
      <c r="AE7" s="189"/>
      <c r="AF7" s="189"/>
      <c r="AG7" s="195"/>
      <c r="AH7" s="194"/>
      <c r="AI7" s="189"/>
      <c r="AJ7" s="189"/>
      <c r="AK7" s="189"/>
      <c r="AL7" s="195"/>
      <c r="AM7" s="194"/>
      <c r="AN7" s="189"/>
      <c r="AO7" s="189"/>
      <c r="AP7" s="189"/>
      <c r="AQ7" s="195"/>
      <c r="AR7" s="194"/>
      <c r="AS7" s="189"/>
      <c r="AT7" s="189"/>
      <c r="AU7" s="189"/>
      <c r="AV7" s="195"/>
      <c r="AW7" s="194"/>
      <c r="AX7" s="189"/>
      <c r="AY7" s="189"/>
      <c r="AZ7" s="189"/>
      <c r="BA7" s="195"/>
      <c r="BB7" s="194"/>
      <c r="BC7" s="189"/>
      <c r="BD7" s="189"/>
      <c r="BE7" s="189"/>
      <c r="BF7" s="195"/>
      <c r="BG7" s="194"/>
      <c r="BH7" s="189"/>
      <c r="BI7" s="189"/>
      <c r="BJ7" s="189"/>
      <c r="BK7" s="195"/>
      <c r="BL7" s="194"/>
      <c r="BM7" s="189"/>
      <c r="BN7" s="189"/>
      <c r="BO7" s="189"/>
      <c r="BP7" s="195"/>
      <c r="BQ7" s="194"/>
      <c r="BR7" s="189"/>
      <c r="BS7" s="189"/>
      <c r="BT7" s="189"/>
      <c r="BU7" s="195"/>
      <c r="BV7" s="194"/>
      <c r="BW7" s="189"/>
      <c r="BX7" s="189"/>
      <c r="BY7" s="189"/>
      <c r="BZ7" s="195"/>
      <c r="CA7" s="194"/>
      <c r="CB7" s="189"/>
      <c r="CC7" s="189"/>
      <c r="CD7" s="189"/>
      <c r="CE7" s="195"/>
      <c r="CF7" s="194"/>
      <c r="CG7" s="189"/>
      <c r="CH7" s="189"/>
      <c r="CI7" s="189"/>
      <c r="CJ7" s="195"/>
      <c r="CK7" s="194"/>
      <c r="CL7" s="189"/>
      <c r="CM7" s="189"/>
      <c r="CN7" s="189"/>
      <c r="CO7" s="195"/>
      <c r="CP7" s="194"/>
      <c r="CQ7" s="189"/>
      <c r="CR7" s="189"/>
      <c r="CS7" s="189"/>
      <c r="CT7" s="195"/>
      <c r="CU7" s="194"/>
      <c r="CV7" s="189"/>
      <c r="CW7" s="189"/>
      <c r="CX7" s="189"/>
      <c r="CY7" s="195"/>
      <c r="CZ7" s="194"/>
      <c r="DA7" s="189"/>
      <c r="DB7" s="189"/>
      <c r="DC7" s="189"/>
      <c r="DD7" s="195"/>
      <c r="DE7" s="194"/>
      <c r="DF7" s="189"/>
      <c r="DG7" s="189"/>
      <c r="DH7" s="189"/>
      <c r="DI7" s="195"/>
      <c r="DJ7" s="194"/>
      <c r="DK7" s="189"/>
      <c r="DL7" s="189"/>
      <c r="DM7" s="189"/>
      <c r="DN7" s="195"/>
      <c r="DO7" s="194"/>
      <c r="DP7" s="189"/>
      <c r="DQ7" s="189"/>
      <c r="DR7" s="189"/>
      <c r="DS7" s="195"/>
      <c r="DT7" s="194"/>
      <c r="DU7" s="189"/>
      <c r="DV7" s="189"/>
      <c r="DW7" s="189"/>
      <c r="DX7" s="195"/>
      <c r="DY7" s="194"/>
      <c r="DZ7" s="189"/>
      <c r="EA7" s="189"/>
      <c r="EB7" s="189"/>
      <c r="EC7" s="195"/>
      <c r="ED7" s="194"/>
      <c r="EE7" s="189"/>
      <c r="EF7" s="189"/>
      <c r="EG7" s="189"/>
      <c r="EH7" s="195"/>
      <c r="EI7" s="194"/>
      <c r="EJ7" s="189"/>
      <c r="EK7" s="189"/>
      <c r="EL7" s="189"/>
      <c r="EM7" s="195"/>
      <c r="EN7" s="194"/>
      <c r="EO7" s="189"/>
      <c r="EP7" s="189"/>
      <c r="EQ7" s="189"/>
      <c r="ER7" s="195"/>
      <c r="ES7" s="194"/>
      <c r="ET7" s="189"/>
      <c r="EU7" s="189"/>
      <c r="EV7" s="189"/>
      <c r="EW7" s="195"/>
    </row>
    <row r="8" spans="1:153" x14ac:dyDescent="0.25">
      <c r="A8" s="24"/>
      <c r="B8" s="24"/>
      <c r="C8" s="24"/>
      <c r="D8" s="194"/>
      <c r="E8" s="189"/>
      <c r="F8" s="189"/>
      <c r="G8" s="189"/>
      <c r="H8" s="195"/>
      <c r="I8" s="194"/>
      <c r="J8" s="189"/>
      <c r="K8" s="189"/>
      <c r="L8" s="189"/>
      <c r="M8" s="195"/>
      <c r="N8" s="194"/>
      <c r="O8" s="189"/>
      <c r="P8" s="189"/>
      <c r="Q8" s="189"/>
      <c r="R8" s="195"/>
      <c r="S8" s="194"/>
      <c r="T8" s="189"/>
      <c r="U8" s="189"/>
      <c r="V8" s="189"/>
      <c r="W8" s="195"/>
      <c r="X8" s="194"/>
      <c r="Y8" s="189"/>
      <c r="Z8" s="189"/>
      <c r="AA8" s="189"/>
      <c r="AB8" s="195"/>
      <c r="AC8" s="194"/>
      <c r="AD8" s="189"/>
      <c r="AE8" s="189"/>
      <c r="AF8" s="189"/>
      <c r="AG8" s="195"/>
      <c r="AH8" s="194"/>
      <c r="AI8" s="189"/>
      <c r="AJ8" s="189"/>
      <c r="AK8" s="189"/>
      <c r="AL8" s="195"/>
      <c r="AM8" s="194"/>
      <c r="AN8" s="189"/>
      <c r="AO8" s="189"/>
      <c r="AP8" s="189"/>
      <c r="AQ8" s="195"/>
      <c r="AR8" s="194"/>
      <c r="AS8" s="189"/>
      <c r="AT8" s="189"/>
      <c r="AU8" s="189"/>
      <c r="AV8" s="195"/>
      <c r="AW8" s="194"/>
      <c r="AX8" s="189"/>
      <c r="AY8" s="189"/>
      <c r="AZ8" s="189"/>
      <c r="BA8" s="195"/>
      <c r="BB8" s="194"/>
      <c r="BC8" s="189"/>
      <c r="BD8" s="189"/>
      <c r="BE8" s="189"/>
      <c r="BF8" s="195"/>
      <c r="BG8" s="194"/>
      <c r="BH8" s="189"/>
      <c r="BI8" s="189"/>
      <c r="BJ8" s="189"/>
      <c r="BK8" s="195"/>
      <c r="BL8" s="194"/>
      <c r="BM8" s="189"/>
      <c r="BN8" s="189"/>
      <c r="BO8" s="189"/>
      <c r="BP8" s="195"/>
      <c r="BQ8" s="194"/>
      <c r="BR8" s="189"/>
      <c r="BS8" s="189"/>
      <c r="BT8" s="189"/>
      <c r="BU8" s="195"/>
      <c r="BV8" s="194"/>
      <c r="BW8" s="189"/>
      <c r="BX8" s="189"/>
      <c r="BY8" s="189"/>
      <c r="BZ8" s="195"/>
      <c r="CA8" s="194"/>
      <c r="CB8" s="189"/>
      <c r="CC8" s="189"/>
      <c r="CD8" s="189"/>
      <c r="CE8" s="195"/>
      <c r="CF8" s="194"/>
      <c r="CG8" s="189"/>
      <c r="CH8" s="189"/>
      <c r="CI8" s="189"/>
      <c r="CJ8" s="195"/>
      <c r="CK8" s="194"/>
      <c r="CL8" s="189"/>
      <c r="CM8" s="189"/>
      <c r="CN8" s="189"/>
      <c r="CO8" s="195"/>
      <c r="CP8" s="194"/>
      <c r="CQ8" s="189"/>
      <c r="CR8" s="189"/>
      <c r="CS8" s="189"/>
      <c r="CT8" s="195"/>
      <c r="CU8" s="194"/>
      <c r="CV8" s="189"/>
      <c r="CW8" s="189"/>
      <c r="CX8" s="189"/>
      <c r="CY8" s="195"/>
      <c r="CZ8" s="194"/>
      <c r="DA8" s="189"/>
      <c r="DB8" s="189"/>
      <c r="DC8" s="189"/>
      <c r="DD8" s="195"/>
      <c r="DE8" s="194"/>
      <c r="DF8" s="189"/>
      <c r="DG8" s="189"/>
      <c r="DH8" s="189"/>
      <c r="DI8" s="195"/>
      <c r="DJ8" s="194"/>
      <c r="DK8" s="189"/>
      <c r="DL8" s="189"/>
      <c r="DM8" s="189"/>
      <c r="DN8" s="195"/>
      <c r="DO8" s="194"/>
      <c r="DP8" s="189"/>
      <c r="DQ8" s="189"/>
      <c r="DR8" s="189"/>
      <c r="DS8" s="195"/>
      <c r="DT8" s="194"/>
      <c r="DU8" s="189"/>
      <c r="DV8" s="189"/>
      <c r="DW8" s="189"/>
      <c r="DX8" s="195"/>
      <c r="DY8" s="194"/>
      <c r="DZ8" s="189"/>
      <c r="EA8" s="189"/>
      <c r="EB8" s="189"/>
      <c r="EC8" s="195"/>
      <c r="ED8" s="194"/>
      <c r="EE8" s="189"/>
      <c r="EF8" s="189"/>
      <c r="EG8" s="189"/>
      <c r="EH8" s="195"/>
      <c r="EI8" s="194"/>
      <c r="EJ8" s="189"/>
      <c r="EK8" s="189"/>
      <c r="EL8" s="189"/>
      <c r="EM8" s="195"/>
      <c r="EN8" s="194"/>
      <c r="EO8" s="189"/>
      <c r="EP8" s="189"/>
      <c r="EQ8" s="189"/>
      <c r="ER8" s="195"/>
      <c r="ES8" s="194"/>
      <c r="ET8" s="189"/>
      <c r="EU8" s="189"/>
      <c r="EV8" s="189"/>
      <c r="EW8" s="195"/>
    </row>
    <row r="9" spans="1:153" x14ac:dyDescent="0.25">
      <c r="A9" s="28" t="s">
        <v>210</v>
      </c>
      <c r="B9" s="24"/>
      <c r="C9" s="24"/>
      <c r="D9" s="194"/>
      <c r="E9" s="189"/>
      <c r="F9" s="189"/>
      <c r="G9" s="189"/>
      <c r="H9" s="195"/>
      <c r="I9" s="194"/>
      <c r="J9" s="189"/>
      <c r="K9" s="189"/>
      <c r="L9" s="189"/>
      <c r="M9" s="195"/>
      <c r="N9" s="194"/>
      <c r="O9" s="189"/>
      <c r="P9" s="189"/>
      <c r="Q9" s="189"/>
      <c r="R9" s="195"/>
      <c r="S9" s="194"/>
      <c r="T9" s="189"/>
      <c r="U9" s="189"/>
      <c r="V9" s="189"/>
      <c r="W9" s="195"/>
      <c r="X9" s="194"/>
      <c r="Y9" s="189"/>
      <c r="Z9" s="189"/>
      <c r="AA9" s="189"/>
      <c r="AB9" s="195"/>
      <c r="AC9" s="194"/>
      <c r="AD9" s="189"/>
      <c r="AE9" s="189"/>
      <c r="AF9" s="189"/>
      <c r="AG9" s="195"/>
      <c r="AH9" s="194"/>
      <c r="AI9" s="189"/>
      <c r="AJ9" s="189"/>
      <c r="AK9" s="189"/>
      <c r="AL9" s="195"/>
      <c r="AM9" s="194"/>
      <c r="AN9" s="189"/>
      <c r="AO9" s="189"/>
      <c r="AP9" s="189"/>
      <c r="AQ9" s="195"/>
      <c r="AR9" s="194"/>
      <c r="AS9" s="189"/>
      <c r="AT9" s="189"/>
      <c r="AU9" s="189"/>
      <c r="AV9" s="195"/>
      <c r="AW9" s="194"/>
      <c r="AX9" s="189"/>
      <c r="AY9" s="189"/>
      <c r="AZ9" s="189"/>
      <c r="BA9" s="195"/>
      <c r="BB9" s="194"/>
      <c r="BC9" s="189"/>
      <c r="BD9" s="189"/>
      <c r="BE9" s="189"/>
      <c r="BF9" s="195"/>
      <c r="BG9" s="194"/>
      <c r="BH9" s="189"/>
      <c r="BI9" s="189"/>
      <c r="BJ9" s="189"/>
      <c r="BK9" s="195"/>
      <c r="BL9" s="194"/>
      <c r="BM9" s="189"/>
      <c r="BN9" s="189"/>
      <c r="BO9" s="189"/>
      <c r="BP9" s="195"/>
      <c r="BQ9" s="194"/>
      <c r="BR9" s="189"/>
      <c r="BS9" s="189"/>
      <c r="BT9" s="189"/>
      <c r="BU9" s="195"/>
      <c r="BV9" s="194"/>
      <c r="BW9" s="189"/>
      <c r="BX9" s="189"/>
      <c r="BY9" s="189"/>
      <c r="BZ9" s="195"/>
      <c r="CA9" s="194"/>
      <c r="CB9" s="189"/>
      <c r="CC9" s="189"/>
      <c r="CD9" s="189"/>
      <c r="CE9" s="195"/>
      <c r="CF9" s="194"/>
      <c r="CG9" s="189"/>
      <c r="CH9" s="189"/>
      <c r="CI9" s="189"/>
      <c r="CJ9" s="195"/>
      <c r="CK9" s="194"/>
      <c r="CL9" s="189"/>
      <c r="CM9" s="189"/>
      <c r="CN9" s="189"/>
      <c r="CO9" s="195"/>
      <c r="CP9" s="194"/>
      <c r="CQ9" s="189"/>
      <c r="CR9" s="189"/>
      <c r="CS9" s="189"/>
      <c r="CT9" s="195"/>
      <c r="CU9" s="194"/>
      <c r="CV9" s="189"/>
      <c r="CW9" s="189"/>
      <c r="CX9" s="189"/>
      <c r="CY9" s="195"/>
      <c r="CZ9" s="194"/>
      <c r="DA9" s="189"/>
      <c r="DB9" s="189"/>
      <c r="DC9" s="189"/>
      <c r="DD9" s="195"/>
      <c r="DE9" s="194"/>
      <c r="DF9" s="189"/>
      <c r="DG9" s="189"/>
      <c r="DH9" s="189"/>
      <c r="DI9" s="195"/>
      <c r="DJ9" s="194"/>
      <c r="DK9" s="189"/>
      <c r="DL9" s="189"/>
      <c r="DM9" s="189"/>
      <c r="DN9" s="195"/>
      <c r="DO9" s="194"/>
      <c r="DP9" s="189"/>
      <c r="DQ9" s="189"/>
      <c r="DR9" s="189"/>
      <c r="DS9" s="195"/>
      <c r="DT9" s="194"/>
      <c r="DU9" s="189"/>
      <c r="DV9" s="189"/>
      <c r="DW9" s="189"/>
      <c r="DX9" s="195"/>
      <c r="DY9" s="194"/>
      <c r="DZ9" s="189"/>
      <c r="EA9" s="189"/>
      <c r="EB9" s="189"/>
      <c r="EC9" s="195"/>
      <c r="ED9" s="194"/>
      <c r="EE9" s="189"/>
      <c r="EF9" s="189"/>
      <c r="EG9" s="189"/>
      <c r="EH9" s="195"/>
      <c r="EI9" s="194"/>
      <c r="EJ9" s="189"/>
      <c r="EK9" s="189"/>
      <c r="EL9" s="189"/>
      <c r="EM9" s="195"/>
      <c r="EN9" s="194"/>
      <c r="EO9" s="189"/>
      <c r="EP9" s="189"/>
      <c r="EQ9" s="189"/>
      <c r="ER9" s="195"/>
      <c r="ES9" s="194"/>
      <c r="ET9" s="189"/>
      <c r="EU9" s="189"/>
      <c r="EV9" s="189"/>
      <c r="EW9" s="195"/>
    </row>
    <row r="10" spans="1:153" x14ac:dyDescent="0.25">
      <c r="A10" s="28" t="s">
        <v>209</v>
      </c>
      <c r="B10" s="24"/>
      <c r="C10" s="24"/>
      <c r="D10" s="194"/>
      <c r="E10" s="189"/>
      <c r="F10" s="189"/>
      <c r="G10" s="189"/>
      <c r="H10" s="195"/>
      <c r="I10" s="194"/>
      <c r="J10" s="189"/>
      <c r="K10" s="189"/>
      <c r="L10" s="189"/>
      <c r="M10" s="195"/>
      <c r="N10" s="194"/>
      <c r="O10" s="189"/>
      <c r="P10" s="189"/>
      <c r="Q10" s="189"/>
      <c r="R10" s="195"/>
      <c r="S10" s="194"/>
      <c r="T10" s="189"/>
      <c r="U10" s="189"/>
      <c r="V10" s="189"/>
      <c r="W10" s="195"/>
      <c r="X10" s="194"/>
      <c r="Y10" s="189"/>
      <c r="Z10" s="189"/>
      <c r="AA10" s="189"/>
      <c r="AB10" s="195"/>
      <c r="AC10" s="194"/>
      <c r="AD10" s="189"/>
      <c r="AE10" s="189"/>
      <c r="AF10" s="189"/>
      <c r="AG10" s="195"/>
      <c r="AH10" s="194"/>
      <c r="AI10" s="189"/>
      <c r="AJ10" s="189"/>
      <c r="AK10" s="189"/>
      <c r="AL10" s="195"/>
      <c r="AM10" s="194"/>
      <c r="AN10" s="189"/>
      <c r="AO10" s="189"/>
      <c r="AP10" s="189"/>
      <c r="AQ10" s="195"/>
      <c r="AR10" s="194"/>
      <c r="AS10" s="189"/>
      <c r="AT10" s="189"/>
      <c r="AU10" s="189"/>
      <c r="AV10" s="195"/>
      <c r="AW10" s="194"/>
      <c r="AX10" s="189"/>
      <c r="AY10" s="189"/>
      <c r="AZ10" s="189"/>
      <c r="BA10" s="195"/>
      <c r="BB10" s="194"/>
      <c r="BC10" s="189"/>
      <c r="BD10" s="189"/>
      <c r="BE10" s="189"/>
      <c r="BF10" s="195"/>
      <c r="BG10" s="194"/>
      <c r="BH10" s="189"/>
      <c r="BI10" s="189"/>
      <c r="BJ10" s="189"/>
      <c r="BK10" s="195"/>
      <c r="BL10" s="194"/>
      <c r="BM10" s="189"/>
      <c r="BN10" s="189"/>
      <c r="BO10" s="189"/>
      <c r="BP10" s="195"/>
      <c r="BQ10" s="194"/>
      <c r="BR10" s="189"/>
      <c r="BS10" s="189"/>
      <c r="BT10" s="189"/>
      <c r="BU10" s="195"/>
      <c r="BV10" s="194"/>
      <c r="BW10" s="189"/>
      <c r="BX10" s="189"/>
      <c r="BY10" s="189"/>
      <c r="BZ10" s="195"/>
      <c r="CA10" s="194"/>
      <c r="CB10" s="189"/>
      <c r="CC10" s="189"/>
      <c r="CD10" s="189"/>
      <c r="CE10" s="195"/>
      <c r="CF10" s="194"/>
      <c r="CG10" s="189"/>
      <c r="CH10" s="189"/>
      <c r="CI10" s="189"/>
      <c r="CJ10" s="195"/>
      <c r="CK10" s="194"/>
      <c r="CL10" s="189"/>
      <c r="CM10" s="189"/>
      <c r="CN10" s="189"/>
      <c r="CO10" s="195"/>
      <c r="CP10" s="194"/>
      <c r="CQ10" s="189"/>
      <c r="CR10" s="189"/>
      <c r="CS10" s="189"/>
      <c r="CT10" s="195"/>
      <c r="CU10" s="194"/>
      <c r="CV10" s="189"/>
      <c r="CW10" s="189"/>
      <c r="CX10" s="189"/>
      <c r="CY10" s="195"/>
      <c r="CZ10" s="194"/>
      <c r="DA10" s="189"/>
      <c r="DB10" s="189"/>
      <c r="DC10" s="189"/>
      <c r="DD10" s="195"/>
      <c r="DE10" s="194"/>
      <c r="DF10" s="189"/>
      <c r="DG10" s="189"/>
      <c r="DH10" s="189"/>
      <c r="DI10" s="195"/>
      <c r="DJ10" s="194"/>
      <c r="DK10" s="189"/>
      <c r="DL10" s="189"/>
      <c r="DM10" s="189"/>
      <c r="DN10" s="195"/>
      <c r="DO10" s="194"/>
      <c r="DP10" s="189"/>
      <c r="DQ10" s="189"/>
      <c r="DR10" s="189"/>
      <c r="DS10" s="195"/>
      <c r="DT10" s="194"/>
      <c r="DU10" s="189"/>
      <c r="DV10" s="189"/>
      <c r="DW10" s="189"/>
      <c r="DX10" s="195"/>
      <c r="DY10" s="194"/>
      <c r="DZ10" s="189"/>
      <c r="EA10" s="189"/>
      <c r="EB10" s="189"/>
      <c r="EC10" s="195"/>
      <c r="ED10" s="194"/>
      <c r="EE10" s="189"/>
      <c r="EF10" s="189"/>
      <c r="EG10" s="189"/>
      <c r="EH10" s="195"/>
      <c r="EI10" s="194"/>
      <c r="EJ10" s="189"/>
      <c r="EK10" s="189"/>
      <c r="EL10" s="189"/>
      <c r="EM10" s="195"/>
      <c r="EN10" s="194"/>
      <c r="EO10" s="189"/>
      <c r="EP10" s="189"/>
      <c r="EQ10" s="189"/>
      <c r="ER10" s="195"/>
      <c r="ES10" s="194"/>
      <c r="ET10" s="189"/>
      <c r="EU10" s="189"/>
      <c r="EV10" s="189"/>
      <c r="EW10" s="195"/>
    </row>
    <row r="11" spans="1:153" x14ac:dyDescent="0.25">
      <c r="A11" s="24" t="s">
        <v>190</v>
      </c>
      <c r="B11" s="24">
        <v>1796.6719969999999</v>
      </c>
      <c r="C11" s="24">
        <v>1687.9379879999999</v>
      </c>
      <c r="D11" s="27">
        <v>1503.225586</v>
      </c>
      <c r="E11" s="27">
        <v>1502.9564210000001</v>
      </c>
      <c r="F11" s="27">
        <v>1502.812134</v>
      </c>
      <c r="G11" s="27">
        <v>1502.687866</v>
      </c>
      <c r="H11" s="24">
        <v>1477.693481</v>
      </c>
      <c r="I11" s="27">
        <v>1567.6865230000001</v>
      </c>
      <c r="J11" s="27">
        <v>1565.9486079999999</v>
      </c>
      <c r="K11" s="27">
        <v>1565.8767089999999</v>
      </c>
      <c r="L11" s="27">
        <v>1564.045654</v>
      </c>
      <c r="M11" s="24">
        <v>1506.4219969999999</v>
      </c>
      <c r="N11" s="27">
        <v>1568.3957519999999</v>
      </c>
      <c r="O11" s="27">
        <v>1404.4106449999999</v>
      </c>
      <c r="P11" s="27">
        <v>1322.8317870000001</v>
      </c>
      <c r="Q11" s="27">
        <v>1174.2739260000001</v>
      </c>
      <c r="R11" s="24">
        <v>1253.9228519999999</v>
      </c>
      <c r="S11" s="27">
        <v>1565.7301030000001</v>
      </c>
      <c r="T11" s="27">
        <v>1357.767578</v>
      </c>
      <c r="U11" s="27">
        <v>1241.8916019999999</v>
      </c>
      <c r="V11" s="27">
        <v>1011.971436</v>
      </c>
      <c r="W11" s="24">
        <v>1107.945068</v>
      </c>
      <c r="X11" s="27">
        <v>1485.017578</v>
      </c>
      <c r="Y11" s="27">
        <v>1290.3000489999999</v>
      </c>
      <c r="Z11" s="27">
        <v>1093.2200929999999</v>
      </c>
      <c r="AA11" s="27">
        <v>731.23590100000001</v>
      </c>
      <c r="AB11" s="24">
        <v>922.30969200000004</v>
      </c>
      <c r="AC11" s="27">
        <v>1534.898193</v>
      </c>
      <c r="AD11" s="27">
        <v>1329.1442870000001</v>
      </c>
      <c r="AE11" s="27">
        <v>1108.9204099999999</v>
      </c>
      <c r="AF11" s="27">
        <v>699.07800299999997</v>
      </c>
      <c r="AG11" s="24">
        <v>916.04888900000003</v>
      </c>
      <c r="AH11" s="27">
        <v>1563.8522949999999</v>
      </c>
      <c r="AI11" s="27">
        <v>1351.7008060000001</v>
      </c>
      <c r="AJ11" s="27">
        <v>1097.373169</v>
      </c>
      <c r="AK11" s="27">
        <v>686.40368699999999</v>
      </c>
      <c r="AL11" s="24">
        <v>907.31445299999996</v>
      </c>
      <c r="AM11" s="27">
        <v>1604.4479980000001</v>
      </c>
      <c r="AN11" s="27">
        <v>1367.0229489999999</v>
      </c>
      <c r="AO11" s="27">
        <v>1100.7608640000001</v>
      </c>
      <c r="AP11" s="27">
        <v>666.624146</v>
      </c>
      <c r="AQ11" s="24">
        <v>899.66803000000004</v>
      </c>
      <c r="AR11" s="27">
        <v>1625.1568600000001</v>
      </c>
      <c r="AS11" s="27">
        <v>1363.4780270000001</v>
      </c>
      <c r="AT11" s="27">
        <v>1074.2197269999999</v>
      </c>
      <c r="AU11" s="27">
        <v>639.72051999999996</v>
      </c>
      <c r="AV11" s="24">
        <v>885.340149</v>
      </c>
      <c r="AW11" s="27">
        <v>1631.7513429999999</v>
      </c>
      <c r="AX11" s="27">
        <v>1362.5979</v>
      </c>
      <c r="AY11" s="27">
        <v>1047.9564210000001</v>
      </c>
      <c r="AZ11" s="27">
        <v>627.49218800000006</v>
      </c>
      <c r="BA11" s="24">
        <v>869.74926800000003</v>
      </c>
      <c r="BB11" s="27">
        <v>1658.205688</v>
      </c>
      <c r="BC11" s="27">
        <v>1361.5004879999999</v>
      </c>
      <c r="BD11" s="27">
        <v>1046.190918</v>
      </c>
      <c r="BE11" s="27">
        <v>625.390625</v>
      </c>
      <c r="BF11" s="24">
        <v>851.03015100000005</v>
      </c>
      <c r="BG11" s="27">
        <v>1673.8520510000001</v>
      </c>
      <c r="BH11" s="27">
        <v>1362.7945560000001</v>
      </c>
      <c r="BI11" s="27">
        <v>1044.588501</v>
      </c>
      <c r="BJ11" s="27">
        <v>616.57440199999996</v>
      </c>
      <c r="BK11" s="24">
        <v>843.41589399999998</v>
      </c>
      <c r="BL11" s="27">
        <v>1680.716064</v>
      </c>
      <c r="BM11" s="27">
        <v>1350.44812</v>
      </c>
      <c r="BN11" s="27">
        <v>1037.733643</v>
      </c>
      <c r="BO11" s="27">
        <v>569.94305399999996</v>
      </c>
      <c r="BP11" s="24">
        <v>826.05450399999995</v>
      </c>
      <c r="BQ11" s="27">
        <v>1685.607788</v>
      </c>
      <c r="BR11" s="27">
        <v>1340.707764</v>
      </c>
      <c r="BS11" s="27">
        <v>1021.492065</v>
      </c>
      <c r="BT11" s="27">
        <v>525.43859899999995</v>
      </c>
      <c r="BU11" s="24">
        <v>800.85082999999997</v>
      </c>
      <c r="BV11" s="27">
        <v>1696.721313</v>
      </c>
      <c r="BW11" s="27">
        <v>1337.6870120000001</v>
      </c>
      <c r="BX11" s="27">
        <v>1017.276489</v>
      </c>
      <c r="BY11" s="27">
        <v>481.688782</v>
      </c>
      <c r="BZ11" s="24">
        <v>774.13415499999996</v>
      </c>
      <c r="CA11" s="27">
        <v>1698.562134</v>
      </c>
      <c r="CB11" s="27">
        <v>1321.627197</v>
      </c>
      <c r="CC11" s="27">
        <v>997.38055399999996</v>
      </c>
      <c r="CD11" s="27">
        <v>444.03439300000002</v>
      </c>
      <c r="CE11" s="24">
        <v>742.10095200000001</v>
      </c>
      <c r="CF11" s="27">
        <v>1702.466553</v>
      </c>
      <c r="CG11" s="27">
        <v>1311.781982</v>
      </c>
      <c r="CH11" s="27">
        <v>986.73388699999998</v>
      </c>
      <c r="CI11" s="27">
        <v>391.26348899999999</v>
      </c>
      <c r="CJ11" s="24">
        <v>733.19042999999999</v>
      </c>
      <c r="CK11" s="27">
        <v>1716.8709719999999</v>
      </c>
      <c r="CL11" s="27">
        <v>1299.801025</v>
      </c>
      <c r="CM11" s="27">
        <v>965.81359899999995</v>
      </c>
      <c r="CN11" s="27">
        <v>336.147156</v>
      </c>
      <c r="CO11" s="24">
        <v>721.90472399999999</v>
      </c>
      <c r="CP11" s="27">
        <v>1732.77478</v>
      </c>
      <c r="CQ11" s="27">
        <v>1289.1673579999999</v>
      </c>
      <c r="CR11" s="27">
        <v>941.97656199999994</v>
      </c>
      <c r="CS11" s="27">
        <v>281.46890300000001</v>
      </c>
      <c r="CT11" s="24">
        <v>710.67327899999998</v>
      </c>
      <c r="CU11" s="27">
        <v>1745.286621</v>
      </c>
      <c r="CV11" s="27">
        <v>1266.0273440000001</v>
      </c>
      <c r="CW11" s="27">
        <v>910.912598</v>
      </c>
      <c r="CX11" s="27">
        <v>235.34397899999999</v>
      </c>
      <c r="CY11" s="24">
        <v>674.45989999999995</v>
      </c>
      <c r="CZ11" s="27">
        <v>1745.362183</v>
      </c>
      <c r="DA11" s="27">
        <v>1246.458862</v>
      </c>
      <c r="DB11" s="27">
        <v>877.80798300000004</v>
      </c>
      <c r="DC11" s="27">
        <v>198.01797500000001</v>
      </c>
      <c r="DD11" s="24">
        <v>664.61108400000001</v>
      </c>
      <c r="DE11" s="27">
        <v>1758.067139</v>
      </c>
      <c r="DF11" s="27">
        <v>1241.069702</v>
      </c>
      <c r="DG11" s="27">
        <v>856.69879200000003</v>
      </c>
      <c r="DH11" s="27">
        <v>153.356674</v>
      </c>
      <c r="DI11" s="24">
        <v>651.362976</v>
      </c>
      <c r="DJ11" s="27">
        <v>1776.8488769999999</v>
      </c>
      <c r="DK11" s="27">
        <v>1230.209595</v>
      </c>
      <c r="DL11" s="27">
        <v>828.39538600000003</v>
      </c>
      <c r="DM11" s="27">
        <v>129.67245500000001</v>
      </c>
      <c r="DN11" s="24">
        <v>637.91839600000003</v>
      </c>
      <c r="DO11" s="27">
        <v>1798.3629149999999</v>
      </c>
      <c r="DP11" s="27">
        <v>1231.382568</v>
      </c>
      <c r="DQ11" s="27">
        <v>811.47845500000005</v>
      </c>
      <c r="DR11" s="27">
        <v>115.45848100000001</v>
      </c>
      <c r="DS11" s="24">
        <v>630.17834500000004</v>
      </c>
      <c r="DT11" s="27">
        <v>1830.181763</v>
      </c>
      <c r="DU11" s="27">
        <v>1227.611938</v>
      </c>
      <c r="DV11" s="27">
        <v>779.92303500000003</v>
      </c>
      <c r="DW11" s="27">
        <v>85.339889999999997</v>
      </c>
      <c r="DX11" s="24">
        <v>615.20410200000003</v>
      </c>
      <c r="DY11" s="27">
        <v>1850.6247559999999</v>
      </c>
      <c r="DZ11" s="27">
        <v>1218.168823</v>
      </c>
      <c r="EA11" s="27">
        <v>736.86926300000005</v>
      </c>
      <c r="EB11" s="27">
        <v>77.171920999999998</v>
      </c>
      <c r="EC11" s="24">
        <v>603.18377699999996</v>
      </c>
      <c r="ED11" s="27">
        <v>1880.2354740000001</v>
      </c>
      <c r="EE11" s="27">
        <v>1202.9107670000001</v>
      </c>
      <c r="EF11" s="27">
        <v>687.16747999999995</v>
      </c>
      <c r="EG11" s="27">
        <v>70.628410000000002</v>
      </c>
      <c r="EH11" s="24">
        <v>587.02313200000003</v>
      </c>
      <c r="EI11" s="27">
        <v>1895.7170410000001</v>
      </c>
      <c r="EJ11" s="27">
        <v>1180.3496090000001</v>
      </c>
      <c r="EK11" s="27">
        <v>640.85449200000005</v>
      </c>
      <c r="EL11" s="27">
        <v>59.098498999999997</v>
      </c>
      <c r="EM11" s="24">
        <v>559.78826900000001</v>
      </c>
      <c r="EN11" s="27">
        <v>1906.7823490000001</v>
      </c>
      <c r="EO11" s="27">
        <v>1167.932251</v>
      </c>
      <c r="EP11" s="27">
        <v>579.82067900000004</v>
      </c>
      <c r="EQ11" s="27">
        <v>43.092491000000003</v>
      </c>
      <c r="ER11" s="24">
        <v>527.62078899999995</v>
      </c>
      <c r="ES11" s="26">
        <v>4.0000000000000001E-3</v>
      </c>
      <c r="ET11" s="26">
        <v>-1.2999999999999999E-2</v>
      </c>
      <c r="EU11" s="26">
        <v>-3.5999999999999997E-2</v>
      </c>
      <c r="EV11" s="26">
        <v>-0.11899999999999999</v>
      </c>
      <c r="EW11" s="25">
        <v>-3.9E-2</v>
      </c>
    </row>
    <row r="12" spans="1:153" x14ac:dyDescent="0.25">
      <c r="A12" s="24" t="s">
        <v>189</v>
      </c>
      <c r="B12" s="24">
        <v>32.367001000000002</v>
      </c>
      <c r="C12" s="24">
        <v>24.079998</v>
      </c>
      <c r="D12" s="27">
        <v>17.302866000000002</v>
      </c>
      <c r="E12" s="27">
        <v>17.301722000000002</v>
      </c>
      <c r="F12" s="27">
        <v>17.302153000000001</v>
      </c>
      <c r="G12" s="27">
        <v>17.301559000000001</v>
      </c>
      <c r="H12" s="24">
        <v>17.196156999999999</v>
      </c>
      <c r="I12" s="27">
        <v>17.168303999999999</v>
      </c>
      <c r="J12" s="27">
        <v>17.198443999999999</v>
      </c>
      <c r="K12" s="27">
        <v>17.209091000000001</v>
      </c>
      <c r="L12" s="27">
        <v>17.204826000000001</v>
      </c>
      <c r="M12" s="24">
        <v>16.951108999999999</v>
      </c>
      <c r="N12" s="27">
        <v>17.289926999999999</v>
      </c>
      <c r="O12" s="27">
        <v>16.59901</v>
      </c>
      <c r="P12" s="27">
        <v>16.262352</v>
      </c>
      <c r="Q12" s="27">
        <v>15.64249</v>
      </c>
      <c r="R12" s="24">
        <v>16.046488</v>
      </c>
      <c r="S12" s="27">
        <v>17.361898</v>
      </c>
      <c r="T12" s="27">
        <v>16.454222000000001</v>
      </c>
      <c r="U12" s="27">
        <v>15.949963</v>
      </c>
      <c r="V12" s="27">
        <v>14.969334</v>
      </c>
      <c r="W12" s="24">
        <v>15.513441</v>
      </c>
      <c r="X12" s="27">
        <v>16.739321</v>
      </c>
      <c r="Y12" s="27">
        <v>15.947576</v>
      </c>
      <c r="Z12" s="27">
        <v>15.091991</v>
      </c>
      <c r="AA12" s="27">
        <v>13.5952</v>
      </c>
      <c r="AB12" s="24">
        <v>14.597443</v>
      </c>
      <c r="AC12" s="27">
        <v>14.650192000000001</v>
      </c>
      <c r="AD12" s="27">
        <v>13.880872</v>
      </c>
      <c r="AE12" s="27">
        <v>12.948672</v>
      </c>
      <c r="AF12" s="27">
        <v>11.232741000000001</v>
      </c>
      <c r="AG12" s="24">
        <v>12.373053000000001</v>
      </c>
      <c r="AH12" s="27">
        <v>14.855536000000001</v>
      </c>
      <c r="AI12" s="27">
        <v>14.104886</v>
      </c>
      <c r="AJ12" s="27">
        <v>13.051582</v>
      </c>
      <c r="AK12" s="27">
        <v>11.324215000000001</v>
      </c>
      <c r="AL12" s="24">
        <v>12.505043000000001</v>
      </c>
      <c r="AM12" s="27">
        <v>14.756928</v>
      </c>
      <c r="AN12" s="27">
        <v>13.972780999999999</v>
      </c>
      <c r="AO12" s="27">
        <v>12.881138</v>
      </c>
      <c r="AP12" s="27">
        <v>11.030531999999999</v>
      </c>
      <c r="AQ12" s="24">
        <v>12.285562000000001</v>
      </c>
      <c r="AR12" s="27">
        <v>14.905614999999999</v>
      </c>
      <c r="AS12" s="27">
        <v>14.119687000000001</v>
      </c>
      <c r="AT12" s="27">
        <v>12.938597</v>
      </c>
      <c r="AU12" s="27">
        <v>11.040065999999999</v>
      </c>
      <c r="AV12" s="24">
        <v>12.321332</v>
      </c>
      <c r="AW12" s="27">
        <v>15.009624000000001</v>
      </c>
      <c r="AX12" s="27">
        <v>14.192867</v>
      </c>
      <c r="AY12" s="27">
        <v>12.978205000000001</v>
      </c>
      <c r="AZ12" s="27">
        <v>11.027293</v>
      </c>
      <c r="BA12" s="24">
        <v>12.359031999999999</v>
      </c>
      <c r="BB12" s="27">
        <v>15.131289000000001</v>
      </c>
      <c r="BC12" s="27">
        <v>14.282404</v>
      </c>
      <c r="BD12" s="27">
        <v>13.040798000000001</v>
      </c>
      <c r="BE12" s="27">
        <v>11.059798000000001</v>
      </c>
      <c r="BF12" s="24">
        <v>12.371273</v>
      </c>
      <c r="BG12" s="27">
        <v>15.232761</v>
      </c>
      <c r="BH12" s="27">
        <v>14.343360000000001</v>
      </c>
      <c r="BI12" s="27">
        <v>13.081201</v>
      </c>
      <c r="BJ12" s="27">
        <v>11.044136</v>
      </c>
      <c r="BK12" s="24">
        <v>12.388946000000001</v>
      </c>
      <c r="BL12" s="27">
        <v>15.315804</v>
      </c>
      <c r="BM12" s="27">
        <v>14.392740999999999</v>
      </c>
      <c r="BN12" s="27">
        <v>13.116911999999999</v>
      </c>
      <c r="BO12" s="27">
        <v>10.877012000000001</v>
      </c>
      <c r="BP12" s="24">
        <v>12.389417999999999</v>
      </c>
      <c r="BQ12" s="27">
        <v>15.212947</v>
      </c>
      <c r="BR12" s="27">
        <v>14.289553</v>
      </c>
      <c r="BS12" s="27">
        <v>12.958712999999999</v>
      </c>
      <c r="BT12" s="27">
        <v>10.554568</v>
      </c>
      <c r="BU12" s="24">
        <v>12.206542000000001</v>
      </c>
      <c r="BV12" s="27">
        <v>15.23817</v>
      </c>
      <c r="BW12" s="27">
        <v>14.21968</v>
      </c>
      <c r="BX12" s="27">
        <v>12.881516</v>
      </c>
      <c r="BY12" s="27">
        <v>10.282211999999999</v>
      </c>
      <c r="BZ12" s="24">
        <v>12.03589</v>
      </c>
      <c r="CA12" s="27">
        <v>15.200552999999999</v>
      </c>
      <c r="CB12" s="27">
        <v>14.228954</v>
      </c>
      <c r="CC12" s="27">
        <v>12.848905999999999</v>
      </c>
      <c r="CD12" s="27">
        <v>10.144213000000001</v>
      </c>
      <c r="CE12" s="24">
        <v>11.938326999999999</v>
      </c>
      <c r="CF12" s="27">
        <v>15.195683000000001</v>
      </c>
      <c r="CG12" s="27">
        <v>14.18329</v>
      </c>
      <c r="CH12" s="27">
        <v>12.785902999999999</v>
      </c>
      <c r="CI12" s="27">
        <v>9.8833389999999994</v>
      </c>
      <c r="CJ12" s="24">
        <v>11.887421</v>
      </c>
      <c r="CK12" s="27">
        <v>15.263757999999999</v>
      </c>
      <c r="CL12" s="27">
        <v>14.211008</v>
      </c>
      <c r="CM12" s="27">
        <v>12.750403</v>
      </c>
      <c r="CN12" s="27">
        <v>9.6878550000000008</v>
      </c>
      <c r="CO12" s="24">
        <v>11.886843000000001</v>
      </c>
      <c r="CP12" s="27">
        <v>15.361511999999999</v>
      </c>
      <c r="CQ12" s="27">
        <v>14.239798</v>
      </c>
      <c r="CR12" s="27">
        <v>12.725671999999999</v>
      </c>
      <c r="CS12" s="27">
        <v>9.4896659999999997</v>
      </c>
      <c r="CT12" s="24">
        <v>11.884296000000001</v>
      </c>
      <c r="CU12" s="27">
        <v>15.34844</v>
      </c>
      <c r="CV12" s="27">
        <v>14.133910999999999</v>
      </c>
      <c r="CW12" s="27">
        <v>12.537777</v>
      </c>
      <c r="CX12" s="27">
        <v>9.2242569999999997</v>
      </c>
      <c r="CY12" s="24">
        <v>11.684282</v>
      </c>
      <c r="CZ12" s="27">
        <v>15.418284</v>
      </c>
      <c r="DA12" s="27">
        <v>14.102549</v>
      </c>
      <c r="DB12" s="27">
        <v>12.425848999999999</v>
      </c>
      <c r="DC12" s="27">
        <v>9.0743089999999995</v>
      </c>
      <c r="DD12" s="24">
        <v>11.68862</v>
      </c>
      <c r="DE12" s="27">
        <v>15.493774999999999</v>
      </c>
      <c r="DF12" s="27">
        <v>14.124008999999999</v>
      </c>
      <c r="DG12" s="27">
        <v>12.372771</v>
      </c>
      <c r="DH12" s="27">
        <v>8.9035899999999994</v>
      </c>
      <c r="DI12" s="24">
        <v>11.69486</v>
      </c>
      <c r="DJ12" s="27">
        <v>15.608376</v>
      </c>
      <c r="DK12" s="27">
        <v>14.175717000000001</v>
      </c>
      <c r="DL12" s="27">
        <v>12.318521</v>
      </c>
      <c r="DM12" s="27">
        <v>8.8590780000000002</v>
      </c>
      <c r="DN12" s="24">
        <v>11.716165999999999</v>
      </c>
      <c r="DO12" s="27">
        <v>15.724599</v>
      </c>
      <c r="DP12" s="27">
        <v>14.236242000000001</v>
      </c>
      <c r="DQ12" s="27">
        <v>12.273799</v>
      </c>
      <c r="DR12" s="27">
        <v>8.8615220000000008</v>
      </c>
      <c r="DS12" s="24">
        <v>11.764358</v>
      </c>
      <c r="DT12" s="27">
        <v>15.891876999999999</v>
      </c>
      <c r="DU12" s="27">
        <v>14.280403</v>
      </c>
      <c r="DV12" s="27">
        <v>12.17516</v>
      </c>
      <c r="DW12" s="27">
        <v>8.7957879999999999</v>
      </c>
      <c r="DX12" s="24">
        <v>11.774359</v>
      </c>
      <c r="DY12" s="27">
        <v>16.056318000000001</v>
      </c>
      <c r="DZ12" s="27">
        <v>14.314465999999999</v>
      </c>
      <c r="EA12" s="27">
        <v>12.046374</v>
      </c>
      <c r="EB12" s="27">
        <v>8.8466450000000005</v>
      </c>
      <c r="EC12" s="24">
        <v>11.808135</v>
      </c>
      <c r="ED12" s="27">
        <v>16.242722000000001</v>
      </c>
      <c r="EE12" s="27">
        <v>14.336729</v>
      </c>
      <c r="EF12" s="27">
        <v>11.905016</v>
      </c>
      <c r="EG12" s="27">
        <v>8.9846470000000007</v>
      </c>
      <c r="EH12" s="24">
        <v>11.807601999999999</v>
      </c>
      <c r="EI12" s="27">
        <v>16.379206</v>
      </c>
      <c r="EJ12" s="27">
        <v>14.331644000000001</v>
      </c>
      <c r="EK12" s="27">
        <v>11.780727000000001</v>
      </c>
      <c r="EL12" s="27">
        <v>9.0220929999999999</v>
      </c>
      <c r="EM12" s="24">
        <v>11.747085</v>
      </c>
      <c r="EN12" s="27">
        <v>16.486757000000001</v>
      </c>
      <c r="EO12" s="27">
        <v>14.344231000000001</v>
      </c>
      <c r="EP12" s="27">
        <v>11.556141999999999</v>
      </c>
      <c r="EQ12" s="27">
        <v>9.0358000000000001</v>
      </c>
      <c r="ER12" s="24">
        <v>11.658747999999999</v>
      </c>
      <c r="ES12" s="26">
        <v>-1.2999999999999999E-2</v>
      </c>
      <c r="ET12" s="26">
        <v>-1.7999999999999999E-2</v>
      </c>
      <c r="EU12" s="26">
        <v>-2.5000000000000001E-2</v>
      </c>
      <c r="EV12" s="26">
        <v>-3.3000000000000002E-2</v>
      </c>
      <c r="EW12" s="25">
        <v>-2.5000000000000001E-2</v>
      </c>
    </row>
    <row r="13" spans="1:153" x14ac:dyDescent="0.25">
      <c r="A13" s="24" t="s">
        <v>208</v>
      </c>
      <c r="B13" s="24">
        <v>778.79797399999995</v>
      </c>
      <c r="C13" s="24">
        <v>809.16601600000001</v>
      </c>
      <c r="D13" s="27">
        <v>1012.622803</v>
      </c>
      <c r="E13" s="27">
        <v>1012.696106</v>
      </c>
      <c r="F13" s="27">
        <v>1012.704224</v>
      </c>
      <c r="G13" s="27">
        <v>1012.693481</v>
      </c>
      <c r="H13" s="24">
        <v>1038.12085</v>
      </c>
      <c r="I13" s="27">
        <v>885.838257</v>
      </c>
      <c r="J13" s="27">
        <v>885.46075399999995</v>
      </c>
      <c r="K13" s="27">
        <v>885.07116699999995</v>
      </c>
      <c r="L13" s="27">
        <v>885.37145999999996</v>
      </c>
      <c r="M13" s="24">
        <v>948.81890899999996</v>
      </c>
      <c r="N13" s="27">
        <v>891.37817399999994</v>
      </c>
      <c r="O13" s="27">
        <v>1013.042786</v>
      </c>
      <c r="P13" s="27">
        <v>1062.9145510000001</v>
      </c>
      <c r="Q13" s="27">
        <v>1161.8718260000001</v>
      </c>
      <c r="R13" s="24">
        <v>1173.0980219999999</v>
      </c>
      <c r="S13" s="27">
        <v>906.94329800000003</v>
      </c>
      <c r="T13" s="27">
        <v>1026.826172</v>
      </c>
      <c r="U13" s="27">
        <v>1076.7349850000001</v>
      </c>
      <c r="V13" s="27">
        <v>1200.9730219999999</v>
      </c>
      <c r="W13" s="24">
        <v>1299.5826420000001</v>
      </c>
      <c r="X13" s="27">
        <v>989.32195999999999</v>
      </c>
      <c r="Y13" s="27">
        <v>1076.7219239999999</v>
      </c>
      <c r="Z13" s="27">
        <v>1178.374634</v>
      </c>
      <c r="AA13" s="27">
        <v>1359.443481</v>
      </c>
      <c r="AB13" s="24">
        <v>1466.2423100000001</v>
      </c>
      <c r="AC13" s="27">
        <v>962.27777100000003</v>
      </c>
      <c r="AD13" s="27">
        <v>1044.611328</v>
      </c>
      <c r="AE13" s="27">
        <v>1151.820068</v>
      </c>
      <c r="AF13" s="27">
        <v>1344.7025149999999</v>
      </c>
      <c r="AG13" s="24">
        <v>1489.6313479999999</v>
      </c>
      <c r="AH13" s="27">
        <v>949.34179700000004</v>
      </c>
      <c r="AI13" s="27">
        <v>1030.3785399999999</v>
      </c>
      <c r="AJ13" s="27">
        <v>1157.227539</v>
      </c>
      <c r="AK13" s="27">
        <v>1343.5988769999999</v>
      </c>
      <c r="AL13" s="24">
        <v>1512.852173</v>
      </c>
      <c r="AM13" s="27">
        <v>945.48321499999997</v>
      </c>
      <c r="AN13" s="27">
        <v>1026.708374</v>
      </c>
      <c r="AO13" s="27">
        <v>1159.7333980000001</v>
      </c>
      <c r="AP13" s="27">
        <v>1344.7768550000001</v>
      </c>
      <c r="AQ13" s="24">
        <v>1550.5195309999999</v>
      </c>
      <c r="AR13" s="27">
        <v>939.78063999999995</v>
      </c>
      <c r="AS13" s="27">
        <v>1023.389404</v>
      </c>
      <c r="AT13" s="27">
        <v>1173.422241</v>
      </c>
      <c r="AU13" s="27">
        <v>1342.375</v>
      </c>
      <c r="AV13" s="24">
        <v>1586.973389</v>
      </c>
      <c r="AW13" s="27">
        <v>941.41015600000003</v>
      </c>
      <c r="AX13" s="27">
        <v>1029.641846</v>
      </c>
      <c r="AY13" s="27">
        <v>1186.2307129999999</v>
      </c>
      <c r="AZ13" s="27">
        <v>1352.3188479999999</v>
      </c>
      <c r="BA13" s="24">
        <v>1621.27063</v>
      </c>
      <c r="BB13" s="27">
        <v>944.14031999999997</v>
      </c>
      <c r="BC13" s="27">
        <v>1045.8919679999999</v>
      </c>
      <c r="BD13" s="27">
        <v>1203.9176030000001</v>
      </c>
      <c r="BE13" s="27">
        <v>1377.9774170000001</v>
      </c>
      <c r="BF13" s="24">
        <v>1672.8164059999999</v>
      </c>
      <c r="BG13" s="27">
        <v>953.87750200000005</v>
      </c>
      <c r="BH13" s="27">
        <v>1052.1241460000001</v>
      </c>
      <c r="BI13" s="27">
        <v>1220.3736570000001</v>
      </c>
      <c r="BJ13" s="27">
        <v>1395.3630370000001</v>
      </c>
      <c r="BK13" s="24">
        <v>1709.8233640000001</v>
      </c>
      <c r="BL13" s="27">
        <v>971.84631300000001</v>
      </c>
      <c r="BM13" s="27">
        <v>1073.7254640000001</v>
      </c>
      <c r="BN13" s="27">
        <v>1235.6126710000001</v>
      </c>
      <c r="BO13" s="27">
        <v>1422.459595</v>
      </c>
      <c r="BP13" s="24">
        <v>1748.3544919999999</v>
      </c>
      <c r="BQ13" s="27">
        <v>986.70519999999999</v>
      </c>
      <c r="BR13" s="27">
        <v>1093.520996</v>
      </c>
      <c r="BS13" s="27">
        <v>1260.39563</v>
      </c>
      <c r="BT13" s="27">
        <v>1428.8795170000001</v>
      </c>
      <c r="BU13" s="24">
        <v>1791.1857910000001</v>
      </c>
      <c r="BV13" s="27">
        <v>1003.2818600000001</v>
      </c>
      <c r="BW13" s="27">
        <v>1109.016357</v>
      </c>
      <c r="BX13" s="27">
        <v>1271.94165</v>
      </c>
      <c r="BY13" s="27">
        <v>1408.575928</v>
      </c>
      <c r="BZ13" s="24">
        <v>1843.5974120000001</v>
      </c>
      <c r="CA13" s="27">
        <v>1033.3542480000001</v>
      </c>
      <c r="CB13" s="27">
        <v>1130.2749020000001</v>
      </c>
      <c r="CC13" s="27">
        <v>1290.9395750000001</v>
      </c>
      <c r="CD13" s="27">
        <v>1379.6674800000001</v>
      </c>
      <c r="CE13" s="24">
        <v>1900.1945800000001</v>
      </c>
      <c r="CF13" s="27">
        <v>1055.1832280000001</v>
      </c>
      <c r="CG13" s="27">
        <v>1142.7810059999999</v>
      </c>
      <c r="CH13" s="27">
        <v>1291.8084719999999</v>
      </c>
      <c r="CI13" s="27">
        <v>1352.430908</v>
      </c>
      <c r="CJ13" s="24">
        <v>1928.2229</v>
      </c>
      <c r="CK13" s="27">
        <v>1067.509888</v>
      </c>
      <c r="CL13" s="27">
        <v>1158.786255</v>
      </c>
      <c r="CM13" s="27">
        <v>1293.869263</v>
      </c>
      <c r="CN13" s="27">
        <v>1337.3876949999999</v>
      </c>
      <c r="CO13" s="24">
        <v>1956.796509</v>
      </c>
      <c r="CP13" s="27">
        <v>1081.3206789999999</v>
      </c>
      <c r="CQ13" s="27">
        <v>1175.6695560000001</v>
      </c>
      <c r="CR13" s="27">
        <v>1304.348389</v>
      </c>
      <c r="CS13" s="27">
        <v>1339.0241699999999</v>
      </c>
      <c r="CT13" s="24">
        <v>1990.3961179999999</v>
      </c>
      <c r="CU13" s="27">
        <v>1102.6324460000001</v>
      </c>
      <c r="CV13" s="27">
        <v>1199.5738530000001</v>
      </c>
      <c r="CW13" s="27">
        <v>1319.6132809999999</v>
      </c>
      <c r="CX13" s="27">
        <v>1331.027832</v>
      </c>
      <c r="CY13" s="24">
        <v>2044.111206</v>
      </c>
      <c r="CZ13" s="27">
        <v>1133.094971</v>
      </c>
      <c r="DA13" s="27">
        <v>1223.4063719999999</v>
      </c>
      <c r="DB13" s="27">
        <v>1330.2907709999999</v>
      </c>
      <c r="DC13" s="27">
        <v>1301.215332</v>
      </c>
      <c r="DD13" s="24">
        <v>2073.7409670000002</v>
      </c>
      <c r="DE13" s="27">
        <v>1150.5297849999999</v>
      </c>
      <c r="DF13" s="27">
        <v>1223.522217</v>
      </c>
      <c r="DG13" s="27">
        <v>1321.8317870000001</v>
      </c>
      <c r="DH13" s="27">
        <v>1268.6217039999999</v>
      </c>
      <c r="DI13" s="24">
        <v>2111.0295409999999</v>
      </c>
      <c r="DJ13" s="27">
        <v>1166.515259</v>
      </c>
      <c r="DK13" s="27">
        <v>1226.650879</v>
      </c>
      <c r="DL13" s="27">
        <v>1308.5631100000001</v>
      </c>
      <c r="DM13" s="27">
        <v>1234.250366</v>
      </c>
      <c r="DN13" s="24">
        <v>2151.9343260000001</v>
      </c>
      <c r="DO13" s="27">
        <v>1173.7701420000001</v>
      </c>
      <c r="DP13" s="27">
        <v>1208.4639890000001</v>
      </c>
      <c r="DQ13" s="27">
        <v>1277.7379149999999</v>
      </c>
      <c r="DR13" s="27">
        <v>1197.5543210000001</v>
      </c>
      <c r="DS13" s="24">
        <v>2183.0871579999998</v>
      </c>
      <c r="DT13" s="27">
        <v>1170.7189940000001</v>
      </c>
      <c r="DU13" s="27">
        <v>1190.888794</v>
      </c>
      <c r="DV13" s="27">
        <v>1258.7973629999999</v>
      </c>
      <c r="DW13" s="27">
        <v>1158.3350829999999</v>
      </c>
      <c r="DX13" s="24">
        <v>2225.8647460000002</v>
      </c>
      <c r="DY13" s="27">
        <v>1172.73999</v>
      </c>
      <c r="DZ13" s="27">
        <v>1177.6657709999999</v>
      </c>
      <c r="EA13" s="27">
        <v>1237.6831050000001</v>
      </c>
      <c r="EB13" s="27">
        <v>1130.7100829999999</v>
      </c>
      <c r="EC13" s="24">
        <v>2258.2153320000002</v>
      </c>
      <c r="ED13" s="27">
        <v>1168.2725829999999</v>
      </c>
      <c r="EE13" s="27">
        <v>1165.4173579999999</v>
      </c>
      <c r="EF13" s="27">
        <v>1213.9982910000001</v>
      </c>
      <c r="EG13" s="27">
        <v>1100.1091309999999</v>
      </c>
      <c r="EH13" s="24">
        <v>2286.1540530000002</v>
      </c>
      <c r="EI13" s="27">
        <v>1179.322876</v>
      </c>
      <c r="EJ13" s="27">
        <v>1150.1529539999999</v>
      </c>
      <c r="EK13" s="27">
        <v>1183.7523189999999</v>
      </c>
      <c r="EL13" s="27">
        <v>1048.3214109999999</v>
      </c>
      <c r="EM13" s="24">
        <v>2318.0927729999999</v>
      </c>
      <c r="EN13" s="27">
        <v>1191.0939940000001</v>
      </c>
      <c r="EO13" s="27">
        <v>1117.381226</v>
      </c>
      <c r="EP13" s="27">
        <v>1140.624268</v>
      </c>
      <c r="EQ13" s="27">
        <v>982.15063499999997</v>
      </c>
      <c r="ER13" s="24">
        <v>2346.9399410000001</v>
      </c>
      <c r="ES13" s="26">
        <v>1.2999999999999999E-2</v>
      </c>
      <c r="ET13" s="26">
        <v>1.0999999999999999E-2</v>
      </c>
      <c r="EU13" s="26">
        <v>1.2E-2</v>
      </c>
      <c r="EV13" s="26">
        <v>7.0000000000000001E-3</v>
      </c>
      <c r="EW13" s="25">
        <v>3.6999999999999998E-2</v>
      </c>
    </row>
    <row r="14" spans="1:153" x14ac:dyDescent="0.25">
      <c r="A14" s="24" t="s">
        <v>187</v>
      </c>
      <c r="B14" s="24">
        <v>806.96899399999995</v>
      </c>
      <c r="C14" s="24">
        <v>790.22497599999997</v>
      </c>
      <c r="D14" s="27">
        <v>769.99694799999997</v>
      </c>
      <c r="E14" s="27">
        <v>769.99694799999997</v>
      </c>
      <c r="F14" s="27">
        <v>769.99694799999997</v>
      </c>
      <c r="G14" s="27">
        <v>769.99694799999997</v>
      </c>
      <c r="H14" s="24">
        <v>769.99694799999997</v>
      </c>
      <c r="I14" s="27">
        <v>775.18158000000005</v>
      </c>
      <c r="J14" s="27">
        <v>775.18158000000005</v>
      </c>
      <c r="K14" s="27">
        <v>775.18164100000001</v>
      </c>
      <c r="L14" s="27">
        <v>775.18158000000005</v>
      </c>
      <c r="M14" s="24">
        <v>775.18158000000005</v>
      </c>
      <c r="N14" s="27">
        <v>788.70916699999998</v>
      </c>
      <c r="O14" s="27">
        <v>788.70916699999998</v>
      </c>
      <c r="P14" s="27">
        <v>788.70916699999998</v>
      </c>
      <c r="Q14" s="27">
        <v>788.70916699999998</v>
      </c>
      <c r="R14" s="24">
        <v>788.70910600000002</v>
      </c>
      <c r="S14" s="27">
        <v>819.96679700000004</v>
      </c>
      <c r="T14" s="27">
        <v>819.96679700000004</v>
      </c>
      <c r="U14" s="27">
        <v>819.96679700000004</v>
      </c>
      <c r="V14" s="27">
        <v>819.96679700000004</v>
      </c>
      <c r="W14" s="24">
        <v>819.96679700000004</v>
      </c>
      <c r="X14" s="27">
        <v>839.92553699999996</v>
      </c>
      <c r="Y14" s="27">
        <v>839.92553699999996</v>
      </c>
      <c r="Z14" s="27">
        <v>839.92553699999996</v>
      </c>
      <c r="AA14" s="27">
        <v>839.92553699999996</v>
      </c>
      <c r="AB14" s="24">
        <v>839.92553699999996</v>
      </c>
      <c r="AC14" s="27">
        <v>859.28381300000001</v>
      </c>
      <c r="AD14" s="27">
        <v>859.28381300000001</v>
      </c>
      <c r="AE14" s="27">
        <v>859.28381300000001</v>
      </c>
      <c r="AF14" s="27">
        <v>859.28381300000001</v>
      </c>
      <c r="AG14" s="24">
        <v>859.28381300000001</v>
      </c>
      <c r="AH14" s="27">
        <v>875.85815400000001</v>
      </c>
      <c r="AI14" s="27">
        <v>875.85815400000001</v>
      </c>
      <c r="AJ14" s="27">
        <v>875.85815400000001</v>
      </c>
      <c r="AK14" s="27">
        <v>875.85815400000001</v>
      </c>
      <c r="AL14" s="24">
        <v>875.85821499999997</v>
      </c>
      <c r="AM14" s="27">
        <v>885.08886700000005</v>
      </c>
      <c r="AN14" s="27">
        <v>885.08886700000005</v>
      </c>
      <c r="AO14" s="27">
        <v>885.08886700000005</v>
      </c>
      <c r="AP14" s="27">
        <v>899.51794400000006</v>
      </c>
      <c r="AQ14" s="24">
        <v>885.08886700000005</v>
      </c>
      <c r="AR14" s="27">
        <v>884.80163600000003</v>
      </c>
      <c r="AS14" s="27">
        <v>884.80163600000003</v>
      </c>
      <c r="AT14" s="27">
        <v>884.80163600000003</v>
      </c>
      <c r="AU14" s="27">
        <v>920.14666699999998</v>
      </c>
      <c r="AV14" s="24">
        <v>884.80163600000003</v>
      </c>
      <c r="AW14" s="27">
        <v>888.73974599999997</v>
      </c>
      <c r="AX14" s="27">
        <v>888.73974599999997</v>
      </c>
      <c r="AY14" s="27">
        <v>888.73974599999997</v>
      </c>
      <c r="AZ14" s="27">
        <v>931.63403300000004</v>
      </c>
      <c r="BA14" s="24">
        <v>888.73974599999997</v>
      </c>
      <c r="BB14" s="27">
        <v>894.64660600000002</v>
      </c>
      <c r="BC14" s="27">
        <v>894.64660600000002</v>
      </c>
      <c r="BD14" s="27">
        <v>894.64660600000002</v>
      </c>
      <c r="BE14" s="27">
        <v>940.00366199999996</v>
      </c>
      <c r="BF14" s="24">
        <v>894.64660600000002</v>
      </c>
      <c r="BG14" s="27">
        <v>900.55346699999996</v>
      </c>
      <c r="BH14" s="27">
        <v>900.55346699999996</v>
      </c>
      <c r="BI14" s="27">
        <v>900.55346699999996</v>
      </c>
      <c r="BJ14" s="27">
        <v>948.17132600000002</v>
      </c>
      <c r="BK14" s="24">
        <v>900.55346699999996</v>
      </c>
      <c r="BL14" s="27">
        <v>906.45996100000002</v>
      </c>
      <c r="BM14" s="27">
        <v>906.45996100000002</v>
      </c>
      <c r="BN14" s="27">
        <v>906.45996100000002</v>
      </c>
      <c r="BO14" s="27">
        <v>974.63256799999999</v>
      </c>
      <c r="BP14" s="24">
        <v>906.45996100000002</v>
      </c>
      <c r="BQ14" s="27">
        <v>912.36779799999999</v>
      </c>
      <c r="BR14" s="27">
        <v>912.36779799999999</v>
      </c>
      <c r="BS14" s="27">
        <v>913.17730700000004</v>
      </c>
      <c r="BT14" s="27">
        <v>1009.10083</v>
      </c>
      <c r="BU14" s="24">
        <v>912.36779799999999</v>
      </c>
      <c r="BV14" s="27">
        <v>912.36730999999997</v>
      </c>
      <c r="BW14" s="27">
        <v>912.36730999999997</v>
      </c>
      <c r="BX14" s="27">
        <v>915.47717299999999</v>
      </c>
      <c r="BY14" s="27">
        <v>1042.809814</v>
      </c>
      <c r="BZ14" s="24">
        <v>912.36730999999997</v>
      </c>
      <c r="CA14" s="27">
        <v>912.36682099999996</v>
      </c>
      <c r="CB14" s="27">
        <v>912.36682099999996</v>
      </c>
      <c r="CC14" s="27">
        <v>919.99029499999995</v>
      </c>
      <c r="CD14" s="27">
        <v>1081.6457519999999</v>
      </c>
      <c r="CE14" s="24">
        <v>912.36682099999996</v>
      </c>
      <c r="CF14" s="27">
        <v>912.36682099999996</v>
      </c>
      <c r="CG14" s="27">
        <v>913.46307400000001</v>
      </c>
      <c r="CH14" s="27">
        <v>929.54272500000002</v>
      </c>
      <c r="CI14" s="27">
        <v>1126.392822</v>
      </c>
      <c r="CJ14" s="24">
        <v>912.36682099999996</v>
      </c>
      <c r="CK14" s="27">
        <v>912.36682099999996</v>
      </c>
      <c r="CL14" s="27">
        <v>913.74707000000001</v>
      </c>
      <c r="CM14" s="27">
        <v>944.13201900000001</v>
      </c>
      <c r="CN14" s="27">
        <v>1160.6130370000001</v>
      </c>
      <c r="CO14" s="24">
        <v>912.36682099999996</v>
      </c>
      <c r="CP14" s="27">
        <v>908.42919900000004</v>
      </c>
      <c r="CQ14" s="27">
        <v>913.47454800000003</v>
      </c>
      <c r="CR14" s="27">
        <v>957.60583499999996</v>
      </c>
      <c r="CS14" s="27">
        <v>1204.450317</v>
      </c>
      <c r="CT14" s="24">
        <v>908.42919900000004</v>
      </c>
      <c r="CU14" s="27">
        <v>900.55358899999999</v>
      </c>
      <c r="CV14" s="27">
        <v>911.45898399999999</v>
      </c>
      <c r="CW14" s="27">
        <v>969.774719</v>
      </c>
      <c r="CX14" s="27">
        <v>1254.2646480000001</v>
      </c>
      <c r="CY14" s="24">
        <v>900.55358899999999</v>
      </c>
      <c r="CZ14" s="27">
        <v>892.67834500000004</v>
      </c>
      <c r="DA14" s="27">
        <v>913.65765399999998</v>
      </c>
      <c r="DB14" s="27">
        <v>984.973389</v>
      </c>
      <c r="DC14" s="27">
        <v>1312.196289</v>
      </c>
      <c r="DD14" s="24">
        <v>892.67834500000004</v>
      </c>
      <c r="DE14" s="27">
        <v>884.80169699999999</v>
      </c>
      <c r="DF14" s="27">
        <v>920.79968299999996</v>
      </c>
      <c r="DG14" s="27">
        <v>1003.6585690000001</v>
      </c>
      <c r="DH14" s="27">
        <v>1379.9688719999999</v>
      </c>
      <c r="DI14" s="24">
        <v>884.80169699999999</v>
      </c>
      <c r="DJ14" s="27">
        <v>876.925476</v>
      </c>
      <c r="DK14" s="27">
        <v>930.42883300000005</v>
      </c>
      <c r="DL14" s="27">
        <v>1026.3603519999999</v>
      </c>
      <c r="DM14" s="27">
        <v>1427.6107179999999</v>
      </c>
      <c r="DN14" s="24">
        <v>876.92553699999996</v>
      </c>
      <c r="DO14" s="27">
        <v>869.04888900000003</v>
      </c>
      <c r="DP14" s="27">
        <v>942.63696300000004</v>
      </c>
      <c r="DQ14" s="27">
        <v>1053.687134</v>
      </c>
      <c r="DR14" s="27">
        <v>1462.5664059999999</v>
      </c>
      <c r="DS14" s="24">
        <v>871.09381099999996</v>
      </c>
      <c r="DT14" s="27">
        <v>861.17175299999997</v>
      </c>
      <c r="DU14" s="27">
        <v>957.879639</v>
      </c>
      <c r="DV14" s="27">
        <v>1086.3336179999999</v>
      </c>
      <c r="DW14" s="27">
        <v>1530.5563959999999</v>
      </c>
      <c r="DX14" s="24">
        <v>866.20910600000002</v>
      </c>
      <c r="DY14" s="27">
        <v>861.17169200000001</v>
      </c>
      <c r="DZ14" s="27">
        <v>984.49432400000001</v>
      </c>
      <c r="EA14" s="27">
        <v>1132.976807</v>
      </c>
      <c r="EB14" s="27">
        <v>1584.163452</v>
      </c>
      <c r="EC14" s="24">
        <v>871.42334000000005</v>
      </c>
      <c r="ED14" s="27">
        <v>862.00488299999995</v>
      </c>
      <c r="EE14" s="27">
        <v>1015.133179</v>
      </c>
      <c r="EF14" s="27">
        <v>1186.053101</v>
      </c>
      <c r="EG14" s="27">
        <v>1643.5321039999999</v>
      </c>
      <c r="EH14" s="24">
        <v>885.90820299999996</v>
      </c>
      <c r="EI14" s="27">
        <v>863.44726600000001</v>
      </c>
      <c r="EJ14" s="27">
        <v>1050.403687</v>
      </c>
      <c r="EK14" s="27">
        <v>1247.0467530000001</v>
      </c>
      <c r="EL14" s="27">
        <v>1698.8492429999999</v>
      </c>
      <c r="EM14" s="24">
        <v>903.86059599999999</v>
      </c>
      <c r="EN14" s="27">
        <v>865.15826400000003</v>
      </c>
      <c r="EO14" s="27">
        <v>1091.0108640000001</v>
      </c>
      <c r="EP14" s="27">
        <v>1316.9910890000001</v>
      </c>
      <c r="EQ14" s="27">
        <v>1788.090332</v>
      </c>
      <c r="ER14" s="24">
        <v>924.52758800000004</v>
      </c>
      <c r="ES14" s="26">
        <v>3.0000000000000001E-3</v>
      </c>
      <c r="ET14" s="26">
        <v>1.0999999999999999E-2</v>
      </c>
      <c r="EU14" s="26">
        <v>1.7999999999999999E-2</v>
      </c>
      <c r="EV14" s="26">
        <v>2.9000000000000001E-2</v>
      </c>
      <c r="EW14" s="25">
        <v>5.0000000000000001E-3</v>
      </c>
    </row>
    <row r="15" spans="1:153" x14ac:dyDescent="0.25">
      <c r="A15" s="24" t="s">
        <v>207</v>
      </c>
      <c r="B15" s="24">
        <v>1.764999</v>
      </c>
      <c r="C15" s="24">
        <v>1.3529990000000001</v>
      </c>
      <c r="D15" s="27">
        <v>2.4761380000000002</v>
      </c>
      <c r="E15" s="27">
        <v>2.4761380000000002</v>
      </c>
      <c r="F15" s="27">
        <v>2.4761380000000002</v>
      </c>
      <c r="G15" s="27">
        <v>2.4761380000000002</v>
      </c>
      <c r="H15" s="24">
        <v>2.476137</v>
      </c>
      <c r="I15" s="27">
        <v>2.4679039999999999</v>
      </c>
      <c r="J15" s="27">
        <v>2.4685320000000002</v>
      </c>
      <c r="K15" s="27">
        <v>2.4698639999999998</v>
      </c>
      <c r="L15" s="27">
        <v>2.4703149999999998</v>
      </c>
      <c r="M15" s="24">
        <v>2.468607</v>
      </c>
      <c r="N15" s="27">
        <v>2.4742120000000001</v>
      </c>
      <c r="O15" s="27">
        <v>2.4748399999999999</v>
      </c>
      <c r="P15" s="27">
        <v>2.4761709999999999</v>
      </c>
      <c r="Q15" s="27">
        <v>2.4766240000000002</v>
      </c>
      <c r="R15" s="24">
        <v>2.4749140000000001</v>
      </c>
      <c r="S15" s="27">
        <v>2.4762580000000001</v>
      </c>
      <c r="T15" s="27">
        <v>2.4759950000000002</v>
      </c>
      <c r="U15" s="27">
        <v>2.4792869999999998</v>
      </c>
      <c r="V15" s="27">
        <v>2.481608</v>
      </c>
      <c r="W15" s="24">
        <v>2.4824830000000002</v>
      </c>
      <c r="X15" s="27">
        <v>2.4785430000000002</v>
      </c>
      <c r="Y15" s="27">
        <v>2.4773360000000002</v>
      </c>
      <c r="Z15" s="27">
        <v>2.4868549999999998</v>
      </c>
      <c r="AA15" s="27">
        <v>2.4891760000000001</v>
      </c>
      <c r="AB15" s="24">
        <v>2.4915669999999999</v>
      </c>
      <c r="AC15" s="27">
        <v>2.4790890000000001</v>
      </c>
      <c r="AD15" s="27">
        <v>2.4777209999999998</v>
      </c>
      <c r="AE15" s="27">
        <v>2.4910220000000001</v>
      </c>
      <c r="AF15" s="27">
        <v>2.4982579999999999</v>
      </c>
      <c r="AG15" s="24">
        <v>2.4999440000000002</v>
      </c>
      <c r="AH15" s="27">
        <v>2.4790890000000001</v>
      </c>
      <c r="AI15" s="27">
        <v>2.4809800000000002</v>
      </c>
      <c r="AJ15" s="27">
        <v>2.496839</v>
      </c>
      <c r="AK15" s="27">
        <v>2.5060289999999998</v>
      </c>
      <c r="AL15" s="24">
        <v>2.5031949999999998</v>
      </c>
      <c r="AM15" s="27">
        <v>2.479152</v>
      </c>
      <c r="AN15" s="27">
        <v>2.483533</v>
      </c>
      <c r="AO15" s="27">
        <v>2.5016060000000002</v>
      </c>
      <c r="AP15" s="27">
        <v>2.5101740000000001</v>
      </c>
      <c r="AQ15" s="24">
        <v>2.50989</v>
      </c>
      <c r="AR15" s="27">
        <v>2.4796109999999998</v>
      </c>
      <c r="AS15" s="27">
        <v>2.4855290000000001</v>
      </c>
      <c r="AT15" s="27">
        <v>2.505474</v>
      </c>
      <c r="AU15" s="27">
        <v>2.514926</v>
      </c>
      <c r="AV15" s="24">
        <v>2.5149870000000001</v>
      </c>
      <c r="AW15" s="27">
        <v>2.4801470000000001</v>
      </c>
      <c r="AX15" s="27">
        <v>2.490459</v>
      </c>
      <c r="AY15" s="27">
        <v>2.5095489999999998</v>
      </c>
      <c r="AZ15" s="27">
        <v>2.5192040000000002</v>
      </c>
      <c r="BA15" s="24">
        <v>2.519863</v>
      </c>
      <c r="BB15" s="27">
        <v>2.4819939999999998</v>
      </c>
      <c r="BC15" s="27">
        <v>2.4912320000000001</v>
      </c>
      <c r="BD15" s="27">
        <v>2.5143070000000001</v>
      </c>
      <c r="BE15" s="27">
        <v>2.521817</v>
      </c>
      <c r="BF15" s="24">
        <v>2.5241229999999999</v>
      </c>
      <c r="BG15" s="27">
        <v>2.4833280000000002</v>
      </c>
      <c r="BH15" s="27">
        <v>2.4941740000000001</v>
      </c>
      <c r="BI15" s="27">
        <v>2.5179230000000001</v>
      </c>
      <c r="BJ15" s="27">
        <v>2.524168</v>
      </c>
      <c r="BK15" s="24">
        <v>2.5280900000000002</v>
      </c>
      <c r="BL15" s="27">
        <v>2.4862389999999999</v>
      </c>
      <c r="BM15" s="27">
        <v>2.4973390000000002</v>
      </c>
      <c r="BN15" s="27">
        <v>2.5217429999999998</v>
      </c>
      <c r="BO15" s="27">
        <v>2.5260009999999999</v>
      </c>
      <c r="BP15" s="24">
        <v>2.5341459999999998</v>
      </c>
      <c r="BQ15" s="27">
        <v>2.4897170000000002</v>
      </c>
      <c r="BR15" s="27">
        <v>2.5031439999999998</v>
      </c>
      <c r="BS15" s="27">
        <v>2.5262989999999999</v>
      </c>
      <c r="BT15" s="27">
        <v>2.5299450000000001</v>
      </c>
      <c r="BU15" s="24">
        <v>2.5351439999999998</v>
      </c>
      <c r="BV15" s="27">
        <v>2.493233</v>
      </c>
      <c r="BW15" s="27">
        <v>2.5112160000000001</v>
      </c>
      <c r="BX15" s="27">
        <v>2.532178</v>
      </c>
      <c r="BY15" s="27">
        <v>2.534554</v>
      </c>
      <c r="BZ15" s="24">
        <v>2.5390510000000002</v>
      </c>
      <c r="CA15" s="27">
        <v>2.4995370000000001</v>
      </c>
      <c r="CB15" s="27">
        <v>2.5202979999999999</v>
      </c>
      <c r="CC15" s="27">
        <v>2.5353210000000002</v>
      </c>
      <c r="CD15" s="27">
        <v>2.536686</v>
      </c>
      <c r="CE15" s="24">
        <v>2.543126</v>
      </c>
      <c r="CF15" s="27">
        <v>2.5070709999999998</v>
      </c>
      <c r="CG15" s="27">
        <v>2.5250300000000001</v>
      </c>
      <c r="CH15" s="27">
        <v>2.5379529999999999</v>
      </c>
      <c r="CI15" s="27">
        <v>2.5394320000000001</v>
      </c>
      <c r="CJ15" s="24">
        <v>2.547094</v>
      </c>
      <c r="CK15" s="27">
        <v>2.517261</v>
      </c>
      <c r="CL15" s="27">
        <v>2.5296400000000001</v>
      </c>
      <c r="CM15" s="27">
        <v>2.5410349999999999</v>
      </c>
      <c r="CN15" s="27">
        <v>2.5422509999999998</v>
      </c>
      <c r="CO15" s="24">
        <v>2.5491820000000001</v>
      </c>
      <c r="CP15" s="27">
        <v>2.5281609999999999</v>
      </c>
      <c r="CQ15" s="27">
        <v>2.5405389999999999</v>
      </c>
      <c r="CR15" s="27">
        <v>2.5433140000000001</v>
      </c>
      <c r="CS15" s="27">
        <v>2.5441880000000001</v>
      </c>
      <c r="CT15" s="24">
        <v>2.5513460000000001</v>
      </c>
      <c r="CU15" s="27">
        <v>2.53661</v>
      </c>
      <c r="CV15" s="27">
        <v>2.5446930000000001</v>
      </c>
      <c r="CW15" s="27">
        <v>2.545423</v>
      </c>
      <c r="CX15" s="27">
        <v>2.5455420000000002</v>
      </c>
      <c r="CY15" s="24">
        <v>2.554351</v>
      </c>
      <c r="CZ15" s="27">
        <v>2.5442879999999999</v>
      </c>
      <c r="DA15" s="27">
        <v>2.5484200000000001</v>
      </c>
      <c r="DB15" s="27">
        <v>2.5477720000000001</v>
      </c>
      <c r="DC15" s="27">
        <v>2.5468630000000001</v>
      </c>
      <c r="DD15" s="24">
        <v>2.5564179999999999</v>
      </c>
      <c r="DE15" s="27">
        <v>2.5513319999999999</v>
      </c>
      <c r="DF15" s="27">
        <v>2.5505309999999999</v>
      </c>
      <c r="DG15" s="27">
        <v>2.5507710000000001</v>
      </c>
      <c r="DH15" s="27">
        <v>2.5478909999999999</v>
      </c>
      <c r="DI15" s="24">
        <v>2.5581079999999998</v>
      </c>
      <c r="DJ15" s="27">
        <v>2.557334</v>
      </c>
      <c r="DK15" s="27">
        <v>2.5527899999999999</v>
      </c>
      <c r="DL15" s="27">
        <v>2.5531079999999999</v>
      </c>
      <c r="DM15" s="27">
        <v>2.5507339999999998</v>
      </c>
      <c r="DN15" s="24">
        <v>2.5607929999999999</v>
      </c>
      <c r="DO15" s="27">
        <v>2.5596640000000002</v>
      </c>
      <c r="DP15" s="27">
        <v>2.5545900000000001</v>
      </c>
      <c r="DQ15" s="27">
        <v>2.554764</v>
      </c>
      <c r="DR15" s="27">
        <v>2.5533389999999998</v>
      </c>
      <c r="DS15" s="24">
        <v>2.5623149999999999</v>
      </c>
      <c r="DT15" s="27">
        <v>2.5618050000000001</v>
      </c>
      <c r="DU15" s="27">
        <v>2.5571290000000002</v>
      </c>
      <c r="DV15" s="27">
        <v>2.556514</v>
      </c>
      <c r="DW15" s="27">
        <v>2.5547200000000001</v>
      </c>
      <c r="DX15" s="24">
        <v>2.5639129999999999</v>
      </c>
      <c r="DY15" s="27">
        <v>2.5643609999999999</v>
      </c>
      <c r="DZ15" s="27">
        <v>2.559952</v>
      </c>
      <c r="EA15" s="27">
        <v>2.5591650000000001</v>
      </c>
      <c r="EB15" s="27">
        <v>2.556937</v>
      </c>
      <c r="EC15" s="24">
        <v>2.5667330000000002</v>
      </c>
      <c r="ED15" s="27">
        <v>2.5657700000000001</v>
      </c>
      <c r="EE15" s="27">
        <v>2.5616240000000001</v>
      </c>
      <c r="EF15" s="27">
        <v>2.560422</v>
      </c>
      <c r="EG15" s="27">
        <v>2.5587620000000002</v>
      </c>
      <c r="EH15" s="24">
        <v>2.568263</v>
      </c>
      <c r="EI15" s="27">
        <v>2.5679400000000001</v>
      </c>
      <c r="EJ15" s="27">
        <v>2.5643359999999999</v>
      </c>
      <c r="EK15" s="27">
        <v>2.5618069999999999</v>
      </c>
      <c r="EL15" s="27">
        <v>2.5603750000000001</v>
      </c>
      <c r="EM15" s="24">
        <v>2.5700069999999999</v>
      </c>
      <c r="EN15" s="27">
        <v>2.5698020000000001</v>
      </c>
      <c r="EO15" s="27">
        <v>2.5671200000000001</v>
      </c>
      <c r="EP15" s="27">
        <v>2.5652339999999998</v>
      </c>
      <c r="EQ15" s="27">
        <v>2.5634769999999998</v>
      </c>
      <c r="ER15" s="24">
        <v>2.5726019999999998</v>
      </c>
      <c r="ES15" s="26">
        <v>2.1999999999999999E-2</v>
      </c>
      <c r="ET15" s="26">
        <v>2.1999999999999999E-2</v>
      </c>
      <c r="EU15" s="26">
        <v>2.1999999999999999E-2</v>
      </c>
      <c r="EV15" s="26">
        <v>2.1999999999999999E-2</v>
      </c>
      <c r="EW15" s="25">
        <v>2.1999999999999999E-2</v>
      </c>
    </row>
    <row r="16" spans="1:153" x14ac:dyDescent="0.25">
      <c r="A16" s="24" t="s">
        <v>206</v>
      </c>
      <c r="B16" s="24">
        <v>392.36398300000002</v>
      </c>
      <c r="C16" s="24">
        <v>484.078979</v>
      </c>
      <c r="D16" s="27">
        <v>455.99026500000002</v>
      </c>
      <c r="E16" s="27">
        <v>455.98855600000002</v>
      </c>
      <c r="F16" s="27">
        <v>455.99197400000003</v>
      </c>
      <c r="G16" s="27">
        <v>455.98989899999998</v>
      </c>
      <c r="H16" s="24">
        <v>455.94946299999998</v>
      </c>
      <c r="I16" s="27">
        <v>476.38629200000003</v>
      </c>
      <c r="J16" s="27">
        <v>476.38189699999998</v>
      </c>
      <c r="K16" s="27">
        <v>476.38269000000003</v>
      </c>
      <c r="L16" s="27">
        <v>476.38146999999998</v>
      </c>
      <c r="M16" s="24">
        <v>475.78128099999998</v>
      </c>
      <c r="N16" s="27">
        <v>489.312073</v>
      </c>
      <c r="O16" s="27">
        <v>496.91351300000002</v>
      </c>
      <c r="P16" s="27">
        <v>510.85333300000002</v>
      </c>
      <c r="Q16" s="27">
        <v>530.229736</v>
      </c>
      <c r="R16" s="24">
        <v>490.107483</v>
      </c>
      <c r="S16" s="27">
        <v>498.58758499999999</v>
      </c>
      <c r="T16" s="27">
        <v>511.88421599999998</v>
      </c>
      <c r="U16" s="27">
        <v>540.01855499999999</v>
      </c>
      <c r="V16" s="27">
        <v>583.97924799999998</v>
      </c>
      <c r="W16" s="24">
        <v>501.03997800000002</v>
      </c>
      <c r="X16" s="27">
        <v>514.94836399999997</v>
      </c>
      <c r="Y16" s="27">
        <v>527.00500499999998</v>
      </c>
      <c r="Z16" s="27">
        <v>566.79565400000001</v>
      </c>
      <c r="AA16" s="27">
        <v>650.41766399999995</v>
      </c>
      <c r="AB16" s="24">
        <v>516.02880900000002</v>
      </c>
      <c r="AC16" s="27">
        <v>522.14752199999998</v>
      </c>
      <c r="AD16" s="27">
        <v>543.54614300000003</v>
      </c>
      <c r="AE16" s="27">
        <v>586.36523399999999</v>
      </c>
      <c r="AF16" s="27">
        <v>686.62194799999997</v>
      </c>
      <c r="AG16" s="24">
        <v>531.87512200000003</v>
      </c>
      <c r="AH16" s="27">
        <v>531.50097700000003</v>
      </c>
      <c r="AI16" s="27">
        <v>558.993469</v>
      </c>
      <c r="AJ16" s="27">
        <v>604.64050299999997</v>
      </c>
      <c r="AK16" s="27">
        <v>706.21337900000003</v>
      </c>
      <c r="AL16" s="24">
        <v>549.27832000000001</v>
      </c>
      <c r="AM16" s="27">
        <v>538.97241199999996</v>
      </c>
      <c r="AN16" s="27">
        <v>584.21850600000005</v>
      </c>
      <c r="AO16" s="27">
        <v>628.95642099999998</v>
      </c>
      <c r="AP16" s="27">
        <v>736.11718800000006</v>
      </c>
      <c r="AQ16" s="24">
        <v>567.40783699999997</v>
      </c>
      <c r="AR16" s="27">
        <v>552.48474099999999</v>
      </c>
      <c r="AS16" s="27">
        <v>613.97656199999994</v>
      </c>
      <c r="AT16" s="27">
        <v>663.70336899999995</v>
      </c>
      <c r="AU16" s="27">
        <v>768.75256300000001</v>
      </c>
      <c r="AV16" s="24">
        <v>576.860229</v>
      </c>
      <c r="AW16" s="27">
        <v>566.45367399999998</v>
      </c>
      <c r="AX16" s="27">
        <v>622.83471699999996</v>
      </c>
      <c r="AY16" s="27">
        <v>693.61425799999995</v>
      </c>
      <c r="AZ16" s="27">
        <v>780.27685499999995</v>
      </c>
      <c r="BA16" s="24">
        <v>585.64257799999996</v>
      </c>
      <c r="BB16" s="27">
        <v>570.09582499999999</v>
      </c>
      <c r="BC16" s="27">
        <v>633.96569799999997</v>
      </c>
      <c r="BD16" s="27">
        <v>703.30542000000003</v>
      </c>
      <c r="BE16" s="27">
        <v>787.88781700000004</v>
      </c>
      <c r="BF16" s="24">
        <v>593.18866000000003</v>
      </c>
      <c r="BG16" s="27">
        <v>573.667419</v>
      </c>
      <c r="BH16" s="27">
        <v>647.02417000000003</v>
      </c>
      <c r="BI16" s="27">
        <v>712.80651899999998</v>
      </c>
      <c r="BJ16" s="27">
        <v>794.30908199999999</v>
      </c>
      <c r="BK16" s="24">
        <v>596.43127400000003</v>
      </c>
      <c r="BL16" s="27">
        <v>577.56005900000002</v>
      </c>
      <c r="BM16" s="27">
        <v>659.47522000000004</v>
      </c>
      <c r="BN16" s="27">
        <v>722.08044400000006</v>
      </c>
      <c r="BO16" s="27">
        <v>803.97900400000003</v>
      </c>
      <c r="BP16" s="24">
        <v>600.98046899999997</v>
      </c>
      <c r="BQ16" s="27">
        <v>583.37957800000004</v>
      </c>
      <c r="BR16" s="27">
        <v>674.41772500000002</v>
      </c>
      <c r="BS16" s="27">
        <v>736.24975600000005</v>
      </c>
      <c r="BT16" s="27">
        <v>825.78582800000004</v>
      </c>
      <c r="BU16" s="24">
        <v>610.60534700000005</v>
      </c>
      <c r="BV16" s="27">
        <v>585.24890100000005</v>
      </c>
      <c r="BW16" s="27">
        <v>681.98474099999999</v>
      </c>
      <c r="BX16" s="27">
        <v>749.32904099999996</v>
      </c>
      <c r="BY16" s="27">
        <v>870.70404099999996</v>
      </c>
      <c r="BZ16" s="24">
        <v>613.08044400000006</v>
      </c>
      <c r="CA16" s="27">
        <v>586.82360800000004</v>
      </c>
      <c r="CB16" s="27">
        <v>702.31457499999999</v>
      </c>
      <c r="CC16" s="27">
        <v>770.390625</v>
      </c>
      <c r="CD16" s="27">
        <v>923.91992200000004</v>
      </c>
      <c r="CE16" s="24">
        <v>617.48498500000005</v>
      </c>
      <c r="CF16" s="27">
        <v>589.73461899999995</v>
      </c>
      <c r="CG16" s="27">
        <v>720.07250999999997</v>
      </c>
      <c r="CH16" s="27">
        <v>792.56640600000003</v>
      </c>
      <c r="CI16" s="27">
        <v>980.77020300000004</v>
      </c>
      <c r="CJ16" s="24">
        <v>622.65856900000006</v>
      </c>
      <c r="CK16" s="27">
        <v>591.29205300000001</v>
      </c>
      <c r="CL16" s="27">
        <v>740.37335199999995</v>
      </c>
      <c r="CM16" s="27">
        <v>818.45031700000004</v>
      </c>
      <c r="CN16" s="27">
        <v>1040.9886469999999</v>
      </c>
      <c r="CO16" s="24">
        <v>627.89196800000002</v>
      </c>
      <c r="CP16" s="27">
        <v>594.93066399999998</v>
      </c>
      <c r="CQ16" s="27">
        <v>758.90686000000005</v>
      </c>
      <c r="CR16" s="27">
        <v>839.76959199999999</v>
      </c>
      <c r="CS16" s="27">
        <v>1071.8610839999999</v>
      </c>
      <c r="CT16" s="24">
        <v>634.29681400000004</v>
      </c>
      <c r="CU16" s="27">
        <v>596.69104000000004</v>
      </c>
      <c r="CV16" s="27">
        <v>781.15100099999995</v>
      </c>
      <c r="CW16" s="27">
        <v>866.07629399999996</v>
      </c>
      <c r="CX16" s="27">
        <v>1086.848389</v>
      </c>
      <c r="CY16" s="24">
        <v>641.31939699999998</v>
      </c>
      <c r="CZ16" s="27">
        <v>600.225098</v>
      </c>
      <c r="DA16" s="27">
        <v>797.33923300000004</v>
      </c>
      <c r="DB16" s="27">
        <v>894.56042500000001</v>
      </c>
      <c r="DC16" s="27">
        <v>1110.911621</v>
      </c>
      <c r="DD16" s="24">
        <v>644.79187000000002</v>
      </c>
      <c r="DE16" s="27">
        <v>604.04785200000003</v>
      </c>
      <c r="DF16" s="27">
        <v>818.13562000000002</v>
      </c>
      <c r="DG16" s="27">
        <v>929.28906199999994</v>
      </c>
      <c r="DH16" s="27">
        <v>1139.053467</v>
      </c>
      <c r="DI16" s="24">
        <v>653.65014599999995</v>
      </c>
      <c r="DJ16" s="27">
        <v>608.66992200000004</v>
      </c>
      <c r="DK16" s="27">
        <v>847.04193099999998</v>
      </c>
      <c r="DL16" s="27">
        <v>969.19256600000006</v>
      </c>
      <c r="DM16" s="27">
        <v>1171.9926760000001</v>
      </c>
      <c r="DN16" s="24">
        <v>662.47820999999999</v>
      </c>
      <c r="DO16" s="27">
        <v>617.67236300000002</v>
      </c>
      <c r="DP16" s="27">
        <v>876.535034</v>
      </c>
      <c r="DQ16" s="27">
        <v>1008.936523</v>
      </c>
      <c r="DR16" s="27">
        <v>1208.123413</v>
      </c>
      <c r="DS16" s="24">
        <v>675.04650900000001</v>
      </c>
      <c r="DT16" s="27">
        <v>630.10070800000005</v>
      </c>
      <c r="DU16" s="27">
        <v>909.72705099999996</v>
      </c>
      <c r="DV16" s="27">
        <v>1052.6545410000001</v>
      </c>
      <c r="DW16" s="27">
        <v>1240.4492190000001</v>
      </c>
      <c r="DX16" s="24">
        <v>688.12298599999997</v>
      </c>
      <c r="DY16" s="27">
        <v>644.82946800000002</v>
      </c>
      <c r="DZ16" s="27">
        <v>943.55517599999996</v>
      </c>
      <c r="EA16" s="27">
        <v>1099.3632809999999</v>
      </c>
      <c r="EB16" s="27">
        <v>1264.6547849999999</v>
      </c>
      <c r="EC16" s="24">
        <v>704.48956299999998</v>
      </c>
      <c r="ED16" s="27">
        <v>658.22723399999995</v>
      </c>
      <c r="EE16" s="27">
        <v>978.59741199999996</v>
      </c>
      <c r="EF16" s="27">
        <v>1149.6281739999999</v>
      </c>
      <c r="EG16" s="27">
        <v>1286.044312</v>
      </c>
      <c r="EH16" s="24">
        <v>721.35998500000005</v>
      </c>
      <c r="EI16" s="27">
        <v>673.94091800000001</v>
      </c>
      <c r="EJ16" s="27">
        <v>1018.451782</v>
      </c>
      <c r="EK16" s="27">
        <v>1202.1123050000001</v>
      </c>
      <c r="EL16" s="27">
        <v>1333.872803</v>
      </c>
      <c r="EM16" s="24">
        <v>741.97033699999997</v>
      </c>
      <c r="EN16" s="27">
        <v>691.80102499999998</v>
      </c>
      <c r="EO16" s="27">
        <v>1062.568237</v>
      </c>
      <c r="EP16" s="27">
        <v>1269.3920900000001</v>
      </c>
      <c r="EQ16" s="27">
        <v>1375.474976</v>
      </c>
      <c r="ER16" s="24">
        <v>764.49084500000004</v>
      </c>
      <c r="ES16" s="26">
        <v>1.2E-2</v>
      </c>
      <c r="ET16" s="26">
        <v>2.7E-2</v>
      </c>
      <c r="EU16" s="26">
        <v>3.4000000000000002E-2</v>
      </c>
      <c r="EV16" s="26">
        <v>3.6999999999999998E-2</v>
      </c>
      <c r="EW16" s="25">
        <v>1.6E-2</v>
      </c>
    </row>
    <row r="17" spans="1:153" x14ac:dyDescent="0.25">
      <c r="A17" s="24" t="s">
        <v>205</v>
      </c>
      <c r="B17" s="24">
        <v>0</v>
      </c>
      <c r="C17" s="24">
        <v>0</v>
      </c>
      <c r="D17" s="27">
        <v>0</v>
      </c>
      <c r="E17" s="27">
        <v>0</v>
      </c>
      <c r="F17" s="27">
        <v>0</v>
      </c>
      <c r="G17" s="27">
        <v>0</v>
      </c>
      <c r="H17" s="24">
        <v>0</v>
      </c>
      <c r="I17" s="27">
        <v>0</v>
      </c>
      <c r="J17" s="27">
        <v>0</v>
      </c>
      <c r="K17" s="27">
        <v>0</v>
      </c>
      <c r="L17" s="27">
        <v>0</v>
      </c>
      <c r="M17" s="24">
        <v>0</v>
      </c>
      <c r="N17" s="27">
        <v>0</v>
      </c>
      <c r="O17" s="27">
        <v>0</v>
      </c>
      <c r="P17" s="27">
        <v>0</v>
      </c>
      <c r="Q17" s="27">
        <v>0</v>
      </c>
      <c r="R17" s="24">
        <v>0</v>
      </c>
      <c r="S17" s="27">
        <v>0.372081</v>
      </c>
      <c r="T17" s="27">
        <v>1.0120000000000001E-3</v>
      </c>
      <c r="U17" s="27">
        <v>0</v>
      </c>
      <c r="V17" s="27">
        <v>0</v>
      </c>
      <c r="W17" s="24">
        <v>1.4449999999999999E-2</v>
      </c>
      <c r="X17" s="27">
        <v>0.72470999999999997</v>
      </c>
      <c r="Y17" s="27">
        <v>3.434E-3</v>
      </c>
      <c r="Z17" s="27">
        <v>0</v>
      </c>
      <c r="AA17" s="27">
        <v>0</v>
      </c>
      <c r="AB17" s="24">
        <v>4.8548000000000001E-2</v>
      </c>
      <c r="AC17" s="27">
        <v>1.1498729999999999</v>
      </c>
      <c r="AD17" s="27">
        <v>8.9969999999999998E-3</v>
      </c>
      <c r="AE17" s="27">
        <v>1.5300000000000001E-4</v>
      </c>
      <c r="AF17" s="27">
        <v>0</v>
      </c>
      <c r="AG17" s="24">
        <v>5.3226000000000002E-2</v>
      </c>
      <c r="AH17" s="27">
        <v>1.5743560000000001</v>
      </c>
      <c r="AI17" s="27">
        <v>8.9969999999999998E-3</v>
      </c>
      <c r="AJ17" s="27">
        <v>1.5300000000000001E-4</v>
      </c>
      <c r="AK17" s="27">
        <v>0</v>
      </c>
      <c r="AL17" s="24">
        <v>5.3226000000000002E-2</v>
      </c>
      <c r="AM17" s="27">
        <v>2.0291359999999998</v>
      </c>
      <c r="AN17" s="27">
        <v>8.9969999999999998E-3</v>
      </c>
      <c r="AO17" s="27">
        <v>1.5300000000000001E-4</v>
      </c>
      <c r="AP17" s="27">
        <v>0</v>
      </c>
      <c r="AQ17" s="24">
        <v>5.3226000000000002E-2</v>
      </c>
      <c r="AR17" s="27">
        <v>2.6095730000000001</v>
      </c>
      <c r="AS17" s="27">
        <v>8.9969999999999998E-3</v>
      </c>
      <c r="AT17" s="27">
        <v>1.5300000000000001E-4</v>
      </c>
      <c r="AU17" s="27">
        <v>0</v>
      </c>
      <c r="AV17" s="24">
        <v>5.3226000000000002E-2</v>
      </c>
      <c r="AW17" s="27">
        <v>3.1972420000000001</v>
      </c>
      <c r="AX17" s="27">
        <v>8.9969999999999998E-3</v>
      </c>
      <c r="AY17" s="27">
        <v>1.5300000000000001E-4</v>
      </c>
      <c r="AZ17" s="27">
        <v>0</v>
      </c>
      <c r="BA17" s="24">
        <v>5.3226000000000002E-2</v>
      </c>
      <c r="BB17" s="27">
        <v>3.7778770000000002</v>
      </c>
      <c r="BC17" s="27">
        <v>1.3906E-2</v>
      </c>
      <c r="BD17" s="27">
        <v>1.5300000000000001E-4</v>
      </c>
      <c r="BE17" s="27">
        <v>0</v>
      </c>
      <c r="BF17" s="24">
        <v>5.3226000000000002E-2</v>
      </c>
      <c r="BG17" s="27">
        <v>4.5705210000000003</v>
      </c>
      <c r="BH17" s="27">
        <v>1.3906E-2</v>
      </c>
      <c r="BI17" s="27">
        <v>1.5300000000000001E-4</v>
      </c>
      <c r="BJ17" s="27">
        <v>0</v>
      </c>
      <c r="BK17" s="24">
        <v>5.3226000000000002E-2</v>
      </c>
      <c r="BL17" s="27">
        <v>5.3918590000000002</v>
      </c>
      <c r="BM17" s="27">
        <v>1.3906E-2</v>
      </c>
      <c r="BN17" s="27">
        <v>1.5300000000000001E-4</v>
      </c>
      <c r="BO17" s="27">
        <v>0</v>
      </c>
      <c r="BP17" s="24">
        <v>5.3226000000000002E-2</v>
      </c>
      <c r="BQ17" s="27">
        <v>6.2658880000000003</v>
      </c>
      <c r="BR17" s="27">
        <v>1.3906E-2</v>
      </c>
      <c r="BS17" s="27">
        <v>1.5300000000000001E-4</v>
      </c>
      <c r="BT17" s="27">
        <v>0</v>
      </c>
      <c r="BU17" s="24">
        <v>5.3226000000000002E-2</v>
      </c>
      <c r="BV17" s="27">
        <v>7.3114809999999997</v>
      </c>
      <c r="BW17" s="27">
        <v>1.3906E-2</v>
      </c>
      <c r="BX17" s="27">
        <v>1.5300000000000001E-4</v>
      </c>
      <c r="BY17" s="27">
        <v>0</v>
      </c>
      <c r="BZ17" s="24">
        <v>5.3226000000000002E-2</v>
      </c>
      <c r="CA17" s="27">
        <v>8.6769300000000005</v>
      </c>
      <c r="CB17" s="27">
        <v>1.3906E-2</v>
      </c>
      <c r="CC17" s="27">
        <v>1.5300000000000001E-4</v>
      </c>
      <c r="CD17" s="27">
        <v>0</v>
      </c>
      <c r="CE17" s="24">
        <v>5.3226000000000002E-2</v>
      </c>
      <c r="CF17" s="27">
        <v>9.5143229999999992</v>
      </c>
      <c r="CG17" s="27">
        <v>1.3906E-2</v>
      </c>
      <c r="CH17" s="27">
        <v>1.5300000000000001E-4</v>
      </c>
      <c r="CI17" s="27">
        <v>0</v>
      </c>
      <c r="CJ17" s="24">
        <v>5.3226000000000002E-2</v>
      </c>
      <c r="CK17" s="27">
        <v>10.296493999999999</v>
      </c>
      <c r="CL17" s="27">
        <v>2.1401E-2</v>
      </c>
      <c r="CM17" s="27">
        <v>1.5300000000000001E-4</v>
      </c>
      <c r="CN17" s="27">
        <v>0</v>
      </c>
      <c r="CO17" s="24">
        <v>6.0032000000000002E-2</v>
      </c>
      <c r="CP17" s="27">
        <v>10.905905000000001</v>
      </c>
      <c r="CQ17" s="27">
        <v>2.9429E-2</v>
      </c>
      <c r="CR17" s="27">
        <v>1.5300000000000001E-4</v>
      </c>
      <c r="CS17" s="27">
        <v>0</v>
      </c>
      <c r="CT17" s="24">
        <v>6.7084000000000005E-2</v>
      </c>
      <c r="CU17" s="27">
        <v>11.507776</v>
      </c>
      <c r="CV17" s="27">
        <v>3.7172999999999998E-2</v>
      </c>
      <c r="CW17" s="27">
        <v>1.5300000000000001E-4</v>
      </c>
      <c r="CX17" s="27">
        <v>0</v>
      </c>
      <c r="CY17" s="24">
        <v>6.7084000000000005E-2</v>
      </c>
      <c r="CZ17" s="27">
        <v>12.190462999999999</v>
      </c>
      <c r="DA17" s="27">
        <v>4.4741999999999997E-2</v>
      </c>
      <c r="DB17" s="27">
        <v>1.5300000000000001E-4</v>
      </c>
      <c r="DC17" s="27">
        <v>0</v>
      </c>
      <c r="DD17" s="24">
        <v>7.5756000000000004E-2</v>
      </c>
      <c r="DE17" s="27">
        <v>12.841547</v>
      </c>
      <c r="DF17" s="27">
        <v>5.2634E-2</v>
      </c>
      <c r="DG17" s="27">
        <v>1.5300000000000001E-4</v>
      </c>
      <c r="DH17" s="27">
        <v>0</v>
      </c>
      <c r="DI17" s="24">
        <v>8.4209999999999993E-2</v>
      </c>
      <c r="DJ17" s="27">
        <v>13.280986</v>
      </c>
      <c r="DK17" s="27">
        <v>6.0330000000000002E-2</v>
      </c>
      <c r="DL17" s="27">
        <v>1.5300000000000001E-4</v>
      </c>
      <c r="DM17" s="27">
        <v>0</v>
      </c>
      <c r="DN17" s="24">
        <v>9.3109999999999998E-2</v>
      </c>
      <c r="DO17" s="27">
        <v>13.496033000000001</v>
      </c>
      <c r="DP17" s="27">
        <v>6.6772999999999999E-2</v>
      </c>
      <c r="DQ17" s="27">
        <v>1.5300000000000001E-4</v>
      </c>
      <c r="DR17" s="27">
        <v>0</v>
      </c>
      <c r="DS17" s="24">
        <v>0.1018</v>
      </c>
      <c r="DT17" s="27">
        <v>13.708596</v>
      </c>
      <c r="DU17" s="27">
        <v>7.2769E-2</v>
      </c>
      <c r="DV17" s="27">
        <v>1.5300000000000001E-4</v>
      </c>
      <c r="DW17" s="27">
        <v>0</v>
      </c>
      <c r="DX17" s="24">
        <v>0.111121</v>
      </c>
      <c r="DY17" s="27">
        <v>13.859489</v>
      </c>
      <c r="DZ17" s="27">
        <v>7.9203999999999997E-2</v>
      </c>
      <c r="EA17" s="27">
        <v>1.5300000000000001E-4</v>
      </c>
      <c r="EB17" s="27">
        <v>0</v>
      </c>
      <c r="EC17" s="24">
        <v>0.120682</v>
      </c>
      <c r="ED17" s="27">
        <v>14.011072</v>
      </c>
      <c r="EE17" s="27">
        <v>8.5462999999999997E-2</v>
      </c>
      <c r="EF17" s="27">
        <v>1.5300000000000001E-4</v>
      </c>
      <c r="EG17" s="27">
        <v>0</v>
      </c>
      <c r="EH17" s="24">
        <v>0.12945999999999999</v>
      </c>
      <c r="EI17" s="27">
        <v>14.183515</v>
      </c>
      <c r="EJ17" s="27">
        <v>8.5462999999999997E-2</v>
      </c>
      <c r="EK17" s="27">
        <v>1.5300000000000001E-4</v>
      </c>
      <c r="EL17" s="27">
        <v>0</v>
      </c>
      <c r="EM17" s="24">
        <v>0.13829900000000001</v>
      </c>
      <c r="EN17" s="27">
        <v>14.351497999999999</v>
      </c>
      <c r="EO17" s="27">
        <v>8.5462999999999997E-2</v>
      </c>
      <c r="EP17" s="27">
        <v>1.5300000000000001E-4</v>
      </c>
      <c r="EQ17" s="27">
        <v>0</v>
      </c>
      <c r="ER17" s="24">
        <v>0.14716399999999999</v>
      </c>
      <c r="ES17" s="27" t="s">
        <v>15</v>
      </c>
      <c r="ET17" s="27" t="s">
        <v>15</v>
      </c>
      <c r="EU17" s="27" t="s">
        <v>15</v>
      </c>
      <c r="EV17" s="27" t="s">
        <v>15</v>
      </c>
      <c r="EW17" s="24" t="s">
        <v>15</v>
      </c>
    </row>
    <row r="18" spans="1:153" x14ac:dyDescent="0.25">
      <c r="A18" s="28" t="s">
        <v>202</v>
      </c>
      <c r="B18" s="28">
        <v>3808.9348140000002</v>
      </c>
      <c r="C18" s="28">
        <v>3796.8413089999999</v>
      </c>
      <c r="D18" s="31">
        <v>3761.6147460000002</v>
      </c>
      <c r="E18" s="31">
        <v>3761.4157709999999</v>
      </c>
      <c r="F18" s="31">
        <v>3761.2834469999998</v>
      </c>
      <c r="G18" s="31">
        <v>3761.1457519999999</v>
      </c>
      <c r="H18" s="28">
        <v>3761.4328609999998</v>
      </c>
      <c r="I18" s="31">
        <v>3724.7290039999998</v>
      </c>
      <c r="J18" s="31">
        <v>3722.639893</v>
      </c>
      <c r="K18" s="31">
        <v>3722.1914059999999</v>
      </c>
      <c r="L18" s="31">
        <v>3720.6552729999999</v>
      </c>
      <c r="M18" s="28">
        <v>3725.6232909999999</v>
      </c>
      <c r="N18" s="31">
        <v>3757.5593260000001</v>
      </c>
      <c r="O18" s="31">
        <v>3722.1501459999999</v>
      </c>
      <c r="P18" s="31">
        <v>3704.0473630000001</v>
      </c>
      <c r="Q18" s="31">
        <v>3673.2036130000001</v>
      </c>
      <c r="R18" s="28">
        <v>3724.358643</v>
      </c>
      <c r="S18" s="31">
        <v>3811.438232</v>
      </c>
      <c r="T18" s="31">
        <v>3735.3759770000001</v>
      </c>
      <c r="U18" s="31">
        <v>3697.04126</v>
      </c>
      <c r="V18" s="31">
        <v>3634.3415530000002</v>
      </c>
      <c r="W18" s="28">
        <v>3746.5446780000002</v>
      </c>
      <c r="X18" s="31">
        <v>3849.1557619999999</v>
      </c>
      <c r="Y18" s="31">
        <v>3752.3808589999999</v>
      </c>
      <c r="Z18" s="31">
        <v>3695.8947750000002</v>
      </c>
      <c r="AA18" s="31">
        <v>3597.1071780000002</v>
      </c>
      <c r="AB18" s="28">
        <v>3761.6437989999999</v>
      </c>
      <c r="AC18" s="31">
        <v>3896.8862300000001</v>
      </c>
      <c r="AD18" s="31">
        <v>3792.9533689999998</v>
      </c>
      <c r="AE18" s="31">
        <v>3721.8295899999998</v>
      </c>
      <c r="AF18" s="31">
        <v>3603.4169919999999</v>
      </c>
      <c r="AG18" s="28">
        <v>3811.7651369999999</v>
      </c>
      <c r="AH18" s="31">
        <v>3939.4624020000001</v>
      </c>
      <c r="AI18" s="31">
        <v>3833.525635</v>
      </c>
      <c r="AJ18" s="31">
        <v>3750.648193</v>
      </c>
      <c r="AK18" s="31">
        <v>3625.9045409999999</v>
      </c>
      <c r="AL18" s="28">
        <v>3860.3645019999999</v>
      </c>
      <c r="AM18" s="31">
        <v>3993.2578119999998</v>
      </c>
      <c r="AN18" s="31">
        <v>3879.5041500000002</v>
      </c>
      <c r="AO18" s="31">
        <v>3789.922607</v>
      </c>
      <c r="AP18" s="31">
        <v>3660.576904</v>
      </c>
      <c r="AQ18" s="28">
        <v>3917.533203</v>
      </c>
      <c r="AR18" s="31">
        <v>4022.2189939999998</v>
      </c>
      <c r="AS18" s="31">
        <v>3902.2597660000001</v>
      </c>
      <c r="AT18" s="31">
        <v>3811.5913089999999</v>
      </c>
      <c r="AU18" s="31">
        <v>3684.5498050000001</v>
      </c>
      <c r="AV18" s="28">
        <v>3948.8647460000002</v>
      </c>
      <c r="AW18" s="31">
        <v>4049.0419919999999</v>
      </c>
      <c r="AX18" s="31">
        <v>3920.5065920000002</v>
      </c>
      <c r="AY18" s="31">
        <v>3832.0290530000002</v>
      </c>
      <c r="AZ18" s="31">
        <v>3705.2685550000001</v>
      </c>
      <c r="BA18" s="28">
        <v>3980.3342290000001</v>
      </c>
      <c r="BB18" s="31">
        <v>4088.4794919999999</v>
      </c>
      <c r="BC18" s="31">
        <v>3952.7922359999998</v>
      </c>
      <c r="BD18" s="31">
        <v>3863.6159670000002</v>
      </c>
      <c r="BE18" s="31">
        <v>3744.8413089999999</v>
      </c>
      <c r="BF18" s="28">
        <v>4026.6303710000002</v>
      </c>
      <c r="BG18" s="31">
        <v>4124.2368159999996</v>
      </c>
      <c r="BH18" s="31">
        <v>3979.3479000000002</v>
      </c>
      <c r="BI18" s="31">
        <v>3893.9216310000002</v>
      </c>
      <c r="BJ18" s="31">
        <v>3767.9860840000001</v>
      </c>
      <c r="BK18" s="28">
        <v>4065.194336</v>
      </c>
      <c r="BL18" s="31">
        <v>4159.7768550000001</v>
      </c>
      <c r="BM18" s="31">
        <v>4007.0129390000002</v>
      </c>
      <c r="BN18" s="31">
        <v>3917.525635</v>
      </c>
      <c r="BO18" s="31">
        <v>3784.4172359999998</v>
      </c>
      <c r="BP18" s="28">
        <v>4096.826172</v>
      </c>
      <c r="BQ18" s="31">
        <v>4192.0288090000004</v>
      </c>
      <c r="BR18" s="31">
        <v>4037.8210450000001</v>
      </c>
      <c r="BS18" s="31">
        <v>3946.8000489999999</v>
      </c>
      <c r="BT18" s="31">
        <v>3802.2895509999998</v>
      </c>
      <c r="BU18" s="28">
        <v>4129.8046880000002</v>
      </c>
      <c r="BV18" s="31">
        <v>4222.6621089999999</v>
      </c>
      <c r="BW18" s="31">
        <v>4057.8005370000001</v>
      </c>
      <c r="BX18" s="31">
        <v>3969.438232</v>
      </c>
      <c r="BY18" s="31">
        <v>3816.5954590000001</v>
      </c>
      <c r="BZ18" s="28">
        <v>4157.8076170000004</v>
      </c>
      <c r="CA18" s="31">
        <v>4257.4838870000003</v>
      </c>
      <c r="CB18" s="31">
        <v>4083.3469239999999</v>
      </c>
      <c r="CC18" s="31">
        <v>3994.0854490000002</v>
      </c>
      <c r="CD18" s="31">
        <v>3841.9482419999999</v>
      </c>
      <c r="CE18" s="28">
        <v>4186.6821289999998</v>
      </c>
      <c r="CF18" s="31">
        <v>4286.9682620000003</v>
      </c>
      <c r="CG18" s="31">
        <v>4104.8208009999998</v>
      </c>
      <c r="CH18" s="31">
        <v>4015.9753420000002</v>
      </c>
      <c r="CI18" s="31">
        <v>3863.280518</v>
      </c>
      <c r="CJ18" s="28">
        <v>4210.9262699999999</v>
      </c>
      <c r="CK18" s="31">
        <v>4316.1171880000002</v>
      </c>
      <c r="CL18" s="31">
        <v>4129.4697269999997</v>
      </c>
      <c r="CM18" s="31">
        <v>4037.556885</v>
      </c>
      <c r="CN18" s="31">
        <v>3887.3666990000002</v>
      </c>
      <c r="CO18" s="28">
        <v>4233.4560549999997</v>
      </c>
      <c r="CP18" s="31">
        <v>4346.2504879999997</v>
      </c>
      <c r="CQ18" s="31">
        <v>4154.0278319999998</v>
      </c>
      <c r="CR18" s="31">
        <v>4058.9692380000001</v>
      </c>
      <c r="CS18" s="31">
        <v>3908.8383789999998</v>
      </c>
      <c r="CT18" s="28">
        <v>4258.2978519999997</v>
      </c>
      <c r="CU18" s="31">
        <v>4374.5566410000001</v>
      </c>
      <c r="CV18" s="31">
        <v>4174.9267579999996</v>
      </c>
      <c r="CW18" s="31">
        <v>4081.4602049999999</v>
      </c>
      <c r="CX18" s="31">
        <v>3919.2548830000001</v>
      </c>
      <c r="CY18" s="28">
        <v>4274.75</v>
      </c>
      <c r="CZ18" s="31">
        <v>4401.513672</v>
      </c>
      <c r="DA18" s="31">
        <v>4197.5581050000001</v>
      </c>
      <c r="DB18" s="31">
        <v>4102.6064450000003</v>
      </c>
      <c r="DC18" s="31">
        <v>3933.9624020000001</v>
      </c>
      <c r="DD18" s="28">
        <v>4290.142578</v>
      </c>
      <c r="DE18" s="31">
        <v>4428.3330079999996</v>
      </c>
      <c r="DF18" s="31">
        <v>4220.2543949999999</v>
      </c>
      <c r="DG18" s="31">
        <v>4126.4018550000001</v>
      </c>
      <c r="DH18" s="31">
        <v>3952.4521479999999</v>
      </c>
      <c r="DI18" s="28">
        <v>4315.1816410000001</v>
      </c>
      <c r="DJ18" s="31">
        <v>4460.40625</v>
      </c>
      <c r="DK18" s="31">
        <v>4251.1201170000004</v>
      </c>
      <c r="DL18" s="31">
        <v>4147.3833009999998</v>
      </c>
      <c r="DM18" s="31">
        <v>3974.9360350000002</v>
      </c>
      <c r="DN18" s="28">
        <v>4343.6264650000003</v>
      </c>
      <c r="DO18" s="31">
        <v>4490.6347660000001</v>
      </c>
      <c r="DP18" s="31">
        <v>4275.8764650000003</v>
      </c>
      <c r="DQ18" s="31">
        <v>4166.6684569999998</v>
      </c>
      <c r="DR18" s="31">
        <v>3995.1171880000002</v>
      </c>
      <c r="DS18" s="28">
        <v>4373.8339839999999</v>
      </c>
      <c r="DT18" s="31">
        <v>4524.3354490000002</v>
      </c>
      <c r="DU18" s="31">
        <v>4303.0180659999996</v>
      </c>
      <c r="DV18" s="31">
        <v>4192.4399409999996</v>
      </c>
      <c r="DW18" s="31">
        <v>4026.0310060000002</v>
      </c>
      <c r="DX18" s="28">
        <v>4409.8505859999996</v>
      </c>
      <c r="DY18" s="31">
        <v>4561.845703</v>
      </c>
      <c r="DZ18" s="31">
        <v>4340.8378910000001</v>
      </c>
      <c r="EA18" s="31">
        <v>4221.498047</v>
      </c>
      <c r="EB18" s="31">
        <v>4068.10376</v>
      </c>
      <c r="EC18" s="28">
        <v>4451.8076170000004</v>
      </c>
      <c r="ED18" s="31">
        <v>4601.5595700000003</v>
      </c>
      <c r="EE18" s="31">
        <v>4379.0424800000001</v>
      </c>
      <c r="EF18" s="31">
        <v>4251.3125</v>
      </c>
      <c r="EG18" s="31">
        <v>4111.857422</v>
      </c>
      <c r="EH18" s="28">
        <v>4494.9506840000004</v>
      </c>
      <c r="EI18" s="31">
        <v>4645.5585940000001</v>
      </c>
      <c r="EJ18" s="31">
        <v>4416.3393550000001</v>
      </c>
      <c r="EK18" s="31">
        <v>4288.1083980000003</v>
      </c>
      <c r="EL18" s="31">
        <v>4151.7246089999999</v>
      </c>
      <c r="EM18" s="28">
        <v>4538.1674800000001</v>
      </c>
      <c r="EN18" s="31">
        <v>4688.2441410000001</v>
      </c>
      <c r="EO18" s="31">
        <v>4455.8891599999997</v>
      </c>
      <c r="EP18" s="31">
        <v>4320.9492190000001</v>
      </c>
      <c r="EQ18" s="31">
        <v>4200.4077150000003</v>
      </c>
      <c r="ER18" s="28">
        <v>4577.9575199999999</v>
      </c>
      <c r="ES18" s="30">
        <v>7.0000000000000001E-3</v>
      </c>
      <c r="ET18" s="30">
        <v>6.0000000000000001E-3</v>
      </c>
      <c r="EU18" s="30">
        <v>4.0000000000000001E-3</v>
      </c>
      <c r="EV18" s="30">
        <v>3.0000000000000001E-3</v>
      </c>
      <c r="EW18" s="29">
        <v>6.0000000000000001E-3</v>
      </c>
    </row>
    <row r="19" spans="1:153" x14ac:dyDescent="0.25">
      <c r="A19" s="28" t="s">
        <v>204</v>
      </c>
      <c r="B19" s="24"/>
      <c r="C19" s="24"/>
      <c r="D19" s="194"/>
      <c r="E19" s="189"/>
      <c r="F19" s="189"/>
      <c r="G19" s="189"/>
      <c r="H19" s="195"/>
      <c r="I19" s="194"/>
      <c r="J19" s="189"/>
      <c r="K19" s="189"/>
      <c r="L19" s="189"/>
      <c r="M19" s="195"/>
      <c r="N19" s="194"/>
      <c r="O19" s="189"/>
      <c r="P19" s="189"/>
      <c r="Q19" s="189"/>
      <c r="R19" s="195"/>
      <c r="S19" s="194"/>
      <c r="T19" s="189"/>
      <c r="U19" s="189"/>
      <c r="V19" s="189"/>
      <c r="W19" s="195"/>
      <c r="X19" s="194"/>
      <c r="Y19" s="189"/>
      <c r="Z19" s="189"/>
      <c r="AA19" s="189"/>
      <c r="AB19" s="195"/>
      <c r="AC19" s="194"/>
      <c r="AD19" s="189"/>
      <c r="AE19" s="189"/>
      <c r="AF19" s="189"/>
      <c r="AG19" s="195"/>
      <c r="AH19" s="194"/>
      <c r="AI19" s="189"/>
      <c r="AJ19" s="189"/>
      <c r="AK19" s="189"/>
      <c r="AL19" s="195"/>
      <c r="AM19" s="194"/>
      <c r="AN19" s="189"/>
      <c r="AO19" s="189"/>
      <c r="AP19" s="189"/>
      <c r="AQ19" s="195"/>
      <c r="AR19" s="194"/>
      <c r="AS19" s="189"/>
      <c r="AT19" s="189"/>
      <c r="AU19" s="189"/>
      <c r="AV19" s="195"/>
      <c r="AW19" s="194"/>
      <c r="AX19" s="189"/>
      <c r="AY19" s="189"/>
      <c r="AZ19" s="189"/>
      <c r="BA19" s="195"/>
      <c r="BB19" s="194"/>
      <c r="BC19" s="189"/>
      <c r="BD19" s="189"/>
      <c r="BE19" s="189"/>
      <c r="BF19" s="195"/>
      <c r="BG19" s="194"/>
      <c r="BH19" s="189"/>
      <c r="BI19" s="189"/>
      <c r="BJ19" s="189"/>
      <c r="BK19" s="195"/>
      <c r="BL19" s="194"/>
      <c r="BM19" s="189"/>
      <c r="BN19" s="189"/>
      <c r="BO19" s="189"/>
      <c r="BP19" s="195"/>
      <c r="BQ19" s="194"/>
      <c r="BR19" s="189"/>
      <c r="BS19" s="189"/>
      <c r="BT19" s="189"/>
      <c r="BU19" s="195"/>
      <c r="BV19" s="194"/>
      <c r="BW19" s="189"/>
      <c r="BX19" s="189"/>
      <c r="BY19" s="189"/>
      <c r="BZ19" s="195"/>
      <c r="CA19" s="194"/>
      <c r="CB19" s="189"/>
      <c r="CC19" s="189"/>
      <c r="CD19" s="189"/>
      <c r="CE19" s="195"/>
      <c r="CF19" s="194"/>
      <c r="CG19" s="189"/>
      <c r="CH19" s="189"/>
      <c r="CI19" s="189"/>
      <c r="CJ19" s="195"/>
      <c r="CK19" s="194"/>
      <c r="CL19" s="189"/>
      <c r="CM19" s="189"/>
      <c r="CN19" s="189"/>
      <c r="CO19" s="195"/>
      <c r="CP19" s="194"/>
      <c r="CQ19" s="189"/>
      <c r="CR19" s="189"/>
      <c r="CS19" s="189"/>
      <c r="CT19" s="195"/>
      <c r="CU19" s="194"/>
      <c r="CV19" s="189"/>
      <c r="CW19" s="189"/>
      <c r="CX19" s="189"/>
      <c r="CY19" s="195"/>
      <c r="CZ19" s="194"/>
      <c r="DA19" s="189"/>
      <c r="DB19" s="189"/>
      <c r="DC19" s="189"/>
      <c r="DD19" s="195"/>
      <c r="DE19" s="194"/>
      <c r="DF19" s="189"/>
      <c r="DG19" s="189"/>
      <c r="DH19" s="189"/>
      <c r="DI19" s="195"/>
      <c r="DJ19" s="194"/>
      <c r="DK19" s="189"/>
      <c r="DL19" s="189"/>
      <c r="DM19" s="189"/>
      <c r="DN19" s="195"/>
      <c r="DO19" s="194"/>
      <c r="DP19" s="189"/>
      <c r="DQ19" s="189"/>
      <c r="DR19" s="189"/>
      <c r="DS19" s="195"/>
      <c r="DT19" s="194"/>
      <c r="DU19" s="189"/>
      <c r="DV19" s="189"/>
      <c r="DW19" s="189"/>
      <c r="DX19" s="195"/>
      <c r="DY19" s="194"/>
      <c r="DZ19" s="189"/>
      <c r="EA19" s="189"/>
      <c r="EB19" s="189"/>
      <c r="EC19" s="195"/>
      <c r="ED19" s="194"/>
      <c r="EE19" s="189"/>
      <c r="EF19" s="189"/>
      <c r="EG19" s="189"/>
      <c r="EH19" s="195"/>
      <c r="EI19" s="194"/>
      <c r="EJ19" s="189"/>
      <c r="EK19" s="189"/>
      <c r="EL19" s="189"/>
      <c r="EM19" s="195"/>
      <c r="EN19" s="194"/>
      <c r="EO19" s="189"/>
      <c r="EP19" s="189"/>
      <c r="EQ19" s="189"/>
      <c r="ER19" s="195"/>
      <c r="ES19" s="194"/>
      <c r="ET19" s="189"/>
      <c r="EU19" s="189"/>
      <c r="EV19" s="189"/>
      <c r="EW19" s="195"/>
    </row>
    <row r="20" spans="1:153" x14ac:dyDescent="0.25">
      <c r="A20" s="24" t="s">
        <v>190</v>
      </c>
      <c r="B20" s="24">
        <v>31.064796000000001</v>
      </c>
      <c r="C20" s="24">
        <v>26.847857999999999</v>
      </c>
      <c r="D20" s="27">
        <v>27.918699</v>
      </c>
      <c r="E20" s="27">
        <v>27.918700999999999</v>
      </c>
      <c r="F20" s="27">
        <v>27.918697000000002</v>
      </c>
      <c r="G20" s="27">
        <v>27.918700999999999</v>
      </c>
      <c r="H20" s="24">
        <v>27.918700999999999</v>
      </c>
      <c r="I20" s="27">
        <v>28.668932000000002</v>
      </c>
      <c r="J20" s="27">
        <v>28.668932000000002</v>
      </c>
      <c r="K20" s="27">
        <v>28.668932000000002</v>
      </c>
      <c r="L20" s="27">
        <v>28.668921999999998</v>
      </c>
      <c r="M20" s="24">
        <v>28.659908000000001</v>
      </c>
      <c r="N20" s="27">
        <v>29.647911000000001</v>
      </c>
      <c r="O20" s="27">
        <v>29.464825000000001</v>
      </c>
      <c r="P20" s="27">
        <v>29.436415</v>
      </c>
      <c r="Q20" s="27">
        <v>29.575915999999999</v>
      </c>
      <c r="R20" s="24">
        <v>29.494752999999999</v>
      </c>
      <c r="S20" s="27">
        <v>30.086994000000001</v>
      </c>
      <c r="T20" s="27">
        <v>29.696318000000002</v>
      </c>
      <c r="U20" s="27">
        <v>29.683095999999999</v>
      </c>
      <c r="V20" s="27">
        <v>29.965067000000001</v>
      </c>
      <c r="W20" s="24">
        <v>29.826962000000002</v>
      </c>
      <c r="X20" s="27">
        <v>28.009488999999999</v>
      </c>
      <c r="Y20" s="27">
        <v>27.528244000000001</v>
      </c>
      <c r="Z20" s="27">
        <v>27.429449000000002</v>
      </c>
      <c r="AA20" s="27">
        <v>27.648985</v>
      </c>
      <c r="AB20" s="24">
        <v>27.664252999999999</v>
      </c>
      <c r="AC20" s="27">
        <v>27.732101</v>
      </c>
      <c r="AD20" s="27">
        <v>25.891013999999998</v>
      </c>
      <c r="AE20" s="27">
        <v>25.633027999999999</v>
      </c>
      <c r="AF20" s="27">
        <v>25.497837000000001</v>
      </c>
      <c r="AG20" s="24">
        <v>26.848828999999999</v>
      </c>
      <c r="AH20" s="27">
        <v>27.493573999999999</v>
      </c>
      <c r="AI20" s="27">
        <v>25.503928999999999</v>
      </c>
      <c r="AJ20" s="27">
        <v>25.109370999999999</v>
      </c>
      <c r="AK20" s="27">
        <v>25.014939999999999</v>
      </c>
      <c r="AL20" s="24">
        <v>26.534763000000002</v>
      </c>
      <c r="AM20" s="27">
        <v>27.563406000000001</v>
      </c>
      <c r="AN20" s="27">
        <v>25.386036000000001</v>
      </c>
      <c r="AO20" s="27">
        <v>24.365517000000001</v>
      </c>
      <c r="AP20" s="27">
        <v>23.890723999999999</v>
      </c>
      <c r="AQ20" s="24">
        <v>24.853617</v>
      </c>
      <c r="AR20" s="27">
        <v>27.33745</v>
      </c>
      <c r="AS20" s="27">
        <v>23.800250999999999</v>
      </c>
      <c r="AT20" s="27">
        <v>23.747150000000001</v>
      </c>
      <c r="AU20" s="27">
        <v>23.221159</v>
      </c>
      <c r="AV20" s="24">
        <v>24.219379</v>
      </c>
      <c r="AW20" s="27">
        <v>26.846964</v>
      </c>
      <c r="AX20" s="27">
        <v>23.834589000000001</v>
      </c>
      <c r="AY20" s="27">
        <v>23.270949999999999</v>
      </c>
      <c r="AZ20" s="27">
        <v>23.196702999999999</v>
      </c>
      <c r="BA20" s="24">
        <v>23.689024</v>
      </c>
      <c r="BB20" s="27">
        <v>26.811509999999998</v>
      </c>
      <c r="BC20" s="27">
        <v>23.326018999999999</v>
      </c>
      <c r="BD20" s="27">
        <v>22.959634999999999</v>
      </c>
      <c r="BE20" s="27">
        <v>23.028310999999999</v>
      </c>
      <c r="BF20" s="24">
        <v>23.653683000000001</v>
      </c>
      <c r="BG20" s="27">
        <v>26.847826000000001</v>
      </c>
      <c r="BH20" s="27">
        <v>23.250488000000001</v>
      </c>
      <c r="BI20" s="27">
        <v>22.974625</v>
      </c>
      <c r="BJ20" s="27">
        <v>23.011150000000001</v>
      </c>
      <c r="BK20" s="24">
        <v>23.511517999999999</v>
      </c>
      <c r="BL20" s="27">
        <v>26.991152</v>
      </c>
      <c r="BM20" s="27">
        <v>23.166564999999999</v>
      </c>
      <c r="BN20" s="27">
        <v>22.959842999999999</v>
      </c>
      <c r="BO20" s="27">
        <v>22.907875000000001</v>
      </c>
      <c r="BP20" s="24">
        <v>23.396418000000001</v>
      </c>
      <c r="BQ20" s="27">
        <v>27.009846</v>
      </c>
      <c r="BR20" s="27">
        <v>23.573861999999998</v>
      </c>
      <c r="BS20" s="27">
        <v>22.928688000000001</v>
      </c>
      <c r="BT20" s="27">
        <v>22.738171000000001</v>
      </c>
      <c r="BU20" s="24">
        <v>23.345950999999999</v>
      </c>
      <c r="BV20" s="27">
        <v>27.129778000000002</v>
      </c>
      <c r="BW20" s="27">
        <v>23.624860999999999</v>
      </c>
      <c r="BX20" s="27">
        <v>22.891252999999999</v>
      </c>
      <c r="BY20" s="27">
        <v>22.598521999999999</v>
      </c>
      <c r="BZ20" s="24">
        <v>23.346550000000001</v>
      </c>
      <c r="CA20" s="27">
        <v>27.256633999999998</v>
      </c>
      <c r="CB20" s="27">
        <v>23.778862</v>
      </c>
      <c r="CC20" s="27">
        <v>22.677622</v>
      </c>
      <c r="CD20" s="27">
        <v>22.395443</v>
      </c>
      <c r="CE20" s="24">
        <v>23.549522</v>
      </c>
      <c r="CF20" s="27">
        <v>27.159067</v>
      </c>
      <c r="CG20" s="27">
        <v>23.748192</v>
      </c>
      <c r="CH20" s="27">
        <v>22.792960999999998</v>
      </c>
      <c r="CI20" s="27">
        <v>22.143681000000001</v>
      </c>
      <c r="CJ20" s="24">
        <v>23.352098000000002</v>
      </c>
      <c r="CK20" s="27">
        <v>27.217295</v>
      </c>
      <c r="CL20" s="27">
        <v>23.490917</v>
      </c>
      <c r="CM20" s="27">
        <v>22.774906000000001</v>
      </c>
      <c r="CN20" s="27">
        <v>22.072723</v>
      </c>
      <c r="CO20" s="24">
        <v>23.318048000000001</v>
      </c>
      <c r="CP20" s="27">
        <v>27.613934</v>
      </c>
      <c r="CQ20" s="27">
        <v>23.144444</v>
      </c>
      <c r="CR20" s="27">
        <v>22.660796999999999</v>
      </c>
      <c r="CS20" s="27">
        <v>22.077154</v>
      </c>
      <c r="CT20" s="24">
        <v>23.126673</v>
      </c>
      <c r="CU20" s="27">
        <v>27.736940000000001</v>
      </c>
      <c r="CV20" s="27">
        <v>23.095434000000001</v>
      </c>
      <c r="CW20" s="27">
        <v>22.612299</v>
      </c>
      <c r="CX20" s="27">
        <v>22.073111000000001</v>
      </c>
      <c r="CY20" s="24">
        <v>23.018425000000001</v>
      </c>
      <c r="CZ20" s="27">
        <v>27.505959000000001</v>
      </c>
      <c r="DA20" s="27">
        <v>22.709406000000001</v>
      </c>
      <c r="DB20" s="27">
        <v>22.587869999999999</v>
      </c>
      <c r="DC20" s="27">
        <v>22.125731999999999</v>
      </c>
      <c r="DD20" s="24">
        <v>23.018467000000001</v>
      </c>
      <c r="DE20" s="27">
        <v>27.454574999999998</v>
      </c>
      <c r="DF20" s="27">
        <v>22.718648999999999</v>
      </c>
      <c r="DG20" s="27">
        <v>22.202629000000002</v>
      </c>
      <c r="DH20" s="27">
        <v>21.686641999999999</v>
      </c>
      <c r="DI20" s="24">
        <v>22.986145</v>
      </c>
      <c r="DJ20" s="27">
        <v>28.074324000000001</v>
      </c>
      <c r="DK20" s="27">
        <v>22.680719</v>
      </c>
      <c r="DL20" s="27">
        <v>22.277407</v>
      </c>
      <c r="DM20" s="27">
        <v>21.687239000000002</v>
      </c>
      <c r="DN20" s="24">
        <v>22.959973999999999</v>
      </c>
      <c r="DO20" s="27">
        <v>28.305637000000001</v>
      </c>
      <c r="DP20" s="27">
        <v>22.683047999999999</v>
      </c>
      <c r="DQ20" s="27">
        <v>22.134781</v>
      </c>
      <c r="DR20" s="27">
        <v>21.720102000000001</v>
      </c>
      <c r="DS20" s="24">
        <v>22.959961</v>
      </c>
      <c r="DT20" s="27">
        <v>28.357102999999999</v>
      </c>
      <c r="DU20" s="27">
        <v>22.797415000000001</v>
      </c>
      <c r="DV20" s="27">
        <v>22.145358999999999</v>
      </c>
      <c r="DW20" s="27">
        <v>21.716781999999998</v>
      </c>
      <c r="DX20" s="24">
        <v>22.96003</v>
      </c>
      <c r="DY20" s="27">
        <v>27.924939999999999</v>
      </c>
      <c r="DZ20" s="27">
        <v>22.202418999999999</v>
      </c>
      <c r="EA20" s="27">
        <v>22.097738</v>
      </c>
      <c r="EB20" s="27">
        <v>21.218430000000001</v>
      </c>
      <c r="EC20" s="24">
        <v>22.960004999999999</v>
      </c>
      <c r="ED20" s="27">
        <v>28.023287</v>
      </c>
      <c r="EE20" s="27">
        <v>22.260408000000002</v>
      </c>
      <c r="EF20" s="27">
        <v>22.097705999999999</v>
      </c>
      <c r="EG20" s="27">
        <v>21.292013000000001</v>
      </c>
      <c r="EH20" s="24">
        <v>22.959962999999998</v>
      </c>
      <c r="EI20" s="27">
        <v>27.993036</v>
      </c>
      <c r="EJ20" s="27">
        <v>22.13916</v>
      </c>
      <c r="EK20" s="27">
        <v>22.097660000000001</v>
      </c>
      <c r="EL20" s="27">
        <v>18.986076000000001</v>
      </c>
      <c r="EM20" s="24">
        <v>22.923017999999999</v>
      </c>
      <c r="EN20" s="27">
        <v>28.003036000000002</v>
      </c>
      <c r="EO20" s="27">
        <v>22.100809000000002</v>
      </c>
      <c r="EP20" s="27">
        <v>22.096664000000001</v>
      </c>
      <c r="EQ20" s="27">
        <v>17.937895000000001</v>
      </c>
      <c r="ER20" s="24">
        <v>22.649027</v>
      </c>
      <c r="ES20" s="26">
        <v>1E-3</v>
      </c>
      <c r="ET20" s="26">
        <v>-7.0000000000000001E-3</v>
      </c>
      <c r="EU20" s="26">
        <v>-7.0000000000000001E-3</v>
      </c>
      <c r="EV20" s="26">
        <v>-1.4E-2</v>
      </c>
      <c r="EW20" s="25">
        <v>-6.0000000000000001E-3</v>
      </c>
    </row>
    <row r="21" spans="1:153" x14ac:dyDescent="0.25">
      <c r="A21" s="24" t="s">
        <v>189</v>
      </c>
      <c r="B21" s="24">
        <v>2.3119239999999999</v>
      </c>
      <c r="C21" s="24">
        <v>2.1425100000000001</v>
      </c>
      <c r="D21" s="27">
        <v>0.66278400000000004</v>
      </c>
      <c r="E21" s="27">
        <v>0.66277799999999998</v>
      </c>
      <c r="F21" s="27">
        <v>0.66277399999999997</v>
      </c>
      <c r="G21" s="27">
        <v>0.66276599999999997</v>
      </c>
      <c r="H21" s="24">
        <v>0.66360300000000005</v>
      </c>
      <c r="I21" s="27">
        <v>0.66502799999999995</v>
      </c>
      <c r="J21" s="27">
        <v>0.66502799999999995</v>
      </c>
      <c r="K21" s="27">
        <v>0.66502799999999995</v>
      </c>
      <c r="L21" s="27">
        <v>0.66502799999999995</v>
      </c>
      <c r="M21" s="24">
        <v>0.66513100000000003</v>
      </c>
      <c r="N21" s="27">
        <v>0.66995000000000005</v>
      </c>
      <c r="O21" s="27">
        <v>0.66929400000000006</v>
      </c>
      <c r="P21" s="27">
        <v>0.67084200000000005</v>
      </c>
      <c r="Q21" s="27">
        <v>0.67375600000000002</v>
      </c>
      <c r="R21" s="24">
        <v>0.67459800000000003</v>
      </c>
      <c r="S21" s="27">
        <v>0.67180899999999999</v>
      </c>
      <c r="T21" s="27">
        <v>0.67181299999999999</v>
      </c>
      <c r="U21" s="27">
        <v>0.67181100000000005</v>
      </c>
      <c r="V21" s="27">
        <v>0.67097200000000001</v>
      </c>
      <c r="W21" s="24">
        <v>0.67658799999999997</v>
      </c>
      <c r="X21" s="27">
        <v>0.64022999999999997</v>
      </c>
      <c r="Y21" s="27">
        <v>0.64004099999999997</v>
      </c>
      <c r="Z21" s="27">
        <v>0.63946199999999997</v>
      </c>
      <c r="AA21" s="27">
        <v>0.63961699999999999</v>
      </c>
      <c r="AB21" s="24">
        <v>0.64294099999999998</v>
      </c>
      <c r="AC21" s="27">
        <v>0.64</v>
      </c>
      <c r="AD21" s="27">
        <v>0.63680099999999995</v>
      </c>
      <c r="AE21" s="27">
        <v>0.638239</v>
      </c>
      <c r="AF21" s="27">
        <v>0.63777899999999998</v>
      </c>
      <c r="AG21" s="24">
        <v>0.64129100000000006</v>
      </c>
      <c r="AH21" s="27">
        <v>0.63923099999999999</v>
      </c>
      <c r="AI21" s="27">
        <v>0.63599000000000006</v>
      </c>
      <c r="AJ21" s="27">
        <v>0.63968400000000003</v>
      </c>
      <c r="AK21" s="27">
        <v>0.637015</v>
      </c>
      <c r="AL21" s="24">
        <v>0.64039500000000005</v>
      </c>
      <c r="AM21" s="27">
        <v>0.63939900000000005</v>
      </c>
      <c r="AN21" s="27">
        <v>0.63616300000000003</v>
      </c>
      <c r="AO21" s="27">
        <v>0.63900100000000004</v>
      </c>
      <c r="AP21" s="27">
        <v>0.63667700000000005</v>
      </c>
      <c r="AQ21" s="24">
        <v>0.64132400000000001</v>
      </c>
      <c r="AR21" s="27">
        <v>0.63834299999999999</v>
      </c>
      <c r="AS21" s="27">
        <v>0.63545300000000005</v>
      </c>
      <c r="AT21" s="27">
        <v>0.63760600000000001</v>
      </c>
      <c r="AU21" s="27">
        <v>0.634432</v>
      </c>
      <c r="AV21" s="24">
        <v>0.63916499999999998</v>
      </c>
      <c r="AW21" s="27">
        <v>0.639046</v>
      </c>
      <c r="AX21" s="27">
        <v>0.63545300000000005</v>
      </c>
      <c r="AY21" s="27">
        <v>0.63654999999999995</v>
      </c>
      <c r="AZ21" s="27">
        <v>0.63431099999999996</v>
      </c>
      <c r="BA21" s="24">
        <v>0.63806099999999999</v>
      </c>
      <c r="BB21" s="27">
        <v>0.63951100000000005</v>
      </c>
      <c r="BC21" s="27">
        <v>0.63406300000000004</v>
      </c>
      <c r="BD21" s="27">
        <v>0.63562300000000005</v>
      </c>
      <c r="BE21" s="27">
        <v>0.63353599999999999</v>
      </c>
      <c r="BF21" s="24">
        <v>0.63628099999999999</v>
      </c>
      <c r="BG21" s="27">
        <v>0.63952200000000003</v>
      </c>
      <c r="BH21" s="27">
        <v>0.63404899999999997</v>
      </c>
      <c r="BI21" s="27">
        <v>0.63562200000000002</v>
      </c>
      <c r="BJ21" s="27">
        <v>0.63350499999999998</v>
      </c>
      <c r="BK21" s="24">
        <v>0.63592700000000002</v>
      </c>
      <c r="BL21" s="27">
        <v>0.63949900000000004</v>
      </c>
      <c r="BM21" s="27">
        <v>0.63397800000000004</v>
      </c>
      <c r="BN21" s="27">
        <v>0.63553899999999997</v>
      </c>
      <c r="BO21" s="27">
        <v>0.63343000000000005</v>
      </c>
      <c r="BP21" s="24">
        <v>0.63588100000000003</v>
      </c>
      <c r="BQ21" s="27">
        <v>0.64056500000000005</v>
      </c>
      <c r="BR21" s="27">
        <v>0.63571299999999997</v>
      </c>
      <c r="BS21" s="27">
        <v>0.63529999999999998</v>
      </c>
      <c r="BT21" s="27">
        <v>0.63342100000000001</v>
      </c>
      <c r="BU21" s="24">
        <v>0.63576900000000003</v>
      </c>
      <c r="BV21" s="27">
        <v>0.64088900000000004</v>
      </c>
      <c r="BW21" s="27">
        <v>0.63602300000000001</v>
      </c>
      <c r="BX21" s="27">
        <v>0.63486399999999998</v>
      </c>
      <c r="BY21" s="27">
        <v>0.63333700000000004</v>
      </c>
      <c r="BZ21" s="24">
        <v>0.63564100000000001</v>
      </c>
      <c r="CA21" s="27">
        <v>0.641374</v>
      </c>
      <c r="CB21" s="27">
        <v>0.63635699999999995</v>
      </c>
      <c r="CC21" s="27">
        <v>0.63466699999999998</v>
      </c>
      <c r="CD21" s="27">
        <v>0.63173199999999996</v>
      </c>
      <c r="CE21" s="24">
        <v>0.63560099999999997</v>
      </c>
      <c r="CF21" s="27">
        <v>0.64080999999999999</v>
      </c>
      <c r="CG21" s="27">
        <v>0.63627699999999998</v>
      </c>
      <c r="CH21" s="27">
        <v>0.63463400000000003</v>
      </c>
      <c r="CI21" s="27">
        <v>0.63042100000000001</v>
      </c>
      <c r="CJ21" s="24">
        <v>0.63488800000000001</v>
      </c>
      <c r="CK21" s="27">
        <v>0.64078100000000004</v>
      </c>
      <c r="CL21" s="27">
        <v>0.63563199999999997</v>
      </c>
      <c r="CM21" s="27">
        <v>0.63460799999999995</v>
      </c>
      <c r="CN21" s="27">
        <v>0.61663800000000002</v>
      </c>
      <c r="CO21" s="24">
        <v>0.63483299999999998</v>
      </c>
      <c r="CP21" s="27">
        <v>0.64212000000000002</v>
      </c>
      <c r="CQ21" s="27">
        <v>0.63422400000000001</v>
      </c>
      <c r="CR21" s="27">
        <v>0.63459399999999999</v>
      </c>
      <c r="CS21" s="27">
        <v>0.61663299999999999</v>
      </c>
      <c r="CT21" s="24">
        <v>0.63477300000000003</v>
      </c>
      <c r="CU21" s="27">
        <v>0.64261699999999999</v>
      </c>
      <c r="CV21" s="27">
        <v>0.63394499999999998</v>
      </c>
      <c r="CW21" s="27">
        <v>0.63449800000000001</v>
      </c>
      <c r="CX21" s="27">
        <v>0.61664399999999997</v>
      </c>
      <c r="CY21" s="24">
        <v>0.63435900000000001</v>
      </c>
      <c r="CZ21" s="27">
        <v>0.64350799999999997</v>
      </c>
      <c r="DA21" s="27">
        <v>0.63419700000000001</v>
      </c>
      <c r="DB21" s="27">
        <v>0.63628700000000005</v>
      </c>
      <c r="DC21" s="27">
        <v>0.61853400000000003</v>
      </c>
      <c r="DD21" s="24">
        <v>0.63425200000000004</v>
      </c>
      <c r="DE21" s="27">
        <v>0.64305999999999996</v>
      </c>
      <c r="DF21" s="27">
        <v>0.63420600000000005</v>
      </c>
      <c r="DG21" s="27">
        <v>0.63418799999999997</v>
      </c>
      <c r="DH21" s="27">
        <v>0.61698500000000001</v>
      </c>
      <c r="DI21" s="24">
        <v>0.63414400000000004</v>
      </c>
      <c r="DJ21" s="27">
        <v>0.645513</v>
      </c>
      <c r="DK21" s="27">
        <v>0.63395900000000005</v>
      </c>
      <c r="DL21" s="27">
        <v>0.63467399999999996</v>
      </c>
      <c r="DM21" s="27">
        <v>0.61697400000000002</v>
      </c>
      <c r="DN21" s="24">
        <v>0.63404700000000003</v>
      </c>
      <c r="DO21" s="27">
        <v>0.64649100000000004</v>
      </c>
      <c r="DP21" s="27">
        <v>0.633965</v>
      </c>
      <c r="DQ21" s="27">
        <v>0.634378</v>
      </c>
      <c r="DR21" s="27">
        <v>0.61698600000000003</v>
      </c>
      <c r="DS21" s="24">
        <v>0.63398100000000002</v>
      </c>
      <c r="DT21" s="27">
        <v>0.64715800000000001</v>
      </c>
      <c r="DU21" s="27">
        <v>0.63460000000000005</v>
      </c>
      <c r="DV21" s="27">
        <v>0.63386100000000001</v>
      </c>
      <c r="DW21" s="27">
        <v>0.61697500000000005</v>
      </c>
      <c r="DX21" s="24">
        <v>0.63394799999999996</v>
      </c>
      <c r="DY21" s="27">
        <v>0.64607000000000003</v>
      </c>
      <c r="DZ21" s="27">
        <v>0.63266800000000001</v>
      </c>
      <c r="EA21" s="27">
        <v>0.63385199999999997</v>
      </c>
      <c r="EB21" s="27">
        <v>0.61447300000000005</v>
      </c>
      <c r="EC21" s="24">
        <v>0.63442799999999999</v>
      </c>
      <c r="ED21" s="27">
        <v>0.64708699999999997</v>
      </c>
      <c r="EE21" s="27">
        <v>0.63259100000000001</v>
      </c>
      <c r="EF21" s="27">
        <v>0.63384099999999999</v>
      </c>
      <c r="EG21" s="27">
        <v>0.64146000000000003</v>
      </c>
      <c r="EH21" s="24">
        <v>0.63441199999999998</v>
      </c>
      <c r="EI21" s="27">
        <v>0.64707400000000004</v>
      </c>
      <c r="EJ21" s="27">
        <v>0.63229900000000006</v>
      </c>
      <c r="EK21" s="27">
        <v>0.63384600000000002</v>
      </c>
      <c r="EL21" s="27">
        <v>0.64011099999999999</v>
      </c>
      <c r="EM21" s="24">
        <v>0.63437100000000002</v>
      </c>
      <c r="EN21" s="27">
        <v>0.647065</v>
      </c>
      <c r="EO21" s="27">
        <v>0.63215699999999997</v>
      </c>
      <c r="EP21" s="27">
        <v>0.63385100000000005</v>
      </c>
      <c r="EQ21" s="27">
        <v>0.63478000000000001</v>
      </c>
      <c r="ER21" s="24">
        <v>0.63304499999999997</v>
      </c>
      <c r="ES21" s="26">
        <v>-0.04</v>
      </c>
      <c r="ET21" s="26">
        <v>-4.1000000000000002E-2</v>
      </c>
      <c r="EU21" s="26">
        <v>-4.1000000000000002E-2</v>
      </c>
      <c r="EV21" s="26">
        <v>-4.1000000000000002E-2</v>
      </c>
      <c r="EW21" s="25">
        <v>-4.1000000000000002E-2</v>
      </c>
    </row>
    <row r="22" spans="1:153" x14ac:dyDescent="0.25">
      <c r="A22" s="24" t="s">
        <v>188</v>
      </c>
      <c r="B22" s="24">
        <v>122.591736</v>
      </c>
      <c r="C22" s="24">
        <v>120.816185</v>
      </c>
      <c r="D22" s="27">
        <v>130.20815999999999</v>
      </c>
      <c r="E22" s="27">
        <v>130.19094799999999</v>
      </c>
      <c r="F22" s="27">
        <v>130.17761200000001</v>
      </c>
      <c r="G22" s="27">
        <v>130.153458</v>
      </c>
      <c r="H22" s="24">
        <v>132.32841500000001</v>
      </c>
      <c r="I22" s="27">
        <v>128.84776299999999</v>
      </c>
      <c r="J22" s="27">
        <v>128.84777800000001</v>
      </c>
      <c r="K22" s="27">
        <v>128.84776299999999</v>
      </c>
      <c r="L22" s="27">
        <v>128.84776299999999</v>
      </c>
      <c r="M22" s="24">
        <v>129.495789</v>
      </c>
      <c r="N22" s="27">
        <v>128.87094099999999</v>
      </c>
      <c r="O22" s="27">
        <v>130.67465200000001</v>
      </c>
      <c r="P22" s="27">
        <v>133.045074</v>
      </c>
      <c r="Q22" s="27">
        <v>136.93438699999999</v>
      </c>
      <c r="R22" s="24">
        <v>140.993774</v>
      </c>
      <c r="S22" s="27">
        <v>128.87107800000001</v>
      </c>
      <c r="T22" s="27">
        <v>130.29920999999999</v>
      </c>
      <c r="U22" s="27">
        <v>131.74890099999999</v>
      </c>
      <c r="V22" s="27">
        <v>130.82467700000001</v>
      </c>
      <c r="W22" s="24">
        <v>140.651184</v>
      </c>
      <c r="X22" s="27">
        <v>129.52269000000001</v>
      </c>
      <c r="Y22" s="27">
        <v>131.76327499999999</v>
      </c>
      <c r="Z22" s="27">
        <v>131.520004</v>
      </c>
      <c r="AA22" s="27">
        <v>133.42636100000001</v>
      </c>
      <c r="AB22" s="24">
        <v>145.81976299999999</v>
      </c>
      <c r="AC22" s="27">
        <v>129.89207500000001</v>
      </c>
      <c r="AD22" s="27">
        <v>131.58097799999999</v>
      </c>
      <c r="AE22" s="27">
        <v>132.07487499999999</v>
      </c>
      <c r="AF22" s="27">
        <v>132.334518</v>
      </c>
      <c r="AG22" s="24">
        <v>141.34141500000001</v>
      </c>
      <c r="AH22" s="27">
        <v>129.74551400000001</v>
      </c>
      <c r="AI22" s="27">
        <v>130.951492</v>
      </c>
      <c r="AJ22" s="27">
        <v>131.11459400000001</v>
      </c>
      <c r="AK22" s="27">
        <v>132.041504</v>
      </c>
      <c r="AL22" s="24">
        <v>141.37037699999999</v>
      </c>
      <c r="AM22" s="27">
        <v>129.51715100000001</v>
      </c>
      <c r="AN22" s="27">
        <v>130.36668399999999</v>
      </c>
      <c r="AO22" s="27">
        <v>131.753601</v>
      </c>
      <c r="AP22" s="27">
        <v>131.722992</v>
      </c>
      <c r="AQ22" s="24">
        <v>140.93789699999999</v>
      </c>
      <c r="AR22" s="27">
        <v>129.47465500000001</v>
      </c>
      <c r="AS22" s="27">
        <v>129.72860700000001</v>
      </c>
      <c r="AT22" s="27">
        <v>130.59818999999999</v>
      </c>
      <c r="AU22" s="27">
        <v>129.95050000000001</v>
      </c>
      <c r="AV22" s="24">
        <v>140.749527</v>
      </c>
      <c r="AW22" s="27">
        <v>130.17030299999999</v>
      </c>
      <c r="AX22" s="27">
        <v>130.37458799999999</v>
      </c>
      <c r="AY22" s="27">
        <v>130.19429</v>
      </c>
      <c r="AZ22" s="27">
        <v>128.54655500000001</v>
      </c>
      <c r="BA22" s="24">
        <v>139.25788900000001</v>
      </c>
      <c r="BB22" s="27">
        <v>129.84274300000001</v>
      </c>
      <c r="BC22" s="27">
        <v>129.374832</v>
      </c>
      <c r="BD22" s="27">
        <v>129.569885</v>
      </c>
      <c r="BE22" s="27">
        <v>128.30046100000001</v>
      </c>
      <c r="BF22" s="24">
        <v>136.13664199999999</v>
      </c>
      <c r="BG22" s="27">
        <v>130.92044100000001</v>
      </c>
      <c r="BH22" s="27">
        <v>130.15681499999999</v>
      </c>
      <c r="BI22" s="27">
        <v>129.161011</v>
      </c>
      <c r="BJ22" s="27">
        <v>128.38574199999999</v>
      </c>
      <c r="BK22" s="24">
        <v>134.073959</v>
      </c>
      <c r="BL22" s="27">
        <v>130.43810999999999</v>
      </c>
      <c r="BM22" s="27">
        <v>129.779785</v>
      </c>
      <c r="BN22" s="27">
        <v>129.637924</v>
      </c>
      <c r="BO22" s="27">
        <v>128.38559000000001</v>
      </c>
      <c r="BP22" s="24">
        <v>134.14480599999999</v>
      </c>
      <c r="BQ22" s="27">
        <v>130.555511</v>
      </c>
      <c r="BR22" s="27">
        <v>129.408646</v>
      </c>
      <c r="BS22" s="27">
        <v>129.54338100000001</v>
      </c>
      <c r="BT22" s="27">
        <v>128.386124</v>
      </c>
      <c r="BU22" s="24">
        <v>134.172089</v>
      </c>
      <c r="BV22" s="27">
        <v>130.55560299999999</v>
      </c>
      <c r="BW22" s="27">
        <v>129.07049599999999</v>
      </c>
      <c r="BX22" s="27">
        <v>128.859039</v>
      </c>
      <c r="BY22" s="27">
        <v>127.28834500000001</v>
      </c>
      <c r="BZ22" s="24">
        <v>133.938446</v>
      </c>
      <c r="CA22" s="27">
        <v>129.10917699999999</v>
      </c>
      <c r="CB22" s="27">
        <v>128.36987300000001</v>
      </c>
      <c r="CC22" s="27">
        <v>128.38351399999999</v>
      </c>
      <c r="CD22" s="27">
        <v>126.198639</v>
      </c>
      <c r="CE22" s="24">
        <v>132.84478799999999</v>
      </c>
      <c r="CF22" s="27">
        <v>129.165344</v>
      </c>
      <c r="CG22" s="27">
        <v>128.22854599999999</v>
      </c>
      <c r="CH22" s="27">
        <v>128.149216</v>
      </c>
      <c r="CI22" s="27">
        <v>125.157661</v>
      </c>
      <c r="CJ22" s="24">
        <v>132.37292500000001</v>
      </c>
      <c r="CK22" s="27">
        <v>129.16539</v>
      </c>
      <c r="CL22" s="27">
        <v>128.2285</v>
      </c>
      <c r="CM22" s="27">
        <v>128.149033</v>
      </c>
      <c r="CN22" s="27">
        <v>124.308899</v>
      </c>
      <c r="CO22" s="24">
        <v>132.48332199999999</v>
      </c>
      <c r="CP22" s="27">
        <v>129.28877299999999</v>
      </c>
      <c r="CQ22" s="27">
        <v>128.228668</v>
      </c>
      <c r="CR22" s="27">
        <v>128.14894100000001</v>
      </c>
      <c r="CS22" s="27">
        <v>123.15477799999999</v>
      </c>
      <c r="CT22" s="24">
        <v>132.27356</v>
      </c>
      <c r="CU22" s="27">
        <v>129.18150299999999</v>
      </c>
      <c r="CV22" s="27">
        <v>128.2285</v>
      </c>
      <c r="CW22" s="27">
        <v>127.999077</v>
      </c>
      <c r="CX22" s="27">
        <v>123.15467099999999</v>
      </c>
      <c r="CY22" s="24">
        <v>131.85356100000001</v>
      </c>
      <c r="CZ22" s="27">
        <v>128.470932</v>
      </c>
      <c r="DA22" s="27">
        <v>128.19300799999999</v>
      </c>
      <c r="DB22" s="27">
        <v>127.061424</v>
      </c>
      <c r="DC22" s="27">
        <v>122.60356899999999</v>
      </c>
      <c r="DD22" s="24">
        <v>131.746094</v>
      </c>
      <c r="DE22" s="27">
        <v>128.57019</v>
      </c>
      <c r="DF22" s="27">
        <v>128.226517</v>
      </c>
      <c r="DG22" s="27">
        <v>124.64379099999999</v>
      </c>
      <c r="DH22" s="27">
        <v>122.60340100000001</v>
      </c>
      <c r="DI22" s="24">
        <v>130.82217399999999</v>
      </c>
      <c r="DJ22" s="27">
        <v>128.640884</v>
      </c>
      <c r="DK22" s="27">
        <v>125.513802</v>
      </c>
      <c r="DL22" s="27">
        <v>124.879227</v>
      </c>
      <c r="DM22" s="27">
        <v>122.603455</v>
      </c>
      <c r="DN22" s="24">
        <v>130.24479700000001</v>
      </c>
      <c r="DO22" s="27">
        <v>128.57032799999999</v>
      </c>
      <c r="DP22" s="27">
        <v>125.12052199999999</v>
      </c>
      <c r="DQ22" s="27">
        <v>123.281982</v>
      </c>
      <c r="DR22" s="27">
        <v>122.603424</v>
      </c>
      <c r="DS22" s="24">
        <v>129.54298399999999</v>
      </c>
      <c r="DT22" s="27">
        <v>128.470978</v>
      </c>
      <c r="DU22" s="27">
        <v>125.08519699999999</v>
      </c>
      <c r="DV22" s="27">
        <v>122.588356</v>
      </c>
      <c r="DW22" s="27">
        <v>122.60348500000001</v>
      </c>
      <c r="DX22" s="24">
        <v>129.47302199999999</v>
      </c>
      <c r="DY22" s="27">
        <v>126.242043</v>
      </c>
      <c r="DZ22" s="27">
        <v>123.60433999999999</v>
      </c>
      <c r="EA22" s="27">
        <v>122.58833300000001</v>
      </c>
      <c r="EB22" s="27">
        <v>122.603706</v>
      </c>
      <c r="EC22" s="24">
        <v>129.47262599999999</v>
      </c>
      <c r="ED22" s="27">
        <v>126.237587</v>
      </c>
      <c r="EE22" s="27">
        <v>123.372726</v>
      </c>
      <c r="EF22" s="27">
        <v>122.588173</v>
      </c>
      <c r="EG22" s="27">
        <v>122.57616400000001</v>
      </c>
      <c r="EH22" s="24">
        <v>129.49134799999999</v>
      </c>
      <c r="EI22" s="27">
        <v>126.237572</v>
      </c>
      <c r="EJ22" s="27">
        <v>123.372665</v>
      </c>
      <c r="EK22" s="27">
        <v>122.588409</v>
      </c>
      <c r="EL22" s="27">
        <v>122.56694</v>
      </c>
      <c r="EM22" s="24">
        <v>127.15819500000001</v>
      </c>
      <c r="EN22" s="27">
        <v>125.74346199999999</v>
      </c>
      <c r="EO22" s="27">
        <v>122.994514</v>
      </c>
      <c r="EP22" s="27">
        <v>122.588371</v>
      </c>
      <c r="EQ22" s="27">
        <v>122.567001</v>
      </c>
      <c r="ER22" s="24">
        <v>126.493889</v>
      </c>
      <c r="ES22" s="26">
        <v>1E-3</v>
      </c>
      <c r="ET22" s="26">
        <v>1E-3</v>
      </c>
      <c r="EU22" s="26">
        <v>1E-3</v>
      </c>
      <c r="EV22" s="26">
        <v>0</v>
      </c>
      <c r="EW22" s="25">
        <v>2E-3</v>
      </c>
    </row>
    <row r="23" spans="1:153" x14ac:dyDescent="0.25">
      <c r="A23" s="24" t="s">
        <v>203</v>
      </c>
      <c r="B23" s="24">
        <v>4.5706309999999997</v>
      </c>
      <c r="C23" s="24">
        <v>4.4878939999999998</v>
      </c>
      <c r="D23" s="27">
        <v>3.5757219999999998</v>
      </c>
      <c r="E23" s="27">
        <v>3.5757219999999998</v>
      </c>
      <c r="F23" s="27">
        <v>3.5757219999999998</v>
      </c>
      <c r="G23" s="27">
        <v>3.5757219999999998</v>
      </c>
      <c r="H23" s="24">
        <v>3.5757219999999998</v>
      </c>
      <c r="I23" s="27">
        <v>3.6283979999999998</v>
      </c>
      <c r="J23" s="27">
        <v>3.6283979999999998</v>
      </c>
      <c r="K23" s="27">
        <v>3.6283979999999998</v>
      </c>
      <c r="L23" s="27">
        <v>3.6283979999999998</v>
      </c>
      <c r="M23" s="24">
        <v>3.6243910000000001</v>
      </c>
      <c r="N23" s="27">
        <v>4.0104620000000004</v>
      </c>
      <c r="O23" s="27">
        <v>3.9986869999999999</v>
      </c>
      <c r="P23" s="27">
        <v>4.0292089999999998</v>
      </c>
      <c r="Q23" s="27">
        <v>3.8928720000000001</v>
      </c>
      <c r="R23" s="24">
        <v>3.9670269999999999</v>
      </c>
      <c r="S23" s="27">
        <v>4.0489300000000004</v>
      </c>
      <c r="T23" s="27">
        <v>4.2376760000000004</v>
      </c>
      <c r="U23" s="27">
        <v>4.2530299999999999</v>
      </c>
      <c r="V23" s="27">
        <v>3.9742069999999998</v>
      </c>
      <c r="W23" s="24">
        <v>4.1049329999999999</v>
      </c>
      <c r="X23" s="27">
        <v>3.9764110000000001</v>
      </c>
      <c r="Y23" s="27">
        <v>4.2314499999999997</v>
      </c>
      <c r="Z23" s="27">
        <v>4.2054479999999996</v>
      </c>
      <c r="AA23" s="27">
        <v>4.0387810000000002</v>
      </c>
      <c r="AB23" s="24">
        <v>4.0747059999999999</v>
      </c>
      <c r="AC23" s="27">
        <v>4.0577759999999996</v>
      </c>
      <c r="AD23" s="27">
        <v>5.0742250000000002</v>
      </c>
      <c r="AE23" s="27">
        <v>5.7017319999999998</v>
      </c>
      <c r="AF23" s="27">
        <v>5.7131790000000002</v>
      </c>
      <c r="AG23" s="24">
        <v>4.6595820000000003</v>
      </c>
      <c r="AH23" s="27">
        <v>4.1101460000000003</v>
      </c>
      <c r="AI23" s="27">
        <v>5.2606390000000003</v>
      </c>
      <c r="AJ23" s="27">
        <v>6.0107299999999997</v>
      </c>
      <c r="AK23" s="27">
        <v>6.0273490000000001</v>
      </c>
      <c r="AL23" s="24">
        <v>4.7525680000000001</v>
      </c>
      <c r="AM23" s="27">
        <v>4.0821350000000001</v>
      </c>
      <c r="AN23" s="27">
        <v>5.4206079999999996</v>
      </c>
      <c r="AO23" s="27">
        <v>6.5186029999999997</v>
      </c>
      <c r="AP23" s="27">
        <v>7.0180850000000001</v>
      </c>
      <c r="AQ23" s="24">
        <v>6.4336089999999997</v>
      </c>
      <c r="AR23" s="27">
        <v>4.0490940000000002</v>
      </c>
      <c r="AS23" s="27">
        <v>6.7691129999999999</v>
      </c>
      <c r="AT23" s="27">
        <v>6.8103889999999998</v>
      </c>
      <c r="AU23" s="27">
        <v>7.1776840000000002</v>
      </c>
      <c r="AV23" s="24">
        <v>6.79603</v>
      </c>
      <c r="AW23" s="27">
        <v>4.7128399999999999</v>
      </c>
      <c r="AX23" s="27">
        <v>6.7347270000000004</v>
      </c>
      <c r="AY23" s="27">
        <v>7.0307310000000003</v>
      </c>
      <c r="AZ23" s="27">
        <v>7.1813919999999998</v>
      </c>
      <c r="BA23" s="24">
        <v>7.3267480000000003</v>
      </c>
      <c r="BB23" s="27">
        <v>4.8174760000000001</v>
      </c>
      <c r="BC23" s="27">
        <v>6.9197360000000003</v>
      </c>
      <c r="BD23" s="27">
        <v>7.1225300000000002</v>
      </c>
      <c r="BE23" s="27">
        <v>7.1303910000000004</v>
      </c>
      <c r="BF23" s="24">
        <v>7.1414720000000003</v>
      </c>
      <c r="BG23" s="27">
        <v>4.7834070000000004</v>
      </c>
      <c r="BH23" s="27">
        <v>6.9953010000000004</v>
      </c>
      <c r="BI23" s="27">
        <v>7.1075249999999999</v>
      </c>
      <c r="BJ23" s="27">
        <v>7.1475479999999996</v>
      </c>
      <c r="BK23" s="24">
        <v>7.2849560000000002</v>
      </c>
      <c r="BL23" s="27">
        <v>4.6406840000000003</v>
      </c>
      <c r="BM23" s="27">
        <v>7.0788690000000001</v>
      </c>
      <c r="BN23" s="27">
        <v>7.1222890000000003</v>
      </c>
      <c r="BO23" s="27">
        <v>7.2535819999999998</v>
      </c>
      <c r="BP23" s="24">
        <v>7.3996890000000004</v>
      </c>
      <c r="BQ23" s="27">
        <v>4.9014369999999996</v>
      </c>
      <c r="BR23" s="27">
        <v>7.1752370000000001</v>
      </c>
      <c r="BS23" s="27">
        <v>7.1531570000000002</v>
      </c>
      <c r="BT23" s="27">
        <v>7.4230390000000002</v>
      </c>
      <c r="BU23" s="24">
        <v>7.4501910000000002</v>
      </c>
      <c r="BV23" s="27">
        <v>4.8642250000000002</v>
      </c>
      <c r="BW23" s="27">
        <v>7.217746</v>
      </c>
      <c r="BX23" s="27">
        <v>7.0901639999999997</v>
      </c>
      <c r="BY23" s="27">
        <v>7.5596889999999997</v>
      </c>
      <c r="BZ23" s="24">
        <v>7.4492440000000002</v>
      </c>
      <c r="CA23" s="27">
        <v>4.8592139999999997</v>
      </c>
      <c r="CB23" s="27">
        <v>7.1530849999999999</v>
      </c>
      <c r="CC23" s="27">
        <v>7.2706010000000001</v>
      </c>
      <c r="CD23" s="27">
        <v>7.5272959999999998</v>
      </c>
      <c r="CE23" s="24">
        <v>7.246238</v>
      </c>
      <c r="CF23" s="27">
        <v>4.8359370000000004</v>
      </c>
      <c r="CG23" s="27">
        <v>7.1837609999999996</v>
      </c>
      <c r="CH23" s="27">
        <v>7.1539619999999999</v>
      </c>
      <c r="CI23" s="27">
        <v>7.4560589999999998</v>
      </c>
      <c r="CJ23" s="24">
        <v>7.2832970000000001</v>
      </c>
      <c r="CK23" s="27">
        <v>4.7932050000000004</v>
      </c>
      <c r="CL23" s="27">
        <v>7.2786239999999998</v>
      </c>
      <c r="CM23" s="27">
        <v>7.1720759999999997</v>
      </c>
      <c r="CN23" s="27">
        <v>7.454752</v>
      </c>
      <c r="CO23" s="24">
        <v>7.3166289999999998</v>
      </c>
      <c r="CP23" s="27">
        <v>4.7563269999999997</v>
      </c>
      <c r="CQ23" s="27">
        <v>7.2948620000000002</v>
      </c>
      <c r="CR23" s="27">
        <v>7.2861760000000002</v>
      </c>
      <c r="CS23" s="27">
        <v>7.45031</v>
      </c>
      <c r="CT23" s="24">
        <v>7.5090399999999997</v>
      </c>
      <c r="CU23" s="27">
        <v>4.7731149999999998</v>
      </c>
      <c r="CV23" s="27">
        <v>7.2843030000000004</v>
      </c>
      <c r="CW23" s="27">
        <v>7.3212859999999997</v>
      </c>
      <c r="CX23" s="27">
        <v>7.4548540000000001</v>
      </c>
      <c r="CY23" s="24">
        <v>7.5159409999999998</v>
      </c>
      <c r="CZ23" s="27">
        <v>4.7653829999999999</v>
      </c>
      <c r="DA23" s="27">
        <v>7.2716130000000003</v>
      </c>
      <c r="DB23" s="27">
        <v>7.3250149999999996</v>
      </c>
      <c r="DC23" s="27">
        <v>7.4022360000000003</v>
      </c>
      <c r="DD23" s="24">
        <v>7.5189500000000002</v>
      </c>
      <c r="DE23" s="27">
        <v>4.7157280000000004</v>
      </c>
      <c r="DF23" s="27">
        <v>7.2635230000000002</v>
      </c>
      <c r="DG23" s="27">
        <v>7.3890609999999999</v>
      </c>
      <c r="DH23" s="27">
        <v>7.4530779999999996</v>
      </c>
      <c r="DI23" s="24">
        <v>7.5512240000000004</v>
      </c>
      <c r="DJ23" s="27">
        <v>4.7188689999999998</v>
      </c>
      <c r="DK23" s="27">
        <v>7.3014650000000003</v>
      </c>
      <c r="DL23" s="27">
        <v>7.3155970000000003</v>
      </c>
      <c r="DM23" s="27">
        <v>7.4524590000000002</v>
      </c>
      <c r="DN23" s="24">
        <v>7.5802339999999999</v>
      </c>
      <c r="DO23" s="27">
        <v>4.744516</v>
      </c>
      <c r="DP23" s="27">
        <v>7.2972299999999999</v>
      </c>
      <c r="DQ23" s="27">
        <v>7.3911110000000004</v>
      </c>
      <c r="DR23" s="27">
        <v>7.4198579999999996</v>
      </c>
      <c r="DS23" s="24">
        <v>7.580711</v>
      </c>
      <c r="DT23" s="27">
        <v>4.8879279999999996</v>
      </c>
      <c r="DU23" s="27">
        <v>7.3433250000000001</v>
      </c>
      <c r="DV23" s="27">
        <v>7.3809209999999998</v>
      </c>
      <c r="DW23" s="27">
        <v>7.4231809999999996</v>
      </c>
      <c r="DX23" s="24">
        <v>7.5809389999999999</v>
      </c>
      <c r="DY23" s="27">
        <v>5.0705549999999997</v>
      </c>
      <c r="DZ23" s="27">
        <v>7.4553279999999997</v>
      </c>
      <c r="EA23" s="27">
        <v>7.4261100000000004</v>
      </c>
      <c r="EB23" s="27">
        <v>7.2997589999999999</v>
      </c>
      <c r="EC23" s="24">
        <v>7.5809290000000003</v>
      </c>
      <c r="ED23" s="27">
        <v>5.229762</v>
      </c>
      <c r="EE23" s="27">
        <v>7.3973089999999999</v>
      </c>
      <c r="EF23" s="27">
        <v>7.428947</v>
      </c>
      <c r="EG23" s="27">
        <v>7.1074510000000002</v>
      </c>
      <c r="EH23" s="24">
        <v>7.5809220000000002</v>
      </c>
      <c r="EI23" s="27">
        <v>5.2600110000000004</v>
      </c>
      <c r="EJ23" s="27">
        <v>7.4518190000000004</v>
      </c>
      <c r="EK23" s="27">
        <v>7.4292949999999998</v>
      </c>
      <c r="EL23" s="27">
        <v>6.8181909999999997</v>
      </c>
      <c r="EM23" s="24">
        <v>7.6173999999999999</v>
      </c>
      <c r="EN23" s="27">
        <v>5.2499960000000003</v>
      </c>
      <c r="EO23" s="27">
        <v>7.4565010000000003</v>
      </c>
      <c r="EP23" s="27">
        <v>7.430326</v>
      </c>
      <c r="EQ23" s="27">
        <v>6.53789</v>
      </c>
      <c r="ER23" s="24">
        <v>7.5691600000000001</v>
      </c>
      <c r="ES23" s="26">
        <v>5.0000000000000001E-3</v>
      </c>
      <c r="ET23" s="26">
        <v>1.7999999999999999E-2</v>
      </c>
      <c r="EU23" s="26">
        <v>1.7999999999999999E-2</v>
      </c>
      <c r="EV23" s="26">
        <v>1.2999999999999999E-2</v>
      </c>
      <c r="EW23" s="25">
        <v>1.7999999999999999E-2</v>
      </c>
    </row>
    <row r="24" spans="1:153" x14ac:dyDescent="0.25">
      <c r="A24" s="28" t="s">
        <v>202</v>
      </c>
      <c r="B24" s="28">
        <v>163.439774</v>
      </c>
      <c r="C24" s="28">
        <v>157.401093</v>
      </c>
      <c r="D24" s="31">
        <v>162.36535599999999</v>
      </c>
      <c r="E24" s="31">
        <v>162.34814499999999</v>
      </c>
      <c r="F24" s="31">
        <v>162.33479299999999</v>
      </c>
      <c r="G24" s="31">
        <v>162.31063800000001</v>
      </c>
      <c r="H24" s="28">
        <v>164.486435</v>
      </c>
      <c r="I24" s="31">
        <v>161.81012000000001</v>
      </c>
      <c r="J24" s="31">
        <v>161.810135</v>
      </c>
      <c r="K24" s="31">
        <v>161.81012000000001</v>
      </c>
      <c r="L24" s="31">
        <v>161.81012000000001</v>
      </c>
      <c r="M24" s="28">
        <v>162.445221</v>
      </c>
      <c r="N24" s="31">
        <v>163.199265</v>
      </c>
      <c r="O24" s="31">
        <v>164.80746500000001</v>
      </c>
      <c r="P24" s="31">
        <v>167.181534</v>
      </c>
      <c r="Q24" s="31">
        <v>171.07692</v>
      </c>
      <c r="R24" s="28">
        <v>175.130157</v>
      </c>
      <c r="S24" s="31">
        <v>163.67881800000001</v>
      </c>
      <c r="T24" s="31">
        <v>164.90501399999999</v>
      </c>
      <c r="U24" s="31">
        <v>166.356842</v>
      </c>
      <c r="V24" s="31">
        <v>165.43493699999999</v>
      </c>
      <c r="W24" s="28">
        <v>175.25967399999999</v>
      </c>
      <c r="X24" s="31">
        <v>162.148819</v>
      </c>
      <c r="Y24" s="31">
        <v>164.16301000000001</v>
      </c>
      <c r="Z24" s="31">
        <v>163.79435699999999</v>
      </c>
      <c r="AA24" s="31">
        <v>165.75375399999999</v>
      </c>
      <c r="AB24" s="28">
        <v>178.20166</v>
      </c>
      <c r="AC24" s="31">
        <v>162.321945</v>
      </c>
      <c r="AD24" s="31">
        <v>163.18301400000001</v>
      </c>
      <c r="AE24" s="31">
        <v>164.04788199999999</v>
      </c>
      <c r="AF24" s="31">
        <v>164.18331900000001</v>
      </c>
      <c r="AG24" s="28">
        <v>173.491119</v>
      </c>
      <c r="AH24" s="31">
        <v>161.98848000000001</v>
      </c>
      <c r="AI24" s="31">
        <v>162.35205099999999</v>
      </c>
      <c r="AJ24" s="31">
        <v>162.87437399999999</v>
      </c>
      <c r="AK24" s="31">
        <v>163.72079500000001</v>
      </c>
      <c r="AL24" s="28">
        <v>173.29809599999999</v>
      </c>
      <c r="AM24" s="31">
        <v>161.80209400000001</v>
      </c>
      <c r="AN24" s="31">
        <v>161.809494</v>
      </c>
      <c r="AO24" s="31">
        <v>163.27671799999999</v>
      </c>
      <c r="AP24" s="31">
        <v>163.26847799999999</v>
      </c>
      <c r="AQ24" s="28">
        <v>172.86644000000001</v>
      </c>
      <c r="AR24" s="31">
        <v>161.49954199999999</v>
      </c>
      <c r="AS24" s="31">
        <v>160.933426</v>
      </c>
      <c r="AT24" s="31">
        <v>161.79333500000001</v>
      </c>
      <c r="AU24" s="31">
        <v>160.98378</v>
      </c>
      <c r="AV24" s="28">
        <v>172.404099</v>
      </c>
      <c r="AW24" s="31">
        <v>162.369156</v>
      </c>
      <c r="AX24" s="31">
        <v>161.57936100000001</v>
      </c>
      <c r="AY24" s="31">
        <v>161.13252299999999</v>
      </c>
      <c r="AZ24" s="31">
        <v>159.55896000000001</v>
      </c>
      <c r="BA24" s="28">
        <v>170.91172800000001</v>
      </c>
      <c r="BB24" s="31">
        <v>162.11123699999999</v>
      </c>
      <c r="BC24" s="31">
        <v>160.25465399999999</v>
      </c>
      <c r="BD24" s="31">
        <v>160.28767400000001</v>
      </c>
      <c r="BE24" s="31">
        <v>159.09269699999999</v>
      </c>
      <c r="BF24" s="28">
        <v>167.568085</v>
      </c>
      <c r="BG24" s="31">
        <v>163.191193</v>
      </c>
      <c r="BH24" s="31">
        <v>161.036652</v>
      </c>
      <c r="BI24" s="31">
        <v>159.878784</v>
      </c>
      <c r="BJ24" s="31">
        <v>159.17794799999999</v>
      </c>
      <c r="BK24" s="28">
        <v>165.50636299999999</v>
      </c>
      <c r="BL24" s="31">
        <v>162.709442</v>
      </c>
      <c r="BM24" s="31">
        <v>160.65919500000001</v>
      </c>
      <c r="BN24" s="31">
        <v>160.355591</v>
      </c>
      <c r="BO24" s="31">
        <v>159.18048099999999</v>
      </c>
      <c r="BP24" s="28">
        <v>165.576797</v>
      </c>
      <c r="BQ24" s="31">
        <v>163.107361</v>
      </c>
      <c r="BR24" s="31">
        <v>160.79345699999999</v>
      </c>
      <c r="BS24" s="31">
        <v>160.260513</v>
      </c>
      <c r="BT24" s="31">
        <v>159.180756</v>
      </c>
      <c r="BU24" s="28">
        <v>165.604004</v>
      </c>
      <c r="BV24" s="31">
        <v>163.19049100000001</v>
      </c>
      <c r="BW24" s="31">
        <v>160.54911799999999</v>
      </c>
      <c r="BX24" s="31">
        <v>159.47532699999999</v>
      </c>
      <c r="BY24" s="31">
        <v>158.07989499999999</v>
      </c>
      <c r="BZ24" s="28">
        <v>165.369888</v>
      </c>
      <c r="CA24" s="31">
        <v>161.86639400000001</v>
      </c>
      <c r="CB24" s="31">
        <v>159.938187</v>
      </c>
      <c r="CC24" s="31">
        <v>158.96639999999999</v>
      </c>
      <c r="CD24" s="31">
        <v>156.75311300000001</v>
      </c>
      <c r="CE24" s="28">
        <v>164.276138</v>
      </c>
      <c r="CF24" s="31">
        <v>161.801163</v>
      </c>
      <c r="CG24" s="31">
        <v>159.79676799999999</v>
      </c>
      <c r="CH24" s="31">
        <v>158.730774</v>
      </c>
      <c r="CI24" s="31">
        <v>155.38781700000001</v>
      </c>
      <c r="CJ24" s="28">
        <v>163.643204</v>
      </c>
      <c r="CK24" s="31">
        <v>161.81668099999999</v>
      </c>
      <c r="CL24" s="31">
        <v>159.633667</v>
      </c>
      <c r="CM24" s="31">
        <v>158.73062100000001</v>
      </c>
      <c r="CN24" s="31">
        <v>154.45301799999999</v>
      </c>
      <c r="CO24" s="28">
        <v>163.752838</v>
      </c>
      <c r="CP24" s="31">
        <v>162.301163</v>
      </c>
      <c r="CQ24" s="31">
        <v>159.3022</v>
      </c>
      <c r="CR24" s="31">
        <v>158.730515</v>
      </c>
      <c r="CS24" s="31">
        <v>153.298889</v>
      </c>
      <c r="CT24" s="28">
        <v>163.544037</v>
      </c>
      <c r="CU24" s="31">
        <v>162.334183</v>
      </c>
      <c r="CV24" s="31">
        <v>159.242188</v>
      </c>
      <c r="CW24" s="31">
        <v>158.56716900000001</v>
      </c>
      <c r="CX24" s="31">
        <v>153.299271</v>
      </c>
      <c r="CY24" s="28">
        <v>163.02229299999999</v>
      </c>
      <c r="CZ24" s="31">
        <v>161.385773</v>
      </c>
      <c r="DA24" s="31">
        <v>158.808212</v>
      </c>
      <c r="DB24" s="31">
        <v>157.61059599999999</v>
      </c>
      <c r="DC24" s="31">
        <v>152.75007600000001</v>
      </c>
      <c r="DD24" s="28">
        <v>162.91776999999999</v>
      </c>
      <c r="DE24" s="31">
        <v>161.38355999999999</v>
      </c>
      <c r="DF24" s="31">
        <v>158.842896</v>
      </c>
      <c r="DG24" s="31">
        <v>154.86965900000001</v>
      </c>
      <c r="DH24" s="31">
        <v>152.360107</v>
      </c>
      <c r="DI24" s="28">
        <v>161.993683</v>
      </c>
      <c r="DJ24" s="31">
        <v>162.07959</v>
      </c>
      <c r="DK24" s="31">
        <v>156.12994399999999</v>
      </c>
      <c r="DL24" s="31">
        <v>155.10690299999999</v>
      </c>
      <c r="DM24" s="31">
        <v>152.36012299999999</v>
      </c>
      <c r="DN24" s="28">
        <v>161.41905199999999</v>
      </c>
      <c r="DO24" s="31">
        <v>162.26698300000001</v>
      </c>
      <c r="DP24" s="31">
        <v>155.734756</v>
      </c>
      <c r="DQ24" s="31">
        <v>153.442261</v>
      </c>
      <c r="DR24" s="31">
        <v>152.360367</v>
      </c>
      <c r="DS24" s="28">
        <v>160.71765099999999</v>
      </c>
      <c r="DT24" s="31">
        <v>162.363159</v>
      </c>
      <c r="DU24" s="31">
        <v>155.860535</v>
      </c>
      <c r="DV24" s="31">
        <v>152.74850499999999</v>
      </c>
      <c r="DW24" s="31">
        <v>152.36042800000001</v>
      </c>
      <c r="DX24" s="28">
        <v>160.64793399999999</v>
      </c>
      <c r="DY24" s="31">
        <v>159.88360599999999</v>
      </c>
      <c r="DZ24" s="31">
        <v>153.894745</v>
      </c>
      <c r="EA24" s="31">
        <v>152.74603300000001</v>
      </c>
      <c r="EB24" s="31">
        <v>151.73637400000001</v>
      </c>
      <c r="EC24" s="28">
        <v>160.64799500000001</v>
      </c>
      <c r="ED24" s="31">
        <v>160.13772599999999</v>
      </c>
      <c r="EE24" s="31">
        <v>153.66304</v>
      </c>
      <c r="EF24" s="31">
        <v>152.74865700000001</v>
      </c>
      <c r="EG24" s="31">
        <v>151.617096</v>
      </c>
      <c r="EH24" s="28">
        <v>160.666641</v>
      </c>
      <c r="EI24" s="31">
        <v>160.13769500000001</v>
      </c>
      <c r="EJ24" s="31">
        <v>153.595932</v>
      </c>
      <c r="EK24" s="31">
        <v>152.74920700000001</v>
      </c>
      <c r="EL24" s="31">
        <v>149.01132200000001</v>
      </c>
      <c r="EM24" s="28">
        <v>158.332977</v>
      </c>
      <c r="EN24" s="31">
        <v>159.64355499999999</v>
      </c>
      <c r="EO24" s="31">
        <v>153.183975</v>
      </c>
      <c r="EP24" s="31">
        <v>152.749222</v>
      </c>
      <c r="EQ24" s="31">
        <v>147.67756700000001</v>
      </c>
      <c r="ER24" s="28">
        <v>157.34510800000001</v>
      </c>
      <c r="ES24" s="30">
        <v>0</v>
      </c>
      <c r="ET24" s="30">
        <v>-1E-3</v>
      </c>
      <c r="EU24" s="30">
        <v>-1E-3</v>
      </c>
      <c r="EV24" s="30">
        <v>-2E-3</v>
      </c>
      <c r="EW24" s="29">
        <v>0</v>
      </c>
    </row>
    <row r="25" spans="1:153" ht="30" x14ac:dyDescent="0.25">
      <c r="A25" s="28" t="s">
        <v>201</v>
      </c>
      <c r="B25" s="28">
        <v>3972.3745119999999</v>
      </c>
      <c r="C25" s="28">
        <v>3954.242432</v>
      </c>
      <c r="D25" s="31">
        <v>3923.9799800000001</v>
      </c>
      <c r="E25" s="31">
        <v>3923.7639159999999</v>
      </c>
      <c r="F25" s="31">
        <v>3923.618164</v>
      </c>
      <c r="G25" s="31">
        <v>3923.4562989999999</v>
      </c>
      <c r="H25" s="28">
        <v>3925.9191890000002</v>
      </c>
      <c r="I25" s="31">
        <v>3886.5390619999998</v>
      </c>
      <c r="J25" s="31">
        <v>3884.4499510000001</v>
      </c>
      <c r="K25" s="31">
        <v>3884.0014649999998</v>
      </c>
      <c r="L25" s="31">
        <v>3882.4653320000002</v>
      </c>
      <c r="M25" s="28">
        <v>3888.0686040000001</v>
      </c>
      <c r="N25" s="31">
        <v>3920.7585450000001</v>
      </c>
      <c r="O25" s="31">
        <v>3886.9575199999999</v>
      </c>
      <c r="P25" s="31">
        <v>3871.2290039999998</v>
      </c>
      <c r="Q25" s="31">
        <v>3844.280518</v>
      </c>
      <c r="R25" s="28">
        <v>3899.4887699999999</v>
      </c>
      <c r="S25" s="31">
        <v>3975.116943</v>
      </c>
      <c r="T25" s="31">
        <v>3900.2810060000002</v>
      </c>
      <c r="U25" s="31">
        <v>3863.398193</v>
      </c>
      <c r="V25" s="31">
        <v>3799.7763669999999</v>
      </c>
      <c r="W25" s="28">
        <v>3921.804443</v>
      </c>
      <c r="X25" s="31">
        <v>4011.3046880000002</v>
      </c>
      <c r="Y25" s="31">
        <v>3916.5439449999999</v>
      </c>
      <c r="Z25" s="31">
        <v>3859.6892090000001</v>
      </c>
      <c r="AA25" s="31">
        <v>3762.8608399999998</v>
      </c>
      <c r="AB25" s="28">
        <v>3939.8454590000001</v>
      </c>
      <c r="AC25" s="31">
        <v>4059.2082519999999</v>
      </c>
      <c r="AD25" s="31">
        <v>3956.1364749999998</v>
      </c>
      <c r="AE25" s="31">
        <v>3885.8774410000001</v>
      </c>
      <c r="AF25" s="31">
        <v>3767.6003420000002</v>
      </c>
      <c r="AG25" s="28">
        <v>3985.2563479999999</v>
      </c>
      <c r="AH25" s="31">
        <v>4101.4506840000004</v>
      </c>
      <c r="AI25" s="31">
        <v>3995.8776859999998</v>
      </c>
      <c r="AJ25" s="31">
        <v>3913.522461</v>
      </c>
      <c r="AK25" s="31">
        <v>3789.6252439999998</v>
      </c>
      <c r="AL25" s="28">
        <v>4033.6625979999999</v>
      </c>
      <c r="AM25" s="31">
        <v>4155.0600590000004</v>
      </c>
      <c r="AN25" s="31">
        <v>4041.313721</v>
      </c>
      <c r="AO25" s="31">
        <v>3953.1992190000001</v>
      </c>
      <c r="AP25" s="31">
        <v>3823.8454590000001</v>
      </c>
      <c r="AQ25" s="28">
        <v>4090.3996579999998</v>
      </c>
      <c r="AR25" s="31">
        <v>4183.71875</v>
      </c>
      <c r="AS25" s="31">
        <v>4063.193115</v>
      </c>
      <c r="AT25" s="31">
        <v>3973.3847660000001</v>
      </c>
      <c r="AU25" s="31">
        <v>3845.5336910000001</v>
      </c>
      <c r="AV25" s="28">
        <v>4121.2690430000002</v>
      </c>
      <c r="AW25" s="31">
        <v>4211.4111329999996</v>
      </c>
      <c r="AX25" s="31">
        <v>4082.0859380000002</v>
      </c>
      <c r="AY25" s="31">
        <v>3993.1616210000002</v>
      </c>
      <c r="AZ25" s="31">
        <v>3864.8276369999999</v>
      </c>
      <c r="BA25" s="28">
        <v>4151.2460940000001</v>
      </c>
      <c r="BB25" s="31">
        <v>4250.5908200000003</v>
      </c>
      <c r="BC25" s="31">
        <v>4113.046875</v>
      </c>
      <c r="BD25" s="31">
        <v>4023.9035640000002</v>
      </c>
      <c r="BE25" s="31">
        <v>3903.9340820000002</v>
      </c>
      <c r="BF25" s="28">
        <v>4194.1982420000004</v>
      </c>
      <c r="BG25" s="31">
        <v>4287.4282229999999</v>
      </c>
      <c r="BH25" s="31">
        <v>4140.3847660000001</v>
      </c>
      <c r="BI25" s="31">
        <v>4053.8002929999998</v>
      </c>
      <c r="BJ25" s="31">
        <v>3927.1640619999998</v>
      </c>
      <c r="BK25" s="28">
        <v>4230.7006840000004</v>
      </c>
      <c r="BL25" s="31">
        <v>4322.486328</v>
      </c>
      <c r="BM25" s="31">
        <v>4167.6723629999997</v>
      </c>
      <c r="BN25" s="31">
        <v>4077.8813479999999</v>
      </c>
      <c r="BO25" s="31">
        <v>3943.5976559999999</v>
      </c>
      <c r="BP25" s="28">
        <v>4262.4028319999998</v>
      </c>
      <c r="BQ25" s="31">
        <v>4355.1362300000001</v>
      </c>
      <c r="BR25" s="31">
        <v>4198.6142579999996</v>
      </c>
      <c r="BS25" s="31">
        <v>4107.060547</v>
      </c>
      <c r="BT25" s="31">
        <v>3961.4702149999998</v>
      </c>
      <c r="BU25" s="28">
        <v>4295.4086909999996</v>
      </c>
      <c r="BV25" s="31">
        <v>4385.8525390000004</v>
      </c>
      <c r="BW25" s="31">
        <v>4218.3496089999999</v>
      </c>
      <c r="BX25" s="31">
        <v>4128.9135740000002</v>
      </c>
      <c r="BY25" s="31">
        <v>3974.6752929999998</v>
      </c>
      <c r="BZ25" s="28">
        <v>4323.1777339999999</v>
      </c>
      <c r="CA25" s="31">
        <v>4419.3500979999999</v>
      </c>
      <c r="CB25" s="31">
        <v>4243.2851559999999</v>
      </c>
      <c r="CC25" s="31">
        <v>4153.0517579999996</v>
      </c>
      <c r="CD25" s="31">
        <v>3998.7014159999999</v>
      </c>
      <c r="CE25" s="28">
        <v>4350.9584960000002</v>
      </c>
      <c r="CF25" s="31">
        <v>4448.7695309999999</v>
      </c>
      <c r="CG25" s="31">
        <v>4264.6176759999998</v>
      </c>
      <c r="CH25" s="31">
        <v>4174.7060549999997</v>
      </c>
      <c r="CI25" s="31">
        <v>4018.6684570000002</v>
      </c>
      <c r="CJ25" s="28">
        <v>4374.5693359999996</v>
      </c>
      <c r="CK25" s="31">
        <v>4477.9340819999998</v>
      </c>
      <c r="CL25" s="31">
        <v>4289.1035160000001</v>
      </c>
      <c r="CM25" s="31">
        <v>4196.2875979999999</v>
      </c>
      <c r="CN25" s="31">
        <v>4041.8198240000002</v>
      </c>
      <c r="CO25" s="28">
        <v>4397.2089839999999</v>
      </c>
      <c r="CP25" s="31">
        <v>4508.5517579999996</v>
      </c>
      <c r="CQ25" s="31">
        <v>4313.330078</v>
      </c>
      <c r="CR25" s="31">
        <v>4217.6997069999998</v>
      </c>
      <c r="CS25" s="31">
        <v>4062.1372070000002</v>
      </c>
      <c r="CT25" s="28">
        <v>4421.841797</v>
      </c>
      <c r="CU25" s="31">
        <v>4536.890625</v>
      </c>
      <c r="CV25" s="31">
        <v>4334.1689450000003</v>
      </c>
      <c r="CW25" s="31">
        <v>4240.0273440000001</v>
      </c>
      <c r="CX25" s="31">
        <v>4072.5541990000002</v>
      </c>
      <c r="CY25" s="28">
        <v>4437.7724609999996</v>
      </c>
      <c r="CZ25" s="31">
        <v>4562.8994140000004</v>
      </c>
      <c r="DA25" s="31">
        <v>4356.3662109999996</v>
      </c>
      <c r="DB25" s="31">
        <v>4260.216797</v>
      </c>
      <c r="DC25" s="31">
        <v>4086.7124020000001</v>
      </c>
      <c r="DD25" s="28">
        <v>4453.060547</v>
      </c>
      <c r="DE25" s="31">
        <v>4589.716797</v>
      </c>
      <c r="DF25" s="31">
        <v>4379.0971680000002</v>
      </c>
      <c r="DG25" s="31">
        <v>4281.2714839999999</v>
      </c>
      <c r="DH25" s="31">
        <v>4104.8125</v>
      </c>
      <c r="DI25" s="28">
        <v>4477.1752930000002</v>
      </c>
      <c r="DJ25" s="31">
        <v>4622.4858400000003</v>
      </c>
      <c r="DK25" s="31">
        <v>4407.25</v>
      </c>
      <c r="DL25" s="31">
        <v>4302.4902339999999</v>
      </c>
      <c r="DM25" s="31">
        <v>4127.2963870000003</v>
      </c>
      <c r="DN25" s="28">
        <v>4505.0454099999997</v>
      </c>
      <c r="DO25" s="31">
        <v>4652.9018550000001</v>
      </c>
      <c r="DP25" s="31">
        <v>4431.611328</v>
      </c>
      <c r="DQ25" s="31">
        <v>4320.1108400000003</v>
      </c>
      <c r="DR25" s="31">
        <v>4147.4775390000004</v>
      </c>
      <c r="DS25" s="28">
        <v>4534.5517579999996</v>
      </c>
      <c r="DT25" s="31">
        <v>4686.6987300000001</v>
      </c>
      <c r="DU25" s="31">
        <v>4458.8784180000002</v>
      </c>
      <c r="DV25" s="31">
        <v>4345.1884769999997</v>
      </c>
      <c r="DW25" s="31">
        <v>4178.3916019999997</v>
      </c>
      <c r="DX25" s="28">
        <v>4570.4985349999997</v>
      </c>
      <c r="DY25" s="31">
        <v>4721.7294920000004</v>
      </c>
      <c r="DZ25" s="31">
        <v>4494.732422</v>
      </c>
      <c r="EA25" s="31">
        <v>4374.2441410000001</v>
      </c>
      <c r="EB25" s="31">
        <v>4219.8403319999998</v>
      </c>
      <c r="EC25" s="28">
        <v>4612.4555659999996</v>
      </c>
      <c r="ED25" s="31">
        <v>4761.6972660000001</v>
      </c>
      <c r="EE25" s="31">
        <v>4532.7055659999996</v>
      </c>
      <c r="EF25" s="31">
        <v>4404.0610349999997</v>
      </c>
      <c r="EG25" s="31">
        <v>4263.4746089999999</v>
      </c>
      <c r="EH25" s="28">
        <v>4655.6171880000002</v>
      </c>
      <c r="EI25" s="31">
        <v>4805.6962890000004</v>
      </c>
      <c r="EJ25" s="31">
        <v>4569.9350590000004</v>
      </c>
      <c r="EK25" s="31">
        <v>4440.857422</v>
      </c>
      <c r="EL25" s="31">
        <v>4300.7358400000003</v>
      </c>
      <c r="EM25" s="28">
        <v>4696.5004879999997</v>
      </c>
      <c r="EN25" s="31">
        <v>4847.8876950000003</v>
      </c>
      <c r="EO25" s="31">
        <v>4609.0732420000004</v>
      </c>
      <c r="EP25" s="31">
        <v>4473.6982420000004</v>
      </c>
      <c r="EQ25" s="31">
        <v>4348.0854490000002</v>
      </c>
      <c r="ER25" s="28">
        <v>4735.3027339999999</v>
      </c>
      <c r="ES25" s="30">
        <v>7.0000000000000001E-3</v>
      </c>
      <c r="ET25" s="30">
        <v>5.0000000000000001E-3</v>
      </c>
      <c r="EU25" s="30">
        <v>4.0000000000000001E-3</v>
      </c>
      <c r="EV25" s="30">
        <v>3.0000000000000001E-3</v>
      </c>
      <c r="EW25" s="29">
        <v>6.0000000000000001E-3</v>
      </c>
    </row>
    <row r="26" spans="1:153" x14ac:dyDescent="0.25">
      <c r="A26" s="24" t="s">
        <v>200</v>
      </c>
      <c r="B26" s="24">
        <v>16.754797</v>
      </c>
      <c r="C26" s="24">
        <v>12.464993</v>
      </c>
      <c r="D26" s="27">
        <v>13.1991</v>
      </c>
      <c r="E26" s="27">
        <v>13.1991</v>
      </c>
      <c r="F26" s="27">
        <v>13.1991</v>
      </c>
      <c r="G26" s="27">
        <v>13.1991</v>
      </c>
      <c r="H26" s="24">
        <v>13.1991</v>
      </c>
      <c r="I26" s="27">
        <v>13.158128</v>
      </c>
      <c r="J26" s="27">
        <v>13.158128</v>
      </c>
      <c r="K26" s="27">
        <v>13.158128</v>
      </c>
      <c r="L26" s="27">
        <v>13.158128</v>
      </c>
      <c r="M26" s="24">
        <v>13.158128</v>
      </c>
      <c r="N26" s="27">
        <v>13.440594000000001</v>
      </c>
      <c r="O26" s="27">
        <v>13.440594000000001</v>
      </c>
      <c r="P26" s="27">
        <v>13.440594000000001</v>
      </c>
      <c r="Q26" s="27">
        <v>13.440594000000001</v>
      </c>
      <c r="R26" s="24">
        <v>13.440594000000001</v>
      </c>
      <c r="S26" s="27">
        <v>13.529589</v>
      </c>
      <c r="T26" s="27">
        <v>13.529589</v>
      </c>
      <c r="U26" s="27">
        <v>13.529589</v>
      </c>
      <c r="V26" s="27">
        <v>13.529589</v>
      </c>
      <c r="W26" s="24">
        <v>13.529589</v>
      </c>
      <c r="X26" s="27">
        <v>13.266978999999999</v>
      </c>
      <c r="Y26" s="27">
        <v>13.263351999999999</v>
      </c>
      <c r="Z26" s="27">
        <v>13.259463</v>
      </c>
      <c r="AA26" s="27">
        <v>13.294392999999999</v>
      </c>
      <c r="AB26" s="24">
        <v>13.315923</v>
      </c>
      <c r="AC26" s="27">
        <v>13.261364</v>
      </c>
      <c r="AD26" s="27">
        <v>12.629375</v>
      </c>
      <c r="AE26" s="27">
        <v>12.625486</v>
      </c>
      <c r="AF26" s="27">
        <v>12.608857</v>
      </c>
      <c r="AG26" s="24">
        <v>13.258034</v>
      </c>
      <c r="AH26" s="27">
        <v>13.258654</v>
      </c>
      <c r="AI26" s="27">
        <v>12.626108</v>
      </c>
      <c r="AJ26" s="27">
        <v>12.622218999999999</v>
      </c>
      <c r="AK26" s="27">
        <v>12.608301000000001</v>
      </c>
      <c r="AL26" s="24">
        <v>13.258034</v>
      </c>
      <c r="AM26" s="27">
        <v>13.258654</v>
      </c>
      <c r="AN26" s="27">
        <v>12.626108</v>
      </c>
      <c r="AO26" s="27">
        <v>12.622218999999999</v>
      </c>
      <c r="AP26" s="27">
        <v>12.608301000000001</v>
      </c>
      <c r="AQ26" s="24">
        <v>13.258034</v>
      </c>
      <c r="AR26" s="27">
        <v>13.258654</v>
      </c>
      <c r="AS26" s="27">
        <v>12.550101</v>
      </c>
      <c r="AT26" s="27">
        <v>12.546212000000001</v>
      </c>
      <c r="AU26" s="27">
        <v>12.522906000000001</v>
      </c>
      <c r="AV26" s="24">
        <v>13.258034</v>
      </c>
      <c r="AW26" s="27">
        <v>13.258654</v>
      </c>
      <c r="AX26" s="27">
        <v>12.503596999999999</v>
      </c>
      <c r="AY26" s="27">
        <v>12.499708</v>
      </c>
      <c r="AZ26" s="27">
        <v>12.522906000000001</v>
      </c>
      <c r="BA26" s="24">
        <v>13.258034</v>
      </c>
      <c r="BB26" s="27">
        <v>13.258654</v>
      </c>
      <c r="BC26" s="27">
        <v>12.503596999999999</v>
      </c>
      <c r="BD26" s="27">
        <v>12.499708</v>
      </c>
      <c r="BE26" s="27">
        <v>12.522906000000001</v>
      </c>
      <c r="BF26" s="24">
        <v>13.258034</v>
      </c>
      <c r="BG26" s="27">
        <v>13.258654</v>
      </c>
      <c r="BH26" s="27">
        <v>12.503596999999999</v>
      </c>
      <c r="BI26" s="27">
        <v>12.499708</v>
      </c>
      <c r="BJ26" s="27">
        <v>12.522906000000001</v>
      </c>
      <c r="BK26" s="24">
        <v>13.135522999999999</v>
      </c>
      <c r="BL26" s="27">
        <v>13.258654</v>
      </c>
      <c r="BM26" s="27">
        <v>12.503596999999999</v>
      </c>
      <c r="BN26" s="27">
        <v>12.499708</v>
      </c>
      <c r="BO26" s="27">
        <v>12.522906000000001</v>
      </c>
      <c r="BP26" s="24">
        <v>13.135522999999999</v>
      </c>
      <c r="BQ26" s="27">
        <v>13.182646999999999</v>
      </c>
      <c r="BR26" s="27">
        <v>12.503596999999999</v>
      </c>
      <c r="BS26" s="27">
        <v>12.499708</v>
      </c>
      <c r="BT26" s="27">
        <v>12.520196</v>
      </c>
      <c r="BU26" s="24">
        <v>13.135522999999999</v>
      </c>
      <c r="BV26" s="27">
        <v>13.136143000000001</v>
      </c>
      <c r="BW26" s="27">
        <v>12.503596999999999</v>
      </c>
      <c r="BX26" s="27">
        <v>12.483088</v>
      </c>
      <c r="BY26" s="27">
        <v>12.520196</v>
      </c>
      <c r="BZ26" s="24">
        <v>13.135522999999999</v>
      </c>
      <c r="CA26" s="27">
        <v>13.136143000000001</v>
      </c>
      <c r="CB26" s="27">
        <v>12.503341000000001</v>
      </c>
      <c r="CC26" s="27">
        <v>12.483088</v>
      </c>
      <c r="CD26" s="27">
        <v>12.520196</v>
      </c>
      <c r="CE26" s="24">
        <v>13.132811999999999</v>
      </c>
      <c r="CF26" s="27">
        <v>13.136143000000001</v>
      </c>
      <c r="CG26" s="27">
        <v>12.503341000000001</v>
      </c>
      <c r="CH26" s="27">
        <v>12.483088</v>
      </c>
      <c r="CI26" s="27">
        <v>12.454981999999999</v>
      </c>
      <c r="CJ26" s="24">
        <v>13.12923</v>
      </c>
      <c r="CK26" s="27">
        <v>13.136143000000001</v>
      </c>
      <c r="CL26" s="27">
        <v>12.499712000000001</v>
      </c>
      <c r="CM26" s="27">
        <v>12.483088</v>
      </c>
      <c r="CN26" s="27">
        <v>12.440293</v>
      </c>
      <c r="CO26" s="24">
        <v>13.129184</v>
      </c>
      <c r="CP26" s="27">
        <v>13.136143000000001</v>
      </c>
      <c r="CQ26" s="27">
        <v>12.483091</v>
      </c>
      <c r="CR26" s="27">
        <v>12.483088</v>
      </c>
      <c r="CS26" s="27">
        <v>12.440293</v>
      </c>
      <c r="CT26" s="24">
        <v>13.129184</v>
      </c>
      <c r="CU26" s="27">
        <v>13.136143000000001</v>
      </c>
      <c r="CV26" s="27">
        <v>12.483091</v>
      </c>
      <c r="CW26" s="27">
        <v>12.483088</v>
      </c>
      <c r="CX26" s="27">
        <v>12.440151999999999</v>
      </c>
      <c r="CY26" s="24">
        <v>13.112563</v>
      </c>
      <c r="CZ26" s="27">
        <v>13.136143000000001</v>
      </c>
      <c r="DA26" s="27">
        <v>12.483091</v>
      </c>
      <c r="DB26" s="27">
        <v>12.483088</v>
      </c>
      <c r="DC26" s="27">
        <v>12.440151999999999</v>
      </c>
      <c r="DD26" s="24">
        <v>13.112563</v>
      </c>
      <c r="DE26" s="27">
        <v>13.136143000000001</v>
      </c>
      <c r="DF26" s="27">
        <v>12.483091</v>
      </c>
      <c r="DG26" s="27">
        <v>12.417873</v>
      </c>
      <c r="DH26" s="27">
        <v>12.440151999999999</v>
      </c>
      <c r="DI26" s="24">
        <v>13.112563</v>
      </c>
      <c r="DJ26" s="27">
        <v>13.136143000000001</v>
      </c>
      <c r="DK26" s="27">
        <v>12.483091</v>
      </c>
      <c r="DL26" s="27">
        <v>12.417873</v>
      </c>
      <c r="DM26" s="27">
        <v>12.440151999999999</v>
      </c>
      <c r="DN26" s="24">
        <v>13.112306999999999</v>
      </c>
      <c r="DO26" s="27">
        <v>13.136143000000001</v>
      </c>
      <c r="DP26" s="27">
        <v>12.483091</v>
      </c>
      <c r="DQ26" s="27">
        <v>12.403185000000001</v>
      </c>
      <c r="DR26" s="27">
        <v>12.440151999999999</v>
      </c>
      <c r="DS26" s="24">
        <v>13.112306999999999</v>
      </c>
      <c r="DT26" s="27">
        <v>13.136143000000001</v>
      </c>
      <c r="DU26" s="27">
        <v>12.483091</v>
      </c>
      <c r="DV26" s="27">
        <v>12.403185000000001</v>
      </c>
      <c r="DW26" s="27">
        <v>12.440068</v>
      </c>
      <c r="DX26" s="24">
        <v>13.112306999999999</v>
      </c>
      <c r="DY26" s="27">
        <v>13.136143000000001</v>
      </c>
      <c r="DZ26" s="27">
        <v>12.417877000000001</v>
      </c>
      <c r="EA26" s="27">
        <v>12.403185000000001</v>
      </c>
      <c r="EB26" s="27">
        <v>12.402272999999999</v>
      </c>
      <c r="EC26" s="24">
        <v>13.112306999999999</v>
      </c>
      <c r="ED26" s="27">
        <v>13.136143000000001</v>
      </c>
      <c r="EE26" s="27">
        <v>12.417877000000001</v>
      </c>
      <c r="EF26" s="27">
        <v>12.403044</v>
      </c>
      <c r="EG26" s="27">
        <v>12.401655</v>
      </c>
      <c r="EH26" s="24">
        <v>13.112306999999999</v>
      </c>
      <c r="EI26" s="27">
        <v>13.136143000000001</v>
      </c>
      <c r="EJ26" s="27">
        <v>12.403188999999999</v>
      </c>
      <c r="EK26" s="27">
        <v>12.403044</v>
      </c>
      <c r="EL26" s="27">
        <v>12.279738</v>
      </c>
      <c r="EM26" s="24">
        <v>13.112306999999999</v>
      </c>
      <c r="EN26" s="27">
        <v>13.136143000000001</v>
      </c>
      <c r="EO26" s="27">
        <v>12.403188999999999</v>
      </c>
      <c r="EP26" s="27">
        <v>12.403044</v>
      </c>
      <c r="EQ26" s="27">
        <v>12.244866999999999</v>
      </c>
      <c r="ER26" s="24">
        <v>13.047091</v>
      </c>
      <c r="ES26" s="26">
        <v>2E-3</v>
      </c>
      <c r="ET26" s="26">
        <v>0</v>
      </c>
      <c r="EU26" s="26">
        <v>0</v>
      </c>
      <c r="EV26" s="26">
        <v>-1E-3</v>
      </c>
      <c r="EW26" s="25">
        <v>2E-3</v>
      </c>
    </row>
    <row r="27" spans="1:153" x14ac:dyDescent="0.25">
      <c r="A27" s="24"/>
      <c r="B27" s="24"/>
      <c r="C27" s="24"/>
      <c r="D27" s="194"/>
      <c r="E27" s="189"/>
      <c r="F27" s="189"/>
      <c r="G27" s="189"/>
      <c r="H27" s="195"/>
      <c r="I27" s="194"/>
      <c r="J27" s="189"/>
      <c r="K27" s="189"/>
      <c r="L27" s="189"/>
      <c r="M27" s="195"/>
      <c r="N27" s="194"/>
      <c r="O27" s="189"/>
      <c r="P27" s="189"/>
      <c r="Q27" s="189"/>
      <c r="R27" s="195"/>
      <c r="S27" s="194"/>
      <c r="T27" s="189"/>
      <c r="U27" s="189"/>
      <c r="V27" s="189"/>
      <c r="W27" s="195"/>
      <c r="X27" s="194"/>
      <c r="Y27" s="189"/>
      <c r="Z27" s="189"/>
      <c r="AA27" s="189"/>
      <c r="AB27" s="195"/>
      <c r="AC27" s="194"/>
      <c r="AD27" s="189"/>
      <c r="AE27" s="189"/>
      <c r="AF27" s="189"/>
      <c r="AG27" s="195"/>
      <c r="AH27" s="194"/>
      <c r="AI27" s="189"/>
      <c r="AJ27" s="189"/>
      <c r="AK27" s="189"/>
      <c r="AL27" s="195"/>
      <c r="AM27" s="194"/>
      <c r="AN27" s="189"/>
      <c r="AO27" s="189"/>
      <c r="AP27" s="189"/>
      <c r="AQ27" s="195"/>
      <c r="AR27" s="194"/>
      <c r="AS27" s="189"/>
      <c r="AT27" s="189"/>
      <c r="AU27" s="189"/>
      <c r="AV27" s="195"/>
      <c r="AW27" s="194"/>
      <c r="AX27" s="189"/>
      <c r="AY27" s="189"/>
      <c r="AZ27" s="189"/>
      <c r="BA27" s="195"/>
      <c r="BB27" s="194"/>
      <c r="BC27" s="189"/>
      <c r="BD27" s="189"/>
      <c r="BE27" s="189"/>
      <c r="BF27" s="195"/>
      <c r="BG27" s="194"/>
      <c r="BH27" s="189"/>
      <c r="BI27" s="189"/>
      <c r="BJ27" s="189"/>
      <c r="BK27" s="195"/>
      <c r="BL27" s="194"/>
      <c r="BM27" s="189"/>
      <c r="BN27" s="189"/>
      <c r="BO27" s="189"/>
      <c r="BP27" s="195"/>
      <c r="BQ27" s="194"/>
      <c r="BR27" s="189"/>
      <c r="BS27" s="189"/>
      <c r="BT27" s="189"/>
      <c r="BU27" s="195"/>
      <c r="BV27" s="194"/>
      <c r="BW27" s="189"/>
      <c r="BX27" s="189"/>
      <c r="BY27" s="189"/>
      <c r="BZ27" s="195"/>
      <c r="CA27" s="194"/>
      <c r="CB27" s="189"/>
      <c r="CC27" s="189"/>
      <c r="CD27" s="189"/>
      <c r="CE27" s="195"/>
      <c r="CF27" s="194"/>
      <c r="CG27" s="189"/>
      <c r="CH27" s="189"/>
      <c r="CI27" s="189"/>
      <c r="CJ27" s="195"/>
      <c r="CK27" s="194"/>
      <c r="CL27" s="189"/>
      <c r="CM27" s="189"/>
      <c r="CN27" s="189"/>
      <c r="CO27" s="195"/>
      <c r="CP27" s="194"/>
      <c r="CQ27" s="189"/>
      <c r="CR27" s="189"/>
      <c r="CS27" s="189"/>
      <c r="CT27" s="195"/>
      <c r="CU27" s="194"/>
      <c r="CV27" s="189"/>
      <c r="CW27" s="189"/>
      <c r="CX27" s="189"/>
      <c r="CY27" s="195"/>
      <c r="CZ27" s="194"/>
      <c r="DA27" s="189"/>
      <c r="DB27" s="189"/>
      <c r="DC27" s="189"/>
      <c r="DD27" s="195"/>
      <c r="DE27" s="194"/>
      <c r="DF27" s="189"/>
      <c r="DG27" s="189"/>
      <c r="DH27" s="189"/>
      <c r="DI27" s="195"/>
      <c r="DJ27" s="194"/>
      <c r="DK27" s="189"/>
      <c r="DL27" s="189"/>
      <c r="DM27" s="189"/>
      <c r="DN27" s="195"/>
      <c r="DO27" s="194"/>
      <c r="DP27" s="189"/>
      <c r="DQ27" s="189"/>
      <c r="DR27" s="189"/>
      <c r="DS27" s="195"/>
      <c r="DT27" s="194"/>
      <c r="DU27" s="189"/>
      <c r="DV27" s="189"/>
      <c r="DW27" s="189"/>
      <c r="DX27" s="195"/>
      <c r="DY27" s="194"/>
      <c r="DZ27" s="189"/>
      <c r="EA27" s="189"/>
      <c r="EB27" s="189"/>
      <c r="EC27" s="195"/>
      <c r="ED27" s="194"/>
      <c r="EE27" s="189"/>
      <c r="EF27" s="189"/>
      <c r="EG27" s="189"/>
      <c r="EH27" s="195"/>
      <c r="EI27" s="194"/>
      <c r="EJ27" s="189"/>
      <c r="EK27" s="189"/>
      <c r="EL27" s="189"/>
      <c r="EM27" s="195"/>
      <c r="EN27" s="194"/>
      <c r="EO27" s="189"/>
      <c r="EP27" s="189"/>
      <c r="EQ27" s="189"/>
      <c r="ER27" s="195"/>
      <c r="ES27" s="194"/>
      <c r="ET27" s="189"/>
      <c r="EU27" s="189"/>
      <c r="EV27" s="189"/>
      <c r="EW27" s="195"/>
    </row>
    <row r="28" spans="1:153" x14ac:dyDescent="0.25">
      <c r="A28" s="28" t="s">
        <v>199</v>
      </c>
      <c r="B28" s="28">
        <v>3955.6196289999998</v>
      </c>
      <c r="C28" s="28">
        <v>3941.7773440000001</v>
      </c>
      <c r="D28" s="31">
        <v>3910.7807619999999</v>
      </c>
      <c r="E28" s="31">
        <v>3910.5646969999998</v>
      </c>
      <c r="F28" s="31">
        <v>3910.4189449999999</v>
      </c>
      <c r="G28" s="31">
        <v>3910.2570799999999</v>
      </c>
      <c r="H28" s="28">
        <v>3912.719971</v>
      </c>
      <c r="I28" s="31">
        <v>3873.3808589999999</v>
      </c>
      <c r="J28" s="31">
        <v>3871.2917480000001</v>
      </c>
      <c r="K28" s="31">
        <v>3870.8432619999999</v>
      </c>
      <c r="L28" s="31">
        <v>3869.3071289999998</v>
      </c>
      <c r="M28" s="28">
        <v>3874.9104000000002</v>
      </c>
      <c r="N28" s="31">
        <v>3907.3178710000002</v>
      </c>
      <c r="O28" s="31">
        <v>3873.516846</v>
      </c>
      <c r="P28" s="31">
        <v>3857.7883299999999</v>
      </c>
      <c r="Q28" s="31">
        <v>3830.8398440000001</v>
      </c>
      <c r="R28" s="28">
        <v>3886.048096</v>
      </c>
      <c r="S28" s="31">
        <v>3961.5874020000001</v>
      </c>
      <c r="T28" s="31">
        <v>3886.7514649999998</v>
      </c>
      <c r="U28" s="31">
        <v>3849.8686520000001</v>
      </c>
      <c r="V28" s="31">
        <v>3786.2468260000001</v>
      </c>
      <c r="W28" s="28">
        <v>3908.2749020000001</v>
      </c>
      <c r="X28" s="31">
        <v>3998.0375979999999</v>
      </c>
      <c r="Y28" s="31">
        <v>3903.280518</v>
      </c>
      <c r="Z28" s="31">
        <v>3846.4296880000002</v>
      </c>
      <c r="AA28" s="31">
        <v>3749.5664059999999</v>
      </c>
      <c r="AB28" s="28">
        <v>3926.5295409999999</v>
      </c>
      <c r="AC28" s="31">
        <v>4045.9467770000001</v>
      </c>
      <c r="AD28" s="31">
        <v>3943.5070799999999</v>
      </c>
      <c r="AE28" s="31">
        <v>3873.251953</v>
      </c>
      <c r="AF28" s="31">
        <v>3754.9914549999999</v>
      </c>
      <c r="AG28" s="28">
        <v>3971.9982909999999</v>
      </c>
      <c r="AH28" s="31">
        <v>4088.1921390000002</v>
      </c>
      <c r="AI28" s="31">
        <v>3983.2514649999998</v>
      </c>
      <c r="AJ28" s="31">
        <v>3900.9001459999999</v>
      </c>
      <c r="AK28" s="31">
        <v>3777.016846</v>
      </c>
      <c r="AL28" s="28">
        <v>4020.4045409999999</v>
      </c>
      <c r="AM28" s="31">
        <v>4141.8012699999999</v>
      </c>
      <c r="AN28" s="31">
        <v>4028.6875</v>
      </c>
      <c r="AO28" s="31">
        <v>3940.576904</v>
      </c>
      <c r="AP28" s="31">
        <v>3811.2370609999998</v>
      </c>
      <c r="AQ28" s="28">
        <v>4077.1416020000001</v>
      </c>
      <c r="AR28" s="31">
        <v>4170.4599609999996</v>
      </c>
      <c r="AS28" s="31">
        <v>4050.6430660000001</v>
      </c>
      <c r="AT28" s="31">
        <v>3960.8386230000001</v>
      </c>
      <c r="AU28" s="31">
        <v>3833.0107419999999</v>
      </c>
      <c r="AV28" s="28">
        <v>4108.0112300000001</v>
      </c>
      <c r="AW28" s="31">
        <v>4198.1523440000001</v>
      </c>
      <c r="AX28" s="31">
        <v>4069.5822750000002</v>
      </c>
      <c r="AY28" s="31">
        <v>3980.661865</v>
      </c>
      <c r="AZ28" s="31">
        <v>3852.3046880000002</v>
      </c>
      <c r="BA28" s="28">
        <v>4137.9882809999999</v>
      </c>
      <c r="BB28" s="31">
        <v>4237.3320309999999</v>
      </c>
      <c r="BC28" s="31">
        <v>4100.5434569999998</v>
      </c>
      <c r="BD28" s="31">
        <v>4011.4038089999999</v>
      </c>
      <c r="BE28" s="31">
        <v>3891.4111330000001</v>
      </c>
      <c r="BF28" s="28">
        <v>4180.9404299999997</v>
      </c>
      <c r="BG28" s="31">
        <v>4274.1694340000004</v>
      </c>
      <c r="BH28" s="31">
        <v>4127.8813479999999</v>
      </c>
      <c r="BI28" s="31">
        <v>4041.3005370000001</v>
      </c>
      <c r="BJ28" s="31">
        <v>3914.6411130000001</v>
      </c>
      <c r="BK28" s="28">
        <v>4217.5649409999996</v>
      </c>
      <c r="BL28" s="31">
        <v>4309.2275390000004</v>
      </c>
      <c r="BM28" s="31">
        <v>4155.1689450000003</v>
      </c>
      <c r="BN28" s="31">
        <v>4065.3815920000002</v>
      </c>
      <c r="BO28" s="31">
        <v>3931.0747070000002</v>
      </c>
      <c r="BP28" s="28">
        <v>4249.2670900000003</v>
      </c>
      <c r="BQ28" s="31">
        <v>4341.9536129999997</v>
      </c>
      <c r="BR28" s="31">
        <v>4186.1108400000003</v>
      </c>
      <c r="BS28" s="31">
        <v>4094.5607909999999</v>
      </c>
      <c r="BT28" s="31">
        <v>3948.9499510000001</v>
      </c>
      <c r="BU28" s="28">
        <v>4282.2729490000002</v>
      </c>
      <c r="BV28" s="31">
        <v>4372.7163090000004</v>
      </c>
      <c r="BW28" s="31">
        <v>4205.8461909999996</v>
      </c>
      <c r="BX28" s="31">
        <v>4116.4306640000004</v>
      </c>
      <c r="BY28" s="31">
        <v>3962.155029</v>
      </c>
      <c r="BZ28" s="28">
        <v>4310.0419920000004</v>
      </c>
      <c r="CA28" s="31">
        <v>4406.2138670000004</v>
      </c>
      <c r="CB28" s="31">
        <v>4230.7817379999997</v>
      </c>
      <c r="CC28" s="31">
        <v>4140.5688479999999</v>
      </c>
      <c r="CD28" s="31">
        <v>3986.1811520000001</v>
      </c>
      <c r="CE28" s="28">
        <v>4337.8256840000004</v>
      </c>
      <c r="CF28" s="31">
        <v>4435.6333009999998</v>
      </c>
      <c r="CG28" s="31">
        <v>4252.1142579999996</v>
      </c>
      <c r="CH28" s="31">
        <v>4162.2231449999999</v>
      </c>
      <c r="CI28" s="31">
        <v>4006.2133789999998</v>
      </c>
      <c r="CJ28" s="28">
        <v>4361.4399409999996</v>
      </c>
      <c r="CK28" s="31">
        <v>4464.7978519999997</v>
      </c>
      <c r="CL28" s="31">
        <v>4276.6040039999998</v>
      </c>
      <c r="CM28" s="31">
        <v>4183.8046880000002</v>
      </c>
      <c r="CN28" s="31">
        <v>4029.3796390000002</v>
      </c>
      <c r="CO28" s="28">
        <v>4384.0795900000003</v>
      </c>
      <c r="CP28" s="31">
        <v>4495.4155270000001</v>
      </c>
      <c r="CQ28" s="31">
        <v>4300.8471680000002</v>
      </c>
      <c r="CR28" s="31">
        <v>4205.216797</v>
      </c>
      <c r="CS28" s="31">
        <v>4049.6970209999999</v>
      </c>
      <c r="CT28" s="28">
        <v>4408.7124020000001</v>
      </c>
      <c r="CU28" s="31">
        <v>4523.7543949999999</v>
      </c>
      <c r="CV28" s="31">
        <v>4321.6860349999997</v>
      </c>
      <c r="CW28" s="31">
        <v>4227.5444340000004</v>
      </c>
      <c r="CX28" s="31">
        <v>4060.1140140000002</v>
      </c>
      <c r="CY28" s="28">
        <v>4424.6596680000002</v>
      </c>
      <c r="CZ28" s="31">
        <v>4549.7631840000004</v>
      </c>
      <c r="DA28" s="31">
        <v>4343.8833009999998</v>
      </c>
      <c r="DB28" s="31">
        <v>4247.7338870000003</v>
      </c>
      <c r="DC28" s="31">
        <v>4074.2722170000002</v>
      </c>
      <c r="DD28" s="28">
        <v>4439.9477539999998</v>
      </c>
      <c r="DE28" s="31">
        <v>4576.5805659999996</v>
      </c>
      <c r="DF28" s="31">
        <v>4366.6142579999996</v>
      </c>
      <c r="DG28" s="31">
        <v>4268.8535160000001</v>
      </c>
      <c r="DH28" s="31">
        <v>4092.3723140000002</v>
      </c>
      <c r="DI28" s="28">
        <v>4464.0625</v>
      </c>
      <c r="DJ28" s="31">
        <v>4609.3496089999999</v>
      </c>
      <c r="DK28" s="31">
        <v>4394.7670900000003</v>
      </c>
      <c r="DL28" s="31">
        <v>4290.0722660000001</v>
      </c>
      <c r="DM28" s="31">
        <v>4114.8564450000003</v>
      </c>
      <c r="DN28" s="28">
        <v>4491.9331050000001</v>
      </c>
      <c r="DO28" s="31">
        <v>4639.765625</v>
      </c>
      <c r="DP28" s="31">
        <v>4419.1284180000002</v>
      </c>
      <c r="DQ28" s="31">
        <v>4307.7075199999999</v>
      </c>
      <c r="DR28" s="31">
        <v>4135.0375979999999</v>
      </c>
      <c r="DS28" s="28">
        <v>4521.439453</v>
      </c>
      <c r="DT28" s="31">
        <v>4673.5625</v>
      </c>
      <c r="DU28" s="31">
        <v>4446.3955079999996</v>
      </c>
      <c r="DV28" s="31">
        <v>4332.7851559999999</v>
      </c>
      <c r="DW28" s="31">
        <v>4165.9516599999997</v>
      </c>
      <c r="DX28" s="28">
        <v>4557.3862300000001</v>
      </c>
      <c r="DY28" s="31">
        <v>4708.5932620000003</v>
      </c>
      <c r="DZ28" s="31">
        <v>4482.314453</v>
      </c>
      <c r="EA28" s="31">
        <v>4361.8408200000003</v>
      </c>
      <c r="EB28" s="31">
        <v>4207.4379879999997</v>
      </c>
      <c r="EC28" s="28">
        <v>4599.3432620000003</v>
      </c>
      <c r="ED28" s="31">
        <v>4748.5610349999997</v>
      </c>
      <c r="EE28" s="31">
        <v>4520.2875979999999</v>
      </c>
      <c r="EF28" s="31">
        <v>4391.658203</v>
      </c>
      <c r="EG28" s="31">
        <v>4251.0727539999998</v>
      </c>
      <c r="EH28" s="28">
        <v>4642.5048829999996</v>
      </c>
      <c r="EI28" s="31">
        <v>4792.5600590000004</v>
      </c>
      <c r="EJ28" s="31">
        <v>4557.5317379999997</v>
      </c>
      <c r="EK28" s="31">
        <v>4428.4545900000003</v>
      </c>
      <c r="EL28" s="31">
        <v>4288.4560549999997</v>
      </c>
      <c r="EM28" s="28">
        <v>4683.3881840000004</v>
      </c>
      <c r="EN28" s="31">
        <v>4834.7514650000003</v>
      </c>
      <c r="EO28" s="31">
        <v>4596.669922</v>
      </c>
      <c r="EP28" s="31">
        <v>4461.2954099999997</v>
      </c>
      <c r="EQ28" s="31">
        <v>4335.8408200000003</v>
      </c>
      <c r="ER28" s="28">
        <v>4722.2558589999999</v>
      </c>
      <c r="ES28" s="30">
        <v>7.0000000000000001E-3</v>
      </c>
      <c r="ET28" s="30">
        <v>5.0000000000000001E-3</v>
      </c>
      <c r="EU28" s="30">
        <v>4.0000000000000001E-3</v>
      </c>
      <c r="EV28" s="30">
        <v>3.0000000000000001E-3</v>
      </c>
      <c r="EW28" s="29">
        <v>6.0000000000000001E-3</v>
      </c>
    </row>
    <row r="29" spans="1:153" x14ac:dyDescent="0.25">
      <c r="A29" s="24"/>
      <c r="B29" s="24"/>
      <c r="C29" s="24"/>
      <c r="D29" s="194"/>
      <c r="E29" s="189"/>
      <c r="F29" s="189"/>
      <c r="G29" s="189"/>
      <c r="H29" s="195"/>
      <c r="I29" s="194"/>
      <c r="J29" s="189"/>
      <c r="K29" s="189"/>
      <c r="L29" s="189"/>
      <c r="M29" s="195"/>
      <c r="N29" s="194"/>
      <c r="O29" s="189"/>
      <c r="P29" s="189"/>
      <c r="Q29" s="189"/>
      <c r="R29" s="195"/>
      <c r="S29" s="194"/>
      <c r="T29" s="189"/>
      <c r="U29" s="189"/>
      <c r="V29" s="189"/>
      <c r="W29" s="195"/>
      <c r="X29" s="194"/>
      <c r="Y29" s="189"/>
      <c r="Z29" s="189"/>
      <c r="AA29" s="189"/>
      <c r="AB29" s="195"/>
      <c r="AC29" s="194"/>
      <c r="AD29" s="189"/>
      <c r="AE29" s="189"/>
      <c r="AF29" s="189"/>
      <c r="AG29" s="195"/>
      <c r="AH29" s="194"/>
      <c r="AI29" s="189"/>
      <c r="AJ29" s="189"/>
      <c r="AK29" s="189"/>
      <c r="AL29" s="195"/>
      <c r="AM29" s="194"/>
      <c r="AN29" s="189"/>
      <c r="AO29" s="189"/>
      <c r="AP29" s="189"/>
      <c r="AQ29" s="195"/>
      <c r="AR29" s="194"/>
      <c r="AS29" s="189"/>
      <c r="AT29" s="189"/>
      <c r="AU29" s="189"/>
      <c r="AV29" s="195"/>
      <c r="AW29" s="194"/>
      <c r="AX29" s="189"/>
      <c r="AY29" s="189"/>
      <c r="AZ29" s="189"/>
      <c r="BA29" s="195"/>
      <c r="BB29" s="194"/>
      <c r="BC29" s="189"/>
      <c r="BD29" s="189"/>
      <c r="BE29" s="189"/>
      <c r="BF29" s="195"/>
      <c r="BG29" s="194"/>
      <c r="BH29" s="189"/>
      <c r="BI29" s="189"/>
      <c r="BJ29" s="189"/>
      <c r="BK29" s="195"/>
      <c r="BL29" s="194"/>
      <c r="BM29" s="189"/>
      <c r="BN29" s="189"/>
      <c r="BO29" s="189"/>
      <c r="BP29" s="195"/>
      <c r="BQ29" s="194"/>
      <c r="BR29" s="189"/>
      <c r="BS29" s="189"/>
      <c r="BT29" s="189"/>
      <c r="BU29" s="195"/>
      <c r="BV29" s="194"/>
      <c r="BW29" s="189"/>
      <c r="BX29" s="189"/>
      <c r="BY29" s="189"/>
      <c r="BZ29" s="195"/>
      <c r="CA29" s="194"/>
      <c r="CB29" s="189"/>
      <c r="CC29" s="189"/>
      <c r="CD29" s="189"/>
      <c r="CE29" s="195"/>
      <c r="CF29" s="194"/>
      <c r="CG29" s="189"/>
      <c r="CH29" s="189"/>
      <c r="CI29" s="189"/>
      <c r="CJ29" s="195"/>
      <c r="CK29" s="194"/>
      <c r="CL29" s="189"/>
      <c r="CM29" s="189"/>
      <c r="CN29" s="189"/>
      <c r="CO29" s="195"/>
      <c r="CP29" s="194"/>
      <c r="CQ29" s="189"/>
      <c r="CR29" s="189"/>
      <c r="CS29" s="189"/>
      <c r="CT29" s="195"/>
      <c r="CU29" s="194"/>
      <c r="CV29" s="189"/>
      <c r="CW29" s="189"/>
      <c r="CX29" s="189"/>
      <c r="CY29" s="195"/>
      <c r="CZ29" s="194"/>
      <c r="DA29" s="189"/>
      <c r="DB29" s="189"/>
      <c r="DC29" s="189"/>
      <c r="DD29" s="195"/>
      <c r="DE29" s="194"/>
      <c r="DF29" s="189"/>
      <c r="DG29" s="189"/>
      <c r="DH29" s="189"/>
      <c r="DI29" s="195"/>
      <c r="DJ29" s="194"/>
      <c r="DK29" s="189"/>
      <c r="DL29" s="189"/>
      <c r="DM29" s="189"/>
      <c r="DN29" s="195"/>
      <c r="DO29" s="194"/>
      <c r="DP29" s="189"/>
      <c r="DQ29" s="189"/>
      <c r="DR29" s="189"/>
      <c r="DS29" s="195"/>
      <c r="DT29" s="194"/>
      <c r="DU29" s="189"/>
      <c r="DV29" s="189"/>
      <c r="DW29" s="189"/>
      <c r="DX29" s="195"/>
      <c r="DY29" s="194"/>
      <c r="DZ29" s="189"/>
      <c r="EA29" s="189"/>
      <c r="EB29" s="189"/>
      <c r="EC29" s="195"/>
      <c r="ED29" s="194"/>
      <c r="EE29" s="189"/>
      <c r="EF29" s="189"/>
      <c r="EG29" s="189"/>
      <c r="EH29" s="195"/>
      <c r="EI29" s="194"/>
      <c r="EJ29" s="189"/>
      <c r="EK29" s="189"/>
      <c r="EL29" s="189"/>
      <c r="EM29" s="195"/>
      <c r="EN29" s="194"/>
      <c r="EO29" s="189"/>
      <c r="EP29" s="189"/>
      <c r="EQ29" s="189"/>
      <c r="ER29" s="195"/>
      <c r="ES29" s="194"/>
      <c r="ET29" s="189"/>
      <c r="EU29" s="189"/>
      <c r="EV29" s="189"/>
      <c r="EW29" s="195"/>
    </row>
    <row r="30" spans="1:153" x14ac:dyDescent="0.25">
      <c r="A30" s="28" t="s">
        <v>198</v>
      </c>
      <c r="B30" s="24"/>
      <c r="C30" s="24"/>
      <c r="D30" s="194"/>
      <c r="E30" s="189"/>
      <c r="F30" s="189"/>
      <c r="G30" s="189"/>
      <c r="H30" s="195"/>
      <c r="I30" s="194"/>
      <c r="J30" s="189"/>
      <c r="K30" s="189"/>
      <c r="L30" s="189"/>
      <c r="M30" s="195"/>
      <c r="N30" s="194"/>
      <c r="O30" s="189"/>
      <c r="P30" s="189"/>
      <c r="Q30" s="189"/>
      <c r="R30" s="195"/>
      <c r="S30" s="194"/>
      <c r="T30" s="189"/>
      <c r="U30" s="189"/>
      <c r="V30" s="189"/>
      <c r="W30" s="195"/>
      <c r="X30" s="194"/>
      <c r="Y30" s="189"/>
      <c r="Z30" s="189"/>
      <c r="AA30" s="189"/>
      <c r="AB30" s="195"/>
      <c r="AC30" s="194"/>
      <c r="AD30" s="189"/>
      <c r="AE30" s="189"/>
      <c r="AF30" s="189"/>
      <c r="AG30" s="195"/>
      <c r="AH30" s="194"/>
      <c r="AI30" s="189"/>
      <c r="AJ30" s="189"/>
      <c r="AK30" s="189"/>
      <c r="AL30" s="195"/>
      <c r="AM30" s="194"/>
      <c r="AN30" s="189"/>
      <c r="AO30" s="189"/>
      <c r="AP30" s="189"/>
      <c r="AQ30" s="195"/>
      <c r="AR30" s="194"/>
      <c r="AS30" s="189"/>
      <c r="AT30" s="189"/>
      <c r="AU30" s="189"/>
      <c r="AV30" s="195"/>
      <c r="AW30" s="194"/>
      <c r="AX30" s="189"/>
      <c r="AY30" s="189"/>
      <c r="AZ30" s="189"/>
      <c r="BA30" s="195"/>
      <c r="BB30" s="194"/>
      <c r="BC30" s="189"/>
      <c r="BD30" s="189"/>
      <c r="BE30" s="189"/>
      <c r="BF30" s="195"/>
      <c r="BG30" s="194"/>
      <c r="BH30" s="189"/>
      <c r="BI30" s="189"/>
      <c r="BJ30" s="189"/>
      <c r="BK30" s="195"/>
      <c r="BL30" s="194"/>
      <c r="BM30" s="189"/>
      <c r="BN30" s="189"/>
      <c r="BO30" s="189"/>
      <c r="BP30" s="195"/>
      <c r="BQ30" s="194"/>
      <c r="BR30" s="189"/>
      <c r="BS30" s="189"/>
      <c r="BT30" s="189"/>
      <c r="BU30" s="195"/>
      <c r="BV30" s="194"/>
      <c r="BW30" s="189"/>
      <c r="BX30" s="189"/>
      <c r="BY30" s="189"/>
      <c r="BZ30" s="195"/>
      <c r="CA30" s="194"/>
      <c r="CB30" s="189"/>
      <c r="CC30" s="189"/>
      <c r="CD30" s="189"/>
      <c r="CE30" s="195"/>
      <c r="CF30" s="194"/>
      <c r="CG30" s="189"/>
      <c r="CH30" s="189"/>
      <c r="CI30" s="189"/>
      <c r="CJ30" s="195"/>
      <c r="CK30" s="194"/>
      <c r="CL30" s="189"/>
      <c r="CM30" s="189"/>
      <c r="CN30" s="189"/>
      <c r="CO30" s="195"/>
      <c r="CP30" s="194"/>
      <c r="CQ30" s="189"/>
      <c r="CR30" s="189"/>
      <c r="CS30" s="189"/>
      <c r="CT30" s="195"/>
      <c r="CU30" s="194"/>
      <c r="CV30" s="189"/>
      <c r="CW30" s="189"/>
      <c r="CX30" s="189"/>
      <c r="CY30" s="195"/>
      <c r="CZ30" s="194"/>
      <c r="DA30" s="189"/>
      <c r="DB30" s="189"/>
      <c r="DC30" s="189"/>
      <c r="DD30" s="195"/>
      <c r="DE30" s="194"/>
      <c r="DF30" s="189"/>
      <c r="DG30" s="189"/>
      <c r="DH30" s="189"/>
      <c r="DI30" s="195"/>
      <c r="DJ30" s="194"/>
      <c r="DK30" s="189"/>
      <c r="DL30" s="189"/>
      <c r="DM30" s="189"/>
      <c r="DN30" s="195"/>
      <c r="DO30" s="194"/>
      <c r="DP30" s="189"/>
      <c r="DQ30" s="189"/>
      <c r="DR30" s="189"/>
      <c r="DS30" s="195"/>
      <c r="DT30" s="194"/>
      <c r="DU30" s="189"/>
      <c r="DV30" s="189"/>
      <c r="DW30" s="189"/>
      <c r="DX30" s="195"/>
      <c r="DY30" s="194"/>
      <c r="DZ30" s="189"/>
      <c r="EA30" s="189"/>
      <c r="EB30" s="189"/>
      <c r="EC30" s="195"/>
      <c r="ED30" s="194"/>
      <c r="EE30" s="189"/>
      <c r="EF30" s="189"/>
      <c r="EG30" s="189"/>
      <c r="EH30" s="195"/>
      <c r="EI30" s="194"/>
      <c r="EJ30" s="189"/>
      <c r="EK30" s="189"/>
      <c r="EL30" s="189"/>
      <c r="EM30" s="195"/>
      <c r="EN30" s="194"/>
      <c r="EO30" s="189"/>
      <c r="EP30" s="189"/>
      <c r="EQ30" s="189"/>
      <c r="ER30" s="195"/>
      <c r="ES30" s="194"/>
      <c r="ET30" s="189"/>
      <c r="EU30" s="189"/>
      <c r="EV30" s="189"/>
      <c r="EW30" s="195"/>
    </row>
    <row r="31" spans="1:153" x14ac:dyDescent="0.25">
      <c r="A31" s="24" t="s">
        <v>190</v>
      </c>
      <c r="B31" s="24">
        <v>19.552734000000001</v>
      </c>
      <c r="C31" s="24">
        <v>15.489598000000001</v>
      </c>
      <c r="D31" s="27">
        <v>15.549564999999999</v>
      </c>
      <c r="E31" s="27">
        <v>15.549564999999999</v>
      </c>
      <c r="F31" s="27">
        <v>15.549564999999999</v>
      </c>
      <c r="G31" s="27">
        <v>15.549564999999999</v>
      </c>
      <c r="H31" s="24">
        <v>15.549564999999999</v>
      </c>
      <c r="I31" s="27">
        <v>15.549564999999999</v>
      </c>
      <c r="J31" s="27">
        <v>15.549564999999999</v>
      </c>
      <c r="K31" s="27">
        <v>15.549564999999999</v>
      </c>
      <c r="L31" s="27">
        <v>15.549564999999999</v>
      </c>
      <c r="M31" s="24">
        <v>15.549564999999999</v>
      </c>
      <c r="N31" s="27">
        <v>15.549564999999999</v>
      </c>
      <c r="O31" s="27">
        <v>15.549564999999999</v>
      </c>
      <c r="P31" s="27">
        <v>15.549564999999999</v>
      </c>
      <c r="Q31" s="27">
        <v>15.549564999999999</v>
      </c>
      <c r="R31" s="24">
        <v>15.549564999999999</v>
      </c>
      <c r="S31" s="27">
        <v>15.549564999999999</v>
      </c>
      <c r="T31" s="27">
        <v>15.549564999999999</v>
      </c>
      <c r="U31" s="27">
        <v>15.549564999999999</v>
      </c>
      <c r="V31" s="27">
        <v>15.549564999999999</v>
      </c>
      <c r="W31" s="24">
        <v>15.549564999999999</v>
      </c>
      <c r="X31" s="27">
        <v>15.549564999999999</v>
      </c>
      <c r="Y31" s="27">
        <v>15.549564999999999</v>
      </c>
      <c r="Z31" s="27">
        <v>15.549564999999999</v>
      </c>
      <c r="AA31" s="27">
        <v>15.549564999999999</v>
      </c>
      <c r="AB31" s="24">
        <v>15.549564999999999</v>
      </c>
      <c r="AC31" s="27">
        <v>15.549564999999999</v>
      </c>
      <c r="AD31" s="27">
        <v>15.549564999999999</v>
      </c>
      <c r="AE31" s="27">
        <v>15.549564999999999</v>
      </c>
      <c r="AF31" s="27">
        <v>15.549564999999999</v>
      </c>
      <c r="AG31" s="24">
        <v>15.549564999999999</v>
      </c>
      <c r="AH31" s="27">
        <v>15.549564999999999</v>
      </c>
      <c r="AI31" s="27">
        <v>15.549564999999999</v>
      </c>
      <c r="AJ31" s="27">
        <v>15.549564999999999</v>
      </c>
      <c r="AK31" s="27">
        <v>15.549564999999999</v>
      </c>
      <c r="AL31" s="24">
        <v>15.549564999999999</v>
      </c>
      <c r="AM31" s="27">
        <v>15.549564999999999</v>
      </c>
      <c r="AN31" s="27">
        <v>15.549564999999999</v>
      </c>
      <c r="AO31" s="27">
        <v>15.549564999999999</v>
      </c>
      <c r="AP31" s="27">
        <v>15.549564999999999</v>
      </c>
      <c r="AQ31" s="24">
        <v>15.549564999999999</v>
      </c>
      <c r="AR31" s="27">
        <v>15.549564999999999</v>
      </c>
      <c r="AS31" s="27">
        <v>15.549564999999999</v>
      </c>
      <c r="AT31" s="27">
        <v>15.549564999999999</v>
      </c>
      <c r="AU31" s="27">
        <v>15.549564999999999</v>
      </c>
      <c r="AV31" s="24">
        <v>15.549564999999999</v>
      </c>
      <c r="AW31" s="27">
        <v>15.549564999999999</v>
      </c>
      <c r="AX31" s="27">
        <v>15.549564999999999</v>
      </c>
      <c r="AY31" s="27">
        <v>15.549564999999999</v>
      </c>
      <c r="AZ31" s="27">
        <v>15.549564999999999</v>
      </c>
      <c r="BA31" s="24">
        <v>15.549564999999999</v>
      </c>
      <c r="BB31" s="27">
        <v>15.549564999999999</v>
      </c>
      <c r="BC31" s="27">
        <v>15.549564999999999</v>
      </c>
      <c r="BD31" s="27">
        <v>15.549564999999999</v>
      </c>
      <c r="BE31" s="27">
        <v>21.841436000000002</v>
      </c>
      <c r="BF31" s="24">
        <v>15.549564999999999</v>
      </c>
      <c r="BG31" s="27">
        <v>17.684712999999999</v>
      </c>
      <c r="BH31" s="27">
        <v>15.549564999999999</v>
      </c>
      <c r="BI31" s="27">
        <v>19.415831000000001</v>
      </c>
      <c r="BJ31" s="27">
        <v>22.156029</v>
      </c>
      <c r="BK31" s="24">
        <v>15.549564999999999</v>
      </c>
      <c r="BL31" s="27">
        <v>17.791471000000001</v>
      </c>
      <c r="BM31" s="27">
        <v>21.841436000000002</v>
      </c>
      <c r="BN31" s="27">
        <v>19.609145999999999</v>
      </c>
      <c r="BO31" s="27">
        <v>22.486350999999999</v>
      </c>
      <c r="BP31" s="24">
        <v>15.549564999999999</v>
      </c>
      <c r="BQ31" s="27">
        <v>17.903566000000001</v>
      </c>
      <c r="BR31" s="27">
        <v>22.156029</v>
      </c>
      <c r="BS31" s="27">
        <v>19.812124000000001</v>
      </c>
      <c r="BT31" s="27">
        <v>22.833190999999999</v>
      </c>
      <c r="BU31" s="24">
        <v>15.549564999999999</v>
      </c>
      <c r="BV31" s="27">
        <v>18.021267000000002</v>
      </c>
      <c r="BW31" s="27">
        <v>22.486350999999999</v>
      </c>
      <c r="BX31" s="27">
        <v>20.025252999999999</v>
      </c>
      <c r="BY31" s="27">
        <v>23.197372000000001</v>
      </c>
      <c r="BZ31" s="24">
        <v>15.549564999999999</v>
      </c>
      <c r="CA31" s="27">
        <v>18.144852</v>
      </c>
      <c r="CB31" s="27">
        <v>22.833190999999999</v>
      </c>
      <c r="CC31" s="27">
        <v>20.249037000000001</v>
      </c>
      <c r="CD31" s="27">
        <v>23.579763</v>
      </c>
      <c r="CE31" s="24">
        <v>15.549564999999999</v>
      </c>
      <c r="CF31" s="27">
        <v>18.274614</v>
      </c>
      <c r="CG31" s="27">
        <v>23.197372000000001</v>
      </c>
      <c r="CH31" s="27">
        <v>20.484009</v>
      </c>
      <c r="CI31" s="27">
        <v>23.981273999999999</v>
      </c>
      <c r="CJ31" s="24">
        <v>15.549564999999999</v>
      </c>
      <c r="CK31" s="27">
        <v>18.410868000000001</v>
      </c>
      <c r="CL31" s="27">
        <v>23.579763</v>
      </c>
      <c r="CM31" s="27">
        <v>20.730732</v>
      </c>
      <c r="CN31" s="27">
        <v>24.402858999999999</v>
      </c>
      <c r="CO31" s="24">
        <v>15.549564999999999</v>
      </c>
      <c r="CP31" s="27">
        <v>18.553932</v>
      </c>
      <c r="CQ31" s="27">
        <v>23.981273999999999</v>
      </c>
      <c r="CR31" s="27">
        <v>20.989789999999999</v>
      </c>
      <c r="CS31" s="27">
        <v>24.845521999999999</v>
      </c>
      <c r="CT31" s="24">
        <v>15.549564999999999</v>
      </c>
      <c r="CU31" s="27">
        <v>18.704151</v>
      </c>
      <c r="CV31" s="27">
        <v>24.402858999999999</v>
      </c>
      <c r="CW31" s="27">
        <v>21.261803</v>
      </c>
      <c r="CX31" s="27">
        <v>25.310321999999999</v>
      </c>
      <c r="CY31" s="24">
        <v>21.841436000000002</v>
      </c>
      <c r="CZ31" s="27">
        <v>18.861881</v>
      </c>
      <c r="DA31" s="27">
        <v>24.845521999999999</v>
      </c>
      <c r="DB31" s="27">
        <v>21.547412999999999</v>
      </c>
      <c r="DC31" s="27">
        <v>25.798359000000001</v>
      </c>
      <c r="DD31" s="24">
        <v>22.156029</v>
      </c>
      <c r="DE31" s="27">
        <v>19.027494000000001</v>
      </c>
      <c r="DF31" s="27">
        <v>25.310321999999999</v>
      </c>
      <c r="DG31" s="27">
        <v>21.847304999999999</v>
      </c>
      <c r="DH31" s="27">
        <v>26.310798999999999</v>
      </c>
      <c r="DI31" s="24">
        <v>22.486350999999999</v>
      </c>
      <c r="DJ31" s="27">
        <v>19.201392999999999</v>
      </c>
      <c r="DK31" s="27">
        <v>25.798359000000001</v>
      </c>
      <c r="DL31" s="27">
        <v>22.162192999999998</v>
      </c>
      <c r="DM31" s="27">
        <v>26.848859999999998</v>
      </c>
      <c r="DN31" s="24">
        <v>22.833190999999999</v>
      </c>
      <c r="DO31" s="27">
        <v>19.383986</v>
      </c>
      <c r="DP31" s="27">
        <v>26.310798999999999</v>
      </c>
      <c r="DQ31" s="27">
        <v>22.492825</v>
      </c>
      <c r="DR31" s="27">
        <v>27.413824000000002</v>
      </c>
      <c r="DS31" s="24">
        <v>23.197372000000001</v>
      </c>
      <c r="DT31" s="27">
        <v>19.575706</v>
      </c>
      <c r="DU31" s="27">
        <v>26.848859999999998</v>
      </c>
      <c r="DV31" s="27">
        <v>22.839984999999999</v>
      </c>
      <c r="DW31" s="27">
        <v>28.007038000000001</v>
      </c>
      <c r="DX31" s="24">
        <v>23.579763</v>
      </c>
      <c r="DY31" s="27">
        <v>19.777011999999999</v>
      </c>
      <c r="DZ31" s="27">
        <v>27.413824000000002</v>
      </c>
      <c r="EA31" s="27">
        <v>23.204508000000001</v>
      </c>
      <c r="EB31" s="27">
        <v>28.629911</v>
      </c>
      <c r="EC31" s="24">
        <v>23.981273999999999</v>
      </c>
      <c r="ED31" s="27">
        <v>19.988385999999998</v>
      </c>
      <c r="EE31" s="27">
        <v>28.007038000000001</v>
      </c>
      <c r="EF31" s="27">
        <v>23.587254999999999</v>
      </c>
      <c r="EG31" s="27">
        <v>29.283930000000002</v>
      </c>
      <c r="EH31" s="24">
        <v>24.402858999999999</v>
      </c>
      <c r="EI31" s="27">
        <v>20.210326999999999</v>
      </c>
      <c r="EJ31" s="27">
        <v>28.629911</v>
      </c>
      <c r="EK31" s="27">
        <v>23.989139999999999</v>
      </c>
      <c r="EL31" s="27">
        <v>29.970645999999999</v>
      </c>
      <c r="EM31" s="24">
        <v>24.845521999999999</v>
      </c>
      <c r="EN31" s="27">
        <v>20.443365</v>
      </c>
      <c r="EO31" s="27">
        <v>29.283930000000002</v>
      </c>
      <c r="EP31" s="27">
        <v>24.411117999999998</v>
      </c>
      <c r="EQ31" s="27">
        <v>30.691700000000001</v>
      </c>
      <c r="ER31" s="24">
        <v>25.310321999999999</v>
      </c>
      <c r="ES31" s="26">
        <v>0.01</v>
      </c>
      <c r="ET31" s="26">
        <v>2.1999999999999999E-2</v>
      </c>
      <c r="EU31" s="26">
        <v>1.6E-2</v>
      </c>
      <c r="EV31" s="26">
        <v>2.4E-2</v>
      </c>
      <c r="EW31" s="25">
        <v>1.7000000000000001E-2</v>
      </c>
    </row>
    <row r="32" spans="1:153" x14ac:dyDescent="0.25">
      <c r="A32" s="24" t="s">
        <v>189</v>
      </c>
      <c r="B32" s="24">
        <v>2.3839959999999998</v>
      </c>
      <c r="C32" s="24">
        <v>1.9754769999999999</v>
      </c>
      <c r="D32" s="27">
        <v>2.414142</v>
      </c>
      <c r="E32" s="27">
        <v>2.414142</v>
      </c>
      <c r="F32" s="27">
        <v>2.414142</v>
      </c>
      <c r="G32" s="27">
        <v>2.414142</v>
      </c>
      <c r="H32" s="24">
        <v>2.414142</v>
      </c>
      <c r="I32" s="27">
        <v>2.414142</v>
      </c>
      <c r="J32" s="27">
        <v>2.414142</v>
      </c>
      <c r="K32" s="27">
        <v>2.414142</v>
      </c>
      <c r="L32" s="27">
        <v>2.414142</v>
      </c>
      <c r="M32" s="24">
        <v>2.414142</v>
      </c>
      <c r="N32" s="27">
        <v>2.0846819999999999</v>
      </c>
      <c r="O32" s="27">
        <v>2.0846819999999999</v>
      </c>
      <c r="P32" s="27">
        <v>2.0846819999999999</v>
      </c>
      <c r="Q32" s="27">
        <v>2.0846819999999999</v>
      </c>
      <c r="R32" s="24">
        <v>2.0846819999999999</v>
      </c>
      <c r="S32" s="27">
        <v>2.0846819999999999</v>
      </c>
      <c r="T32" s="27">
        <v>2.0846819999999999</v>
      </c>
      <c r="U32" s="27">
        <v>2.0846819999999999</v>
      </c>
      <c r="V32" s="27">
        <v>2.0846819999999999</v>
      </c>
      <c r="W32" s="24">
        <v>2.0846819999999999</v>
      </c>
      <c r="X32" s="27">
        <v>2.0846819999999999</v>
      </c>
      <c r="Y32" s="27">
        <v>2.0846819999999999</v>
      </c>
      <c r="Z32" s="27">
        <v>2.0847039999999999</v>
      </c>
      <c r="AA32" s="27">
        <v>2.0847479999999998</v>
      </c>
      <c r="AB32" s="24">
        <v>2.0846819999999999</v>
      </c>
      <c r="AC32" s="27">
        <v>2.0846819999999999</v>
      </c>
      <c r="AD32" s="27">
        <v>2.0846819999999999</v>
      </c>
      <c r="AE32" s="27">
        <v>2.0847259999999999</v>
      </c>
      <c r="AF32" s="27">
        <v>2.084835</v>
      </c>
      <c r="AG32" s="24">
        <v>2.0846819999999999</v>
      </c>
      <c r="AH32" s="27">
        <v>2.0846819999999999</v>
      </c>
      <c r="AI32" s="27">
        <v>2.0846819999999999</v>
      </c>
      <c r="AJ32" s="27">
        <v>2.0847699999999998</v>
      </c>
      <c r="AK32" s="27">
        <v>2.0849229999999999</v>
      </c>
      <c r="AL32" s="24">
        <v>2.0846819999999999</v>
      </c>
      <c r="AM32" s="27">
        <v>2.0846819999999999</v>
      </c>
      <c r="AN32" s="27">
        <v>2.0847039999999999</v>
      </c>
      <c r="AO32" s="27">
        <v>2.084835</v>
      </c>
      <c r="AP32" s="27">
        <v>2.0850749999999998</v>
      </c>
      <c r="AQ32" s="24">
        <v>2.0846819999999999</v>
      </c>
      <c r="AR32" s="27">
        <v>2.0846819999999999</v>
      </c>
      <c r="AS32" s="27">
        <v>2.0847479999999998</v>
      </c>
      <c r="AT32" s="27">
        <v>2.0849660000000001</v>
      </c>
      <c r="AU32" s="27">
        <v>2.0852940000000002</v>
      </c>
      <c r="AV32" s="24">
        <v>2.0846819999999999</v>
      </c>
      <c r="AW32" s="27">
        <v>2.0846819999999999</v>
      </c>
      <c r="AX32" s="27">
        <v>2.084813</v>
      </c>
      <c r="AY32" s="27">
        <v>2.0851410000000001</v>
      </c>
      <c r="AZ32" s="27">
        <v>2.085512</v>
      </c>
      <c r="BA32" s="24">
        <v>2.0846819999999999</v>
      </c>
      <c r="BB32" s="27">
        <v>2.0846819999999999</v>
      </c>
      <c r="BC32" s="27">
        <v>2.0849229999999999</v>
      </c>
      <c r="BD32" s="27">
        <v>2.085315</v>
      </c>
      <c r="BE32" s="27">
        <v>2.0857519999999998</v>
      </c>
      <c r="BF32" s="24">
        <v>2.0847039999999999</v>
      </c>
      <c r="BG32" s="27">
        <v>2.0846819999999999</v>
      </c>
      <c r="BH32" s="27">
        <v>2.0850749999999998</v>
      </c>
      <c r="BI32" s="27">
        <v>2.085512</v>
      </c>
      <c r="BJ32" s="27">
        <v>2.086014</v>
      </c>
      <c r="BK32" s="24">
        <v>2.0847699999999998</v>
      </c>
      <c r="BL32" s="27">
        <v>2.0847479999999998</v>
      </c>
      <c r="BM32" s="27">
        <v>2.0852499999999998</v>
      </c>
      <c r="BN32" s="27">
        <v>2.0857739999999998</v>
      </c>
      <c r="BO32" s="27">
        <v>2.0864280000000002</v>
      </c>
      <c r="BP32" s="24">
        <v>2.0848789999999999</v>
      </c>
      <c r="BQ32" s="27">
        <v>2.084857</v>
      </c>
      <c r="BR32" s="27">
        <v>2.0854240000000002</v>
      </c>
      <c r="BS32" s="27">
        <v>2.0860569999999998</v>
      </c>
      <c r="BT32" s="27">
        <v>2.086865</v>
      </c>
      <c r="BU32" s="24">
        <v>2.0849440000000001</v>
      </c>
      <c r="BV32" s="27">
        <v>2.08501</v>
      </c>
      <c r="BW32" s="27">
        <v>2.0855990000000002</v>
      </c>
      <c r="BX32" s="27">
        <v>2.0864280000000002</v>
      </c>
      <c r="BY32" s="27">
        <v>2.087367</v>
      </c>
      <c r="BZ32" s="24">
        <v>2.0850529999999998</v>
      </c>
      <c r="CA32" s="27">
        <v>2.0851410000000001</v>
      </c>
      <c r="CB32" s="27">
        <v>2.085817</v>
      </c>
      <c r="CC32" s="27">
        <v>2.0869089999999999</v>
      </c>
      <c r="CD32" s="27">
        <v>2.0880869999999998</v>
      </c>
      <c r="CE32" s="24">
        <v>2.0851839999999999</v>
      </c>
      <c r="CF32" s="27">
        <v>2.0852940000000002</v>
      </c>
      <c r="CG32" s="27">
        <v>2.0862099999999999</v>
      </c>
      <c r="CH32" s="27">
        <v>2.0875849999999998</v>
      </c>
      <c r="CI32" s="27">
        <v>2.0889160000000002</v>
      </c>
      <c r="CJ32" s="24">
        <v>2.085315</v>
      </c>
      <c r="CK32" s="27">
        <v>2.0854900000000001</v>
      </c>
      <c r="CL32" s="27">
        <v>2.086843</v>
      </c>
      <c r="CM32" s="27">
        <v>2.0884800000000001</v>
      </c>
      <c r="CN32" s="27">
        <v>2.0899209999999999</v>
      </c>
      <c r="CO32" s="24">
        <v>2.085534</v>
      </c>
      <c r="CP32" s="27">
        <v>2.0857739999999998</v>
      </c>
      <c r="CQ32" s="27">
        <v>2.0875849999999998</v>
      </c>
      <c r="CR32" s="27">
        <v>2.0895060000000001</v>
      </c>
      <c r="CS32" s="27">
        <v>2.0911430000000002</v>
      </c>
      <c r="CT32" s="24">
        <v>2.0858829999999999</v>
      </c>
      <c r="CU32" s="27">
        <v>2.0857739999999998</v>
      </c>
      <c r="CV32" s="27">
        <v>2.0876939999999999</v>
      </c>
      <c r="CW32" s="27">
        <v>2.0896370000000002</v>
      </c>
      <c r="CX32" s="27">
        <v>2.091361</v>
      </c>
      <c r="CY32" s="24">
        <v>2.0858829999999999</v>
      </c>
      <c r="CZ32" s="27">
        <v>2.0857739999999998</v>
      </c>
      <c r="DA32" s="27">
        <v>2.0876939999999999</v>
      </c>
      <c r="DB32" s="27">
        <v>2.0896370000000002</v>
      </c>
      <c r="DC32" s="27">
        <v>2.091361</v>
      </c>
      <c r="DD32" s="24">
        <v>2.0858829999999999</v>
      </c>
      <c r="DE32" s="27">
        <v>2.0857739999999998</v>
      </c>
      <c r="DF32" s="27">
        <v>2.0876939999999999</v>
      </c>
      <c r="DG32" s="27">
        <v>2.0896370000000002</v>
      </c>
      <c r="DH32" s="27">
        <v>2.091361</v>
      </c>
      <c r="DI32" s="24">
        <v>2.0858829999999999</v>
      </c>
      <c r="DJ32" s="27">
        <v>2.0857739999999998</v>
      </c>
      <c r="DK32" s="27">
        <v>2.0876939999999999</v>
      </c>
      <c r="DL32" s="27">
        <v>2.0896370000000002</v>
      </c>
      <c r="DM32" s="27">
        <v>2.091361</v>
      </c>
      <c r="DN32" s="24">
        <v>2.0858829999999999</v>
      </c>
      <c r="DO32" s="27">
        <v>2.0857739999999998</v>
      </c>
      <c r="DP32" s="27">
        <v>2.0876939999999999</v>
      </c>
      <c r="DQ32" s="27">
        <v>2.0896370000000002</v>
      </c>
      <c r="DR32" s="27">
        <v>2.091361</v>
      </c>
      <c r="DS32" s="24">
        <v>2.0858829999999999</v>
      </c>
      <c r="DT32" s="27">
        <v>2.0857739999999998</v>
      </c>
      <c r="DU32" s="27">
        <v>2.0876939999999999</v>
      </c>
      <c r="DV32" s="27">
        <v>2.0896370000000002</v>
      </c>
      <c r="DW32" s="27">
        <v>2.091361</v>
      </c>
      <c r="DX32" s="24">
        <v>2.0858829999999999</v>
      </c>
      <c r="DY32" s="27">
        <v>2.0857739999999998</v>
      </c>
      <c r="DZ32" s="27">
        <v>2.0876939999999999</v>
      </c>
      <c r="EA32" s="27">
        <v>2.0896370000000002</v>
      </c>
      <c r="EB32" s="27">
        <v>2.091361</v>
      </c>
      <c r="EC32" s="24">
        <v>2.0858829999999999</v>
      </c>
      <c r="ED32" s="27">
        <v>2.0857739999999998</v>
      </c>
      <c r="EE32" s="27">
        <v>2.0876939999999999</v>
      </c>
      <c r="EF32" s="27">
        <v>2.0896370000000002</v>
      </c>
      <c r="EG32" s="27">
        <v>2.091361</v>
      </c>
      <c r="EH32" s="24">
        <v>2.0858829999999999</v>
      </c>
      <c r="EI32" s="27">
        <v>2.0857739999999998</v>
      </c>
      <c r="EJ32" s="27">
        <v>2.0876939999999999</v>
      </c>
      <c r="EK32" s="27">
        <v>2.0896370000000002</v>
      </c>
      <c r="EL32" s="27">
        <v>2.091361</v>
      </c>
      <c r="EM32" s="24">
        <v>2.0858829999999999</v>
      </c>
      <c r="EN32" s="27">
        <v>2.0857739999999998</v>
      </c>
      <c r="EO32" s="27">
        <v>2.0876939999999999</v>
      </c>
      <c r="EP32" s="27">
        <v>2.0896370000000002</v>
      </c>
      <c r="EQ32" s="27">
        <v>2.091361</v>
      </c>
      <c r="ER32" s="24">
        <v>2.0858829999999999</v>
      </c>
      <c r="ES32" s="26">
        <v>2E-3</v>
      </c>
      <c r="ET32" s="26">
        <v>2E-3</v>
      </c>
      <c r="EU32" s="26">
        <v>2E-3</v>
      </c>
      <c r="EV32" s="26">
        <v>2E-3</v>
      </c>
      <c r="EW32" s="25">
        <v>2E-3</v>
      </c>
    </row>
    <row r="33" spans="1:153" x14ac:dyDescent="0.25">
      <c r="A33" s="24" t="s">
        <v>188</v>
      </c>
      <c r="B33" s="24">
        <v>68.837242000000003</v>
      </c>
      <c r="C33" s="24">
        <v>70.422202999999996</v>
      </c>
      <c r="D33" s="27">
        <v>74.941413999999995</v>
      </c>
      <c r="E33" s="27">
        <v>76.036568000000003</v>
      </c>
      <c r="F33" s="27">
        <v>76.684653999999995</v>
      </c>
      <c r="G33" s="27">
        <v>77.821479999999994</v>
      </c>
      <c r="H33" s="24">
        <v>76.581635000000006</v>
      </c>
      <c r="I33" s="27">
        <v>77.750572000000005</v>
      </c>
      <c r="J33" s="27">
        <v>80.122703999999999</v>
      </c>
      <c r="K33" s="27">
        <v>81.523421999999997</v>
      </c>
      <c r="L33" s="27">
        <v>84.010077999999993</v>
      </c>
      <c r="M33" s="24">
        <v>81.293243000000004</v>
      </c>
      <c r="N33" s="27">
        <v>93.105827000000005</v>
      </c>
      <c r="O33" s="27">
        <v>96.338249000000005</v>
      </c>
      <c r="P33" s="27">
        <v>98.225159000000005</v>
      </c>
      <c r="Q33" s="27">
        <v>101.477959</v>
      </c>
      <c r="R33" s="24">
        <v>98.272385</v>
      </c>
      <c r="S33" s="27">
        <v>95.165344000000005</v>
      </c>
      <c r="T33" s="27">
        <v>99.329139999999995</v>
      </c>
      <c r="U33" s="27">
        <v>101.73792299999999</v>
      </c>
      <c r="V33" s="27">
        <v>105.822624</v>
      </c>
      <c r="W33" s="24">
        <v>102.091606</v>
      </c>
      <c r="X33" s="27">
        <v>97.145424000000006</v>
      </c>
      <c r="Y33" s="27">
        <v>102.340805</v>
      </c>
      <c r="Z33" s="27">
        <v>105.309555</v>
      </c>
      <c r="AA33" s="27">
        <v>110.414917</v>
      </c>
      <c r="AB33" s="24">
        <v>106.04935500000001</v>
      </c>
      <c r="AC33" s="27">
        <v>98.571526000000006</v>
      </c>
      <c r="AD33" s="27">
        <v>104.68038900000001</v>
      </c>
      <c r="AE33" s="27">
        <v>108.137466</v>
      </c>
      <c r="AF33" s="27">
        <v>114.092049</v>
      </c>
      <c r="AG33" s="24">
        <v>109.168541</v>
      </c>
      <c r="AH33" s="27">
        <v>100.18019099999999</v>
      </c>
      <c r="AI33" s="27">
        <v>107.36209100000001</v>
      </c>
      <c r="AJ33" s="27">
        <v>111.35174600000001</v>
      </c>
      <c r="AK33" s="27">
        <v>118.13529200000001</v>
      </c>
      <c r="AL33" s="24">
        <v>112.71938299999999</v>
      </c>
      <c r="AM33" s="27">
        <v>102.012787</v>
      </c>
      <c r="AN33" s="27">
        <v>110.368126</v>
      </c>
      <c r="AO33" s="27">
        <v>114.88717699999999</v>
      </c>
      <c r="AP33" s="27">
        <v>122.49906900000001</v>
      </c>
      <c r="AQ33" s="24">
        <v>116.64443199999999</v>
      </c>
      <c r="AR33" s="27">
        <v>104.106224</v>
      </c>
      <c r="AS33" s="27">
        <v>113.72107699999999</v>
      </c>
      <c r="AT33" s="27">
        <v>118.72880600000001</v>
      </c>
      <c r="AU33" s="27">
        <v>127.114929</v>
      </c>
      <c r="AV33" s="24">
        <v>120.951851</v>
      </c>
      <c r="AW33" s="27">
        <v>106.472855</v>
      </c>
      <c r="AX33" s="27">
        <v>117.413612</v>
      </c>
      <c r="AY33" s="27">
        <v>122.933723</v>
      </c>
      <c r="AZ33" s="27">
        <v>131.98637400000001</v>
      </c>
      <c r="BA33" s="24">
        <v>125.688438</v>
      </c>
      <c r="BB33" s="27">
        <v>109.18461600000001</v>
      </c>
      <c r="BC33" s="27">
        <v>121.441383</v>
      </c>
      <c r="BD33" s="27">
        <v>127.57450900000001</v>
      </c>
      <c r="BE33" s="27">
        <v>137.275238</v>
      </c>
      <c r="BF33" s="24">
        <v>130.88952599999999</v>
      </c>
      <c r="BG33" s="27">
        <v>112.222908</v>
      </c>
      <c r="BH33" s="27">
        <v>125.92884100000001</v>
      </c>
      <c r="BI33" s="27">
        <v>132.67169200000001</v>
      </c>
      <c r="BJ33" s="27">
        <v>143.03898599999999</v>
      </c>
      <c r="BK33" s="24">
        <v>136.51470900000001</v>
      </c>
      <c r="BL33" s="27">
        <v>115.619209</v>
      </c>
      <c r="BM33" s="27">
        <v>130.816238</v>
      </c>
      <c r="BN33" s="27">
        <v>138.28608700000001</v>
      </c>
      <c r="BO33" s="27">
        <v>149.35279800000001</v>
      </c>
      <c r="BP33" s="24">
        <v>142.71376000000001</v>
      </c>
      <c r="BQ33" s="27">
        <v>119.51309999999999</v>
      </c>
      <c r="BR33" s="27">
        <v>136.18443300000001</v>
      </c>
      <c r="BS33" s="27">
        <v>144.490814</v>
      </c>
      <c r="BT33" s="27">
        <v>156.23809800000001</v>
      </c>
      <c r="BU33" s="24">
        <v>149.489532</v>
      </c>
      <c r="BV33" s="27">
        <v>123.877296</v>
      </c>
      <c r="BW33" s="27">
        <v>142.20176699999999</v>
      </c>
      <c r="BX33" s="27">
        <v>151.351562</v>
      </c>
      <c r="BY33" s="27">
        <v>163.71972700000001</v>
      </c>
      <c r="BZ33" s="24">
        <v>156.874954</v>
      </c>
      <c r="CA33" s="27">
        <v>128.78242499999999</v>
      </c>
      <c r="CB33" s="27">
        <v>148.83158900000001</v>
      </c>
      <c r="CC33" s="27">
        <v>158.90278599999999</v>
      </c>
      <c r="CD33" s="27">
        <v>171.78270000000001</v>
      </c>
      <c r="CE33" s="24">
        <v>164.927719</v>
      </c>
      <c r="CF33" s="27">
        <v>134.293182</v>
      </c>
      <c r="CG33" s="27">
        <v>156.195145</v>
      </c>
      <c r="CH33" s="27">
        <v>167.15811199999999</v>
      </c>
      <c r="CI33" s="27">
        <v>180.49775700000001</v>
      </c>
      <c r="CJ33" s="24">
        <v>173.747818</v>
      </c>
      <c r="CK33" s="27">
        <v>140.54632599999999</v>
      </c>
      <c r="CL33" s="27">
        <v>164.29118299999999</v>
      </c>
      <c r="CM33" s="27">
        <v>176.16975400000001</v>
      </c>
      <c r="CN33" s="27">
        <v>189.82995600000001</v>
      </c>
      <c r="CO33" s="24">
        <v>183.390747</v>
      </c>
      <c r="CP33" s="27">
        <v>147.564514</v>
      </c>
      <c r="CQ33" s="27">
        <v>173.17065400000001</v>
      </c>
      <c r="CR33" s="27">
        <v>185.997986</v>
      </c>
      <c r="CS33" s="27">
        <v>199.87841800000001</v>
      </c>
      <c r="CT33" s="24">
        <v>193.869247</v>
      </c>
      <c r="CU33" s="27">
        <v>154.945953</v>
      </c>
      <c r="CV33" s="27">
        <v>182.51496900000001</v>
      </c>
      <c r="CW33" s="27">
        <v>196.16362000000001</v>
      </c>
      <c r="CX33" s="27">
        <v>210.25862100000001</v>
      </c>
      <c r="CY33" s="24">
        <v>204.837692</v>
      </c>
      <c r="CZ33" s="27">
        <v>162.709183</v>
      </c>
      <c r="DA33" s="27">
        <v>192.26741000000001</v>
      </c>
      <c r="DB33" s="27">
        <v>206.67865</v>
      </c>
      <c r="DC33" s="27">
        <v>220.94288599999999</v>
      </c>
      <c r="DD33" s="24">
        <v>216.24411000000001</v>
      </c>
      <c r="DE33" s="27">
        <v>170.843063</v>
      </c>
      <c r="DF33" s="27">
        <v>202.508453</v>
      </c>
      <c r="DG33" s="27">
        <v>217.57368500000001</v>
      </c>
      <c r="DH33" s="27">
        <v>231.906296</v>
      </c>
      <c r="DI33" s="24">
        <v>228.157928</v>
      </c>
      <c r="DJ33" s="27">
        <v>179.236572</v>
      </c>
      <c r="DK33" s="27">
        <v>213.16850299999999</v>
      </c>
      <c r="DL33" s="27">
        <v>228.97065699999999</v>
      </c>
      <c r="DM33" s="27">
        <v>243.15913399999999</v>
      </c>
      <c r="DN33" s="24">
        <v>240.62797499999999</v>
      </c>
      <c r="DO33" s="27">
        <v>188.169693</v>
      </c>
      <c r="DP33" s="27">
        <v>224.40365600000001</v>
      </c>
      <c r="DQ33" s="27">
        <v>240.88703899999999</v>
      </c>
      <c r="DR33" s="27">
        <v>254.675186</v>
      </c>
      <c r="DS33" s="24">
        <v>253.770859</v>
      </c>
      <c r="DT33" s="27">
        <v>196.29737900000001</v>
      </c>
      <c r="DU33" s="27">
        <v>233.807388</v>
      </c>
      <c r="DV33" s="27">
        <v>250.76281700000001</v>
      </c>
      <c r="DW33" s="27">
        <v>263.49487299999998</v>
      </c>
      <c r="DX33" s="24">
        <v>264.73294099999998</v>
      </c>
      <c r="DY33" s="27">
        <v>203.718445</v>
      </c>
      <c r="DZ33" s="27">
        <v>241.42379800000001</v>
      </c>
      <c r="EA33" s="27">
        <v>258.54156499999999</v>
      </c>
      <c r="EB33" s="27">
        <v>269.85232500000001</v>
      </c>
      <c r="EC33" s="24">
        <v>273.05294800000001</v>
      </c>
      <c r="ED33" s="27">
        <v>210.34794600000001</v>
      </c>
      <c r="EE33" s="27">
        <v>247.66867099999999</v>
      </c>
      <c r="EF33" s="27">
        <v>264.76620500000001</v>
      </c>
      <c r="EG33" s="27">
        <v>275.349762</v>
      </c>
      <c r="EH33" s="24">
        <v>279.35110500000002</v>
      </c>
      <c r="EI33" s="27">
        <v>216.59733600000001</v>
      </c>
      <c r="EJ33" s="27">
        <v>253.330399</v>
      </c>
      <c r="EK33" s="27">
        <v>270.47799700000002</v>
      </c>
      <c r="EL33" s="27">
        <v>280.82232699999997</v>
      </c>
      <c r="EM33" s="24">
        <v>285.11370799999997</v>
      </c>
      <c r="EN33" s="27">
        <v>222.67953499999999</v>
      </c>
      <c r="EO33" s="27">
        <v>258.98217799999998</v>
      </c>
      <c r="EP33" s="27">
        <v>276.316193</v>
      </c>
      <c r="EQ33" s="27">
        <v>286.22082499999999</v>
      </c>
      <c r="ER33" s="24">
        <v>290.97937000000002</v>
      </c>
      <c r="ES33" s="26">
        <v>0.04</v>
      </c>
      <c r="ET33" s="26">
        <v>4.5999999999999999E-2</v>
      </c>
      <c r="EU33" s="26">
        <v>4.8000000000000001E-2</v>
      </c>
      <c r="EV33" s="26">
        <v>0.05</v>
      </c>
      <c r="EW33" s="25">
        <v>0.05</v>
      </c>
    </row>
    <row r="34" spans="1:153" x14ac:dyDescent="0.25">
      <c r="A34" s="24" t="s">
        <v>197</v>
      </c>
      <c r="B34" s="24">
        <v>10.263548999999999</v>
      </c>
      <c r="C34" s="24">
        <v>10.777761</v>
      </c>
      <c r="D34" s="27">
        <v>10.787063</v>
      </c>
      <c r="E34" s="27">
        <v>10.787063</v>
      </c>
      <c r="F34" s="27">
        <v>10.787063</v>
      </c>
      <c r="G34" s="27">
        <v>10.787063</v>
      </c>
      <c r="H34" s="24">
        <v>10.787063</v>
      </c>
      <c r="I34" s="27">
        <v>10.787063</v>
      </c>
      <c r="J34" s="27">
        <v>10.787063</v>
      </c>
      <c r="K34" s="27">
        <v>10.787063</v>
      </c>
      <c r="L34" s="27">
        <v>10.787063</v>
      </c>
      <c r="M34" s="24">
        <v>10.787063</v>
      </c>
      <c r="N34" s="27">
        <v>13.827128</v>
      </c>
      <c r="O34" s="27">
        <v>13.827128</v>
      </c>
      <c r="P34" s="27">
        <v>13.827128</v>
      </c>
      <c r="Q34" s="27">
        <v>13.827128</v>
      </c>
      <c r="R34" s="24">
        <v>13.827128</v>
      </c>
      <c r="S34" s="27">
        <v>13.827128</v>
      </c>
      <c r="T34" s="27">
        <v>13.827128</v>
      </c>
      <c r="U34" s="27">
        <v>13.827128</v>
      </c>
      <c r="V34" s="27">
        <v>13.827128</v>
      </c>
      <c r="W34" s="24">
        <v>13.827128</v>
      </c>
      <c r="X34" s="27">
        <v>13.827128</v>
      </c>
      <c r="Y34" s="27">
        <v>13.827128</v>
      </c>
      <c r="Z34" s="27">
        <v>13.827128</v>
      </c>
      <c r="AA34" s="27">
        <v>13.827128</v>
      </c>
      <c r="AB34" s="24">
        <v>13.827128</v>
      </c>
      <c r="AC34" s="27">
        <v>13.827128</v>
      </c>
      <c r="AD34" s="27">
        <v>13.827128</v>
      </c>
      <c r="AE34" s="27">
        <v>13.827128</v>
      </c>
      <c r="AF34" s="27">
        <v>13.827128</v>
      </c>
      <c r="AG34" s="24">
        <v>13.827128</v>
      </c>
      <c r="AH34" s="27">
        <v>13.827128</v>
      </c>
      <c r="AI34" s="27">
        <v>13.827128</v>
      </c>
      <c r="AJ34" s="27">
        <v>13.827128</v>
      </c>
      <c r="AK34" s="27">
        <v>13.827127000000001</v>
      </c>
      <c r="AL34" s="24">
        <v>13.827128</v>
      </c>
      <c r="AM34" s="27">
        <v>13.827128</v>
      </c>
      <c r="AN34" s="27">
        <v>13.827128</v>
      </c>
      <c r="AO34" s="27">
        <v>13.827128</v>
      </c>
      <c r="AP34" s="27">
        <v>13.827127000000001</v>
      </c>
      <c r="AQ34" s="24">
        <v>13.827128</v>
      </c>
      <c r="AR34" s="27">
        <v>13.827128</v>
      </c>
      <c r="AS34" s="27">
        <v>13.827128</v>
      </c>
      <c r="AT34" s="27">
        <v>13.827128</v>
      </c>
      <c r="AU34" s="27">
        <v>13.827127000000001</v>
      </c>
      <c r="AV34" s="24">
        <v>13.827128</v>
      </c>
      <c r="AW34" s="27">
        <v>13.827127000000001</v>
      </c>
      <c r="AX34" s="27">
        <v>13.827128</v>
      </c>
      <c r="AY34" s="27">
        <v>13.827128</v>
      </c>
      <c r="AZ34" s="27">
        <v>13.827127000000001</v>
      </c>
      <c r="BA34" s="24">
        <v>13.827128</v>
      </c>
      <c r="BB34" s="27">
        <v>13.827127000000001</v>
      </c>
      <c r="BC34" s="27">
        <v>13.827127000000001</v>
      </c>
      <c r="BD34" s="27">
        <v>13.827127000000001</v>
      </c>
      <c r="BE34" s="27">
        <v>13.827127000000001</v>
      </c>
      <c r="BF34" s="24">
        <v>13.827128</v>
      </c>
      <c r="BG34" s="27">
        <v>13.827127000000001</v>
      </c>
      <c r="BH34" s="27">
        <v>13.827127000000001</v>
      </c>
      <c r="BI34" s="27">
        <v>13.827127000000001</v>
      </c>
      <c r="BJ34" s="27">
        <v>13.827127000000001</v>
      </c>
      <c r="BK34" s="24">
        <v>13.827128</v>
      </c>
      <c r="BL34" s="27">
        <v>13.827127000000001</v>
      </c>
      <c r="BM34" s="27">
        <v>13.827127000000001</v>
      </c>
      <c r="BN34" s="27">
        <v>13.827127000000001</v>
      </c>
      <c r="BO34" s="27">
        <v>13.827127000000001</v>
      </c>
      <c r="BP34" s="24">
        <v>13.827128</v>
      </c>
      <c r="BQ34" s="27">
        <v>13.827127000000001</v>
      </c>
      <c r="BR34" s="27">
        <v>13.827127000000001</v>
      </c>
      <c r="BS34" s="27">
        <v>13.827127000000001</v>
      </c>
      <c r="BT34" s="27">
        <v>13.827127000000001</v>
      </c>
      <c r="BU34" s="24">
        <v>13.827128</v>
      </c>
      <c r="BV34" s="27">
        <v>13.827128</v>
      </c>
      <c r="BW34" s="27">
        <v>13.827127000000001</v>
      </c>
      <c r="BX34" s="27">
        <v>13.827127000000001</v>
      </c>
      <c r="BY34" s="27">
        <v>13.827128</v>
      </c>
      <c r="BZ34" s="24">
        <v>13.827128</v>
      </c>
      <c r="CA34" s="27">
        <v>13.827127000000001</v>
      </c>
      <c r="CB34" s="27">
        <v>13.827127000000001</v>
      </c>
      <c r="CC34" s="27">
        <v>13.827127000000001</v>
      </c>
      <c r="CD34" s="27">
        <v>13.827128</v>
      </c>
      <c r="CE34" s="24">
        <v>13.827128</v>
      </c>
      <c r="CF34" s="27">
        <v>13.827128</v>
      </c>
      <c r="CG34" s="27">
        <v>13.827128</v>
      </c>
      <c r="CH34" s="27">
        <v>13.827128</v>
      </c>
      <c r="CI34" s="27">
        <v>13.827128</v>
      </c>
      <c r="CJ34" s="24">
        <v>13.827128</v>
      </c>
      <c r="CK34" s="27">
        <v>13.827128</v>
      </c>
      <c r="CL34" s="27">
        <v>13.827128</v>
      </c>
      <c r="CM34" s="27">
        <v>13.827128</v>
      </c>
      <c r="CN34" s="27">
        <v>13.827128</v>
      </c>
      <c r="CO34" s="24">
        <v>13.827128</v>
      </c>
      <c r="CP34" s="27">
        <v>13.827128</v>
      </c>
      <c r="CQ34" s="27">
        <v>13.827128</v>
      </c>
      <c r="CR34" s="27">
        <v>13.827128</v>
      </c>
      <c r="CS34" s="27">
        <v>13.827128</v>
      </c>
      <c r="CT34" s="24">
        <v>13.827128</v>
      </c>
      <c r="CU34" s="27">
        <v>13.827128</v>
      </c>
      <c r="CV34" s="27">
        <v>13.827128</v>
      </c>
      <c r="CW34" s="27">
        <v>13.827128</v>
      </c>
      <c r="CX34" s="27">
        <v>13.827128</v>
      </c>
      <c r="CY34" s="24">
        <v>13.827128</v>
      </c>
      <c r="CZ34" s="27">
        <v>13.827128</v>
      </c>
      <c r="DA34" s="27">
        <v>13.827128</v>
      </c>
      <c r="DB34" s="27">
        <v>13.827128</v>
      </c>
      <c r="DC34" s="27">
        <v>13.827128</v>
      </c>
      <c r="DD34" s="24">
        <v>13.827128</v>
      </c>
      <c r="DE34" s="27">
        <v>13.827128</v>
      </c>
      <c r="DF34" s="27">
        <v>13.827128</v>
      </c>
      <c r="DG34" s="27">
        <v>13.827128</v>
      </c>
      <c r="DH34" s="27">
        <v>13.827128</v>
      </c>
      <c r="DI34" s="24">
        <v>13.827128</v>
      </c>
      <c r="DJ34" s="27">
        <v>13.827128</v>
      </c>
      <c r="DK34" s="27">
        <v>13.827128</v>
      </c>
      <c r="DL34" s="27">
        <v>13.827128</v>
      </c>
      <c r="DM34" s="27">
        <v>13.827128</v>
      </c>
      <c r="DN34" s="24">
        <v>13.827128</v>
      </c>
      <c r="DO34" s="27">
        <v>13.827128</v>
      </c>
      <c r="DP34" s="27">
        <v>13.827128</v>
      </c>
      <c r="DQ34" s="27">
        <v>13.827128</v>
      </c>
      <c r="DR34" s="27">
        <v>13.827128</v>
      </c>
      <c r="DS34" s="24">
        <v>13.827128</v>
      </c>
      <c r="DT34" s="27">
        <v>13.827128</v>
      </c>
      <c r="DU34" s="27">
        <v>13.827128</v>
      </c>
      <c r="DV34" s="27">
        <v>13.827128</v>
      </c>
      <c r="DW34" s="27">
        <v>13.827128</v>
      </c>
      <c r="DX34" s="24">
        <v>13.827128</v>
      </c>
      <c r="DY34" s="27">
        <v>13.827128</v>
      </c>
      <c r="DZ34" s="27">
        <v>13.827128</v>
      </c>
      <c r="EA34" s="27">
        <v>13.827128</v>
      </c>
      <c r="EB34" s="27">
        <v>13.827128</v>
      </c>
      <c r="EC34" s="24">
        <v>13.827128</v>
      </c>
      <c r="ED34" s="27">
        <v>13.827127000000001</v>
      </c>
      <c r="EE34" s="27">
        <v>13.827128</v>
      </c>
      <c r="EF34" s="27">
        <v>13.827128</v>
      </c>
      <c r="EG34" s="27">
        <v>13.827128</v>
      </c>
      <c r="EH34" s="24">
        <v>13.827128</v>
      </c>
      <c r="EI34" s="27">
        <v>13.827127000000001</v>
      </c>
      <c r="EJ34" s="27">
        <v>13.827128</v>
      </c>
      <c r="EK34" s="27">
        <v>13.827128</v>
      </c>
      <c r="EL34" s="27">
        <v>13.827128</v>
      </c>
      <c r="EM34" s="24">
        <v>13.827128</v>
      </c>
      <c r="EN34" s="27">
        <v>13.827127000000001</v>
      </c>
      <c r="EO34" s="27">
        <v>13.827128</v>
      </c>
      <c r="EP34" s="27">
        <v>13.827128</v>
      </c>
      <c r="EQ34" s="27">
        <v>13.827128</v>
      </c>
      <c r="ER34" s="24">
        <v>13.827128</v>
      </c>
      <c r="ES34" s="26">
        <v>8.9999999999999993E-3</v>
      </c>
      <c r="ET34" s="26">
        <v>8.9999999999999993E-3</v>
      </c>
      <c r="EU34" s="26">
        <v>8.9999999999999993E-3</v>
      </c>
      <c r="EV34" s="26">
        <v>8.9999999999999993E-3</v>
      </c>
      <c r="EW34" s="25">
        <v>8.9999999999999993E-3</v>
      </c>
    </row>
    <row r="35" spans="1:153" x14ac:dyDescent="0.25">
      <c r="A35" s="24" t="s">
        <v>196</v>
      </c>
      <c r="B35" s="24">
        <v>32.481124999999999</v>
      </c>
      <c r="C35" s="24">
        <v>35.676837999999996</v>
      </c>
      <c r="D35" s="27">
        <v>42.768078000000003</v>
      </c>
      <c r="E35" s="27">
        <v>42.768234</v>
      </c>
      <c r="F35" s="27">
        <v>42.768439999999998</v>
      </c>
      <c r="G35" s="27">
        <v>42.767746000000002</v>
      </c>
      <c r="H35" s="24">
        <v>42.767516999999998</v>
      </c>
      <c r="I35" s="27">
        <v>48.004157999999997</v>
      </c>
      <c r="J35" s="27">
        <v>48.005195999999998</v>
      </c>
      <c r="K35" s="27">
        <v>48.038155000000003</v>
      </c>
      <c r="L35" s="27">
        <v>48.037666000000002</v>
      </c>
      <c r="M35" s="24">
        <v>48.002892000000003</v>
      </c>
      <c r="N35" s="27">
        <v>52.258423000000001</v>
      </c>
      <c r="O35" s="27">
        <v>52.034210000000002</v>
      </c>
      <c r="P35" s="27">
        <v>52.009033000000002</v>
      </c>
      <c r="Q35" s="27">
        <v>51.830055000000002</v>
      </c>
      <c r="R35" s="24">
        <v>52.273848999999998</v>
      </c>
      <c r="S35" s="27">
        <v>57.989654999999999</v>
      </c>
      <c r="T35" s="27">
        <v>57.547913000000001</v>
      </c>
      <c r="U35" s="27">
        <v>57.355003000000004</v>
      </c>
      <c r="V35" s="27">
        <v>56.806807999999997</v>
      </c>
      <c r="W35" s="24">
        <v>57.686194999999998</v>
      </c>
      <c r="X35" s="27">
        <v>62.158431999999998</v>
      </c>
      <c r="Y35" s="27">
        <v>62.388809000000002</v>
      </c>
      <c r="Z35" s="27">
        <v>62.644398000000002</v>
      </c>
      <c r="AA35" s="27">
        <v>62.377670000000002</v>
      </c>
      <c r="AB35" s="24">
        <v>62.523131999999997</v>
      </c>
      <c r="AC35" s="27">
        <v>64.350944999999996</v>
      </c>
      <c r="AD35" s="27">
        <v>64.807075999999995</v>
      </c>
      <c r="AE35" s="27">
        <v>65.111908</v>
      </c>
      <c r="AF35" s="27">
        <v>64.895781999999997</v>
      </c>
      <c r="AG35" s="24">
        <v>64.991669000000002</v>
      </c>
      <c r="AH35" s="27">
        <v>65.727485999999999</v>
      </c>
      <c r="AI35" s="27">
        <v>66.228447000000003</v>
      </c>
      <c r="AJ35" s="27">
        <v>66.645508000000007</v>
      </c>
      <c r="AK35" s="27">
        <v>66.605880999999997</v>
      </c>
      <c r="AL35" s="24">
        <v>66.548180000000002</v>
      </c>
      <c r="AM35" s="27">
        <v>66.900833000000006</v>
      </c>
      <c r="AN35" s="27">
        <v>67.235068999999996</v>
      </c>
      <c r="AO35" s="27">
        <v>67.670280000000005</v>
      </c>
      <c r="AP35" s="27">
        <v>67.740097000000006</v>
      </c>
      <c r="AQ35" s="24">
        <v>67.604461999999998</v>
      </c>
      <c r="AR35" s="27">
        <v>68.021027000000004</v>
      </c>
      <c r="AS35" s="27">
        <v>68.303894</v>
      </c>
      <c r="AT35" s="27">
        <v>68.779540999999995</v>
      </c>
      <c r="AU35" s="27">
        <v>68.913933</v>
      </c>
      <c r="AV35" s="24">
        <v>68.687019000000006</v>
      </c>
      <c r="AW35" s="27">
        <v>69.241095999999999</v>
      </c>
      <c r="AX35" s="27">
        <v>69.521636999999998</v>
      </c>
      <c r="AY35" s="27">
        <v>70.102080999999998</v>
      </c>
      <c r="AZ35" s="27">
        <v>70.339478</v>
      </c>
      <c r="BA35" s="24">
        <v>69.886291999999997</v>
      </c>
      <c r="BB35" s="27">
        <v>70.774108999999996</v>
      </c>
      <c r="BC35" s="27">
        <v>70.985061999999999</v>
      </c>
      <c r="BD35" s="27">
        <v>71.772316000000004</v>
      </c>
      <c r="BE35" s="27">
        <v>72.099639999999994</v>
      </c>
      <c r="BF35" s="24">
        <v>71.442665000000005</v>
      </c>
      <c r="BG35" s="27">
        <v>71.654044999999996</v>
      </c>
      <c r="BH35" s="27">
        <v>72.011336999999997</v>
      </c>
      <c r="BI35" s="27">
        <v>72.911606000000006</v>
      </c>
      <c r="BJ35" s="27">
        <v>73.307129000000003</v>
      </c>
      <c r="BK35" s="24">
        <v>72.342651000000004</v>
      </c>
      <c r="BL35" s="27">
        <v>73.138817000000003</v>
      </c>
      <c r="BM35" s="27">
        <v>73.754195999999993</v>
      </c>
      <c r="BN35" s="27">
        <v>74.770720999999995</v>
      </c>
      <c r="BO35" s="27">
        <v>75.256530999999995</v>
      </c>
      <c r="BP35" s="24">
        <v>73.855498999999995</v>
      </c>
      <c r="BQ35" s="27">
        <v>74.518608</v>
      </c>
      <c r="BR35" s="27">
        <v>75.350571000000002</v>
      </c>
      <c r="BS35" s="27">
        <v>76.492278999999996</v>
      </c>
      <c r="BT35" s="27">
        <v>77.251846</v>
      </c>
      <c r="BU35" s="24">
        <v>75.327911</v>
      </c>
      <c r="BV35" s="27">
        <v>75.931419000000005</v>
      </c>
      <c r="BW35" s="27">
        <v>76.918876999999995</v>
      </c>
      <c r="BX35" s="27">
        <v>78.194076999999993</v>
      </c>
      <c r="BY35" s="27">
        <v>79.280624000000003</v>
      </c>
      <c r="BZ35" s="24">
        <v>76.750793000000002</v>
      </c>
      <c r="CA35" s="27">
        <v>77.137343999999999</v>
      </c>
      <c r="CB35" s="27">
        <v>78.279090999999994</v>
      </c>
      <c r="CC35" s="27">
        <v>79.753097999999994</v>
      </c>
      <c r="CD35" s="27">
        <v>81.106894999999994</v>
      </c>
      <c r="CE35" s="24">
        <v>77.965468999999999</v>
      </c>
      <c r="CF35" s="27">
        <v>78.686806000000004</v>
      </c>
      <c r="CG35" s="27">
        <v>80.073623999999995</v>
      </c>
      <c r="CH35" s="27">
        <v>81.730041999999997</v>
      </c>
      <c r="CI35" s="27">
        <v>83.385338000000004</v>
      </c>
      <c r="CJ35" s="24">
        <v>79.591025999999999</v>
      </c>
      <c r="CK35" s="27">
        <v>80.360168000000002</v>
      </c>
      <c r="CL35" s="27">
        <v>81.961654999999993</v>
      </c>
      <c r="CM35" s="27">
        <v>83.810303000000005</v>
      </c>
      <c r="CN35" s="27">
        <v>85.699509000000006</v>
      </c>
      <c r="CO35" s="24">
        <v>81.294144000000003</v>
      </c>
      <c r="CP35" s="27">
        <v>81.941719000000006</v>
      </c>
      <c r="CQ35" s="27">
        <v>83.819855000000004</v>
      </c>
      <c r="CR35" s="27">
        <v>85.925156000000001</v>
      </c>
      <c r="CS35" s="27">
        <v>88.127075000000005</v>
      </c>
      <c r="CT35" s="24">
        <v>82.834625000000003</v>
      </c>
      <c r="CU35" s="27">
        <v>83.678612000000001</v>
      </c>
      <c r="CV35" s="27">
        <v>85.850455999999994</v>
      </c>
      <c r="CW35" s="27">
        <v>88.199614999999994</v>
      </c>
      <c r="CX35" s="27">
        <v>90.812720999999996</v>
      </c>
      <c r="CY35" s="24">
        <v>84.576324</v>
      </c>
      <c r="CZ35" s="27">
        <v>85.398926000000003</v>
      </c>
      <c r="DA35" s="27">
        <v>87.872093000000007</v>
      </c>
      <c r="DB35" s="27">
        <v>90.521027000000004</v>
      </c>
      <c r="DC35" s="27">
        <v>93.641541000000004</v>
      </c>
      <c r="DD35" s="24">
        <v>86.434585999999996</v>
      </c>
      <c r="DE35" s="27">
        <v>87.267319000000001</v>
      </c>
      <c r="DF35" s="27">
        <v>90.024895000000001</v>
      </c>
      <c r="DG35" s="27">
        <v>92.886252999999996</v>
      </c>
      <c r="DH35" s="27">
        <v>96.777618000000004</v>
      </c>
      <c r="DI35" s="24">
        <v>88.470566000000005</v>
      </c>
      <c r="DJ35" s="27">
        <v>89.170837000000006</v>
      </c>
      <c r="DK35" s="27">
        <v>92.323340999999999</v>
      </c>
      <c r="DL35" s="27">
        <v>95.419646999999998</v>
      </c>
      <c r="DM35" s="27">
        <v>100.160461</v>
      </c>
      <c r="DN35" s="24">
        <v>90.498221999999998</v>
      </c>
      <c r="DO35" s="27">
        <v>91.188621999999995</v>
      </c>
      <c r="DP35" s="27">
        <v>94.628653999999997</v>
      </c>
      <c r="DQ35" s="27">
        <v>98.130447000000004</v>
      </c>
      <c r="DR35" s="27">
        <v>103.77179700000001</v>
      </c>
      <c r="DS35" s="24">
        <v>92.478966</v>
      </c>
      <c r="DT35" s="27">
        <v>93.361396999999997</v>
      </c>
      <c r="DU35" s="27">
        <v>97.110778999999994</v>
      </c>
      <c r="DV35" s="27">
        <v>101.146469</v>
      </c>
      <c r="DW35" s="27">
        <v>107.928482</v>
      </c>
      <c r="DX35" s="24">
        <v>94.906043999999994</v>
      </c>
      <c r="DY35" s="27">
        <v>95.941817999999998</v>
      </c>
      <c r="DZ35" s="27">
        <v>100.14695</v>
      </c>
      <c r="EA35" s="27">
        <v>104.991089</v>
      </c>
      <c r="EB35" s="27">
        <v>112.762405</v>
      </c>
      <c r="EC35" s="24">
        <v>97.633125000000007</v>
      </c>
      <c r="ED35" s="27">
        <v>98.475891000000004</v>
      </c>
      <c r="EE35" s="27">
        <v>103.09137</v>
      </c>
      <c r="EF35" s="27">
        <v>108.726067</v>
      </c>
      <c r="EG35" s="27">
        <v>117.42131000000001</v>
      </c>
      <c r="EH35" s="24">
        <v>100.165108</v>
      </c>
      <c r="EI35" s="27">
        <v>100.934319</v>
      </c>
      <c r="EJ35" s="27">
        <v>105.993484</v>
      </c>
      <c r="EK35" s="27">
        <v>112.50018300000001</v>
      </c>
      <c r="EL35" s="27">
        <v>121.927902</v>
      </c>
      <c r="EM35" s="24">
        <v>102.625961</v>
      </c>
      <c r="EN35" s="27">
        <v>103.33754</v>
      </c>
      <c r="EO35" s="27">
        <v>108.86798899999999</v>
      </c>
      <c r="EP35" s="27">
        <v>116.48877</v>
      </c>
      <c r="EQ35" s="27">
        <v>126.475159</v>
      </c>
      <c r="ER35" s="24">
        <v>105.030731</v>
      </c>
      <c r="ES35" s="26">
        <v>3.6999999999999998E-2</v>
      </c>
      <c r="ET35" s="26">
        <v>3.9E-2</v>
      </c>
      <c r="EU35" s="26">
        <v>4.2000000000000003E-2</v>
      </c>
      <c r="EV35" s="26">
        <v>4.4999999999999998E-2</v>
      </c>
      <c r="EW35" s="25">
        <v>3.7999999999999999E-2</v>
      </c>
    </row>
    <row r="36" spans="1:153" x14ac:dyDescent="0.25">
      <c r="A36" s="24" t="s">
        <v>195</v>
      </c>
      <c r="B36" s="24">
        <v>4.2981780000000001</v>
      </c>
      <c r="C36" s="24">
        <v>4.4548750000000004</v>
      </c>
      <c r="D36" s="27">
        <v>3.5930399999999998</v>
      </c>
      <c r="E36" s="27">
        <v>3.5930399999999998</v>
      </c>
      <c r="F36" s="27">
        <v>3.5930399999999998</v>
      </c>
      <c r="G36" s="27">
        <v>3.5930399999999998</v>
      </c>
      <c r="H36" s="24">
        <v>3.5930399999999998</v>
      </c>
      <c r="I36" s="27">
        <v>3.6297470000000001</v>
      </c>
      <c r="J36" s="27">
        <v>3.6297470000000001</v>
      </c>
      <c r="K36" s="27">
        <v>3.6297470000000001</v>
      </c>
      <c r="L36" s="27">
        <v>3.6297470000000001</v>
      </c>
      <c r="M36" s="24">
        <v>3.6297470000000001</v>
      </c>
      <c r="N36" s="27">
        <v>4.138528</v>
      </c>
      <c r="O36" s="27">
        <v>4.138528</v>
      </c>
      <c r="P36" s="27">
        <v>4.138528</v>
      </c>
      <c r="Q36" s="27">
        <v>4.138528</v>
      </c>
      <c r="R36" s="24">
        <v>4.138528</v>
      </c>
      <c r="S36" s="27">
        <v>4.138528</v>
      </c>
      <c r="T36" s="27">
        <v>4.138528</v>
      </c>
      <c r="U36" s="27">
        <v>4.138528</v>
      </c>
      <c r="V36" s="27">
        <v>4.138528</v>
      </c>
      <c r="W36" s="24">
        <v>4.138528</v>
      </c>
      <c r="X36" s="27">
        <v>4.138528</v>
      </c>
      <c r="Y36" s="27">
        <v>4.138528</v>
      </c>
      <c r="Z36" s="27">
        <v>4.138528</v>
      </c>
      <c r="AA36" s="27">
        <v>4.138528</v>
      </c>
      <c r="AB36" s="24">
        <v>4.138528</v>
      </c>
      <c r="AC36" s="27">
        <v>4.138528</v>
      </c>
      <c r="AD36" s="27">
        <v>4.138528</v>
      </c>
      <c r="AE36" s="27">
        <v>4.138528</v>
      </c>
      <c r="AF36" s="27">
        <v>4.138528</v>
      </c>
      <c r="AG36" s="24">
        <v>4.138528</v>
      </c>
      <c r="AH36" s="27">
        <v>4.138528</v>
      </c>
      <c r="AI36" s="27">
        <v>4.138528</v>
      </c>
      <c r="AJ36" s="27">
        <v>4.138528</v>
      </c>
      <c r="AK36" s="27">
        <v>4.138528</v>
      </c>
      <c r="AL36" s="24">
        <v>4.138528</v>
      </c>
      <c r="AM36" s="27">
        <v>4.138528</v>
      </c>
      <c r="AN36" s="27">
        <v>4.138528</v>
      </c>
      <c r="AO36" s="27">
        <v>4.138528</v>
      </c>
      <c r="AP36" s="27">
        <v>4.138528</v>
      </c>
      <c r="AQ36" s="24">
        <v>4.138528</v>
      </c>
      <c r="AR36" s="27">
        <v>4.138528</v>
      </c>
      <c r="AS36" s="27">
        <v>4.138528</v>
      </c>
      <c r="AT36" s="27">
        <v>4.138528</v>
      </c>
      <c r="AU36" s="27">
        <v>4.138528</v>
      </c>
      <c r="AV36" s="24">
        <v>4.138528</v>
      </c>
      <c r="AW36" s="27">
        <v>4.138528</v>
      </c>
      <c r="AX36" s="27">
        <v>4.138528</v>
      </c>
      <c r="AY36" s="27">
        <v>4.138528</v>
      </c>
      <c r="AZ36" s="27">
        <v>4.138528</v>
      </c>
      <c r="BA36" s="24">
        <v>4.138528</v>
      </c>
      <c r="BB36" s="27">
        <v>4.138528</v>
      </c>
      <c r="BC36" s="27">
        <v>4.138528</v>
      </c>
      <c r="BD36" s="27">
        <v>4.138528</v>
      </c>
      <c r="BE36" s="27">
        <v>4.138528</v>
      </c>
      <c r="BF36" s="24">
        <v>4.138528</v>
      </c>
      <c r="BG36" s="27">
        <v>4.138528</v>
      </c>
      <c r="BH36" s="27">
        <v>4.138528</v>
      </c>
      <c r="BI36" s="27">
        <v>4.138528</v>
      </c>
      <c r="BJ36" s="27">
        <v>4.138528</v>
      </c>
      <c r="BK36" s="24">
        <v>4.138528</v>
      </c>
      <c r="BL36" s="27">
        <v>4.138528</v>
      </c>
      <c r="BM36" s="27">
        <v>4.138528</v>
      </c>
      <c r="BN36" s="27">
        <v>4.138528</v>
      </c>
      <c r="BO36" s="27">
        <v>4.138528</v>
      </c>
      <c r="BP36" s="24">
        <v>4.138528</v>
      </c>
      <c r="BQ36" s="27">
        <v>4.138528</v>
      </c>
      <c r="BR36" s="27">
        <v>4.138528</v>
      </c>
      <c r="BS36" s="27">
        <v>4.138528</v>
      </c>
      <c r="BT36" s="27">
        <v>4.138528</v>
      </c>
      <c r="BU36" s="24">
        <v>4.138528</v>
      </c>
      <c r="BV36" s="27">
        <v>4.138528</v>
      </c>
      <c r="BW36" s="27">
        <v>4.138528</v>
      </c>
      <c r="BX36" s="27">
        <v>4.138528</v>
      </c>
      <c r="BY36" s="27">
        <v>4.138528</v>
      </c>
      <c r="BZ36" s="24">
        <v>4.138528</v>
      </c>
      <c r="CA36" s="27">
        <v>4.138528</v>
      </c>
      <c r="CB36" s="27">
        <v>4.138528</v>
      </c>
      <c r="CC36" s="27">
        <v>4.138528</v>
      </c>
      <c r="CD36" s="27">
        <v>4.138528</v>
      </c>
      <c r="CE36" s="24">
        <v>4.138528</v>
      </c>
      <c r="CF36" s="27">
        <v>4.138528</v>
      </c>
      <c r="CG36" s="27">
        <v>4.138528</v>
      </c>
      <c r="CH36" s="27">
        <v>4.138528</v>
      </c>
      <c r="CI36" s="27">
        <v>4.138528</v>
      </c>
      <c r="CJ36" s="24">
        <v>4.138528</v>
      </c>
      <c r="CK36" s="27">
        <v>4.138528</v>
      </c>
      <c r="CL36" s="27">
        <v>4.138528</v>
      </c>
      <c r="CM36" s="27">
        <v>4.138528</v>
      </c>
      <c r="CN36" s="27">
        <v>4.138528</v>
      </c>
      <c r="CO36" s="24">
        <v>4.138528</v>
      </c>
      <c r="CP36" s="27">
        <v>4.138528</v>
      </c>
      <c r="CQ36" s="27">
        <v>4.138528</v>
      </c>
      <c r="CR36" s="27">
        <v>4.138528</v>
      </c>
      <c r="CS36" s="27">
        <v>4.138528</v>
      </c>
      <c r="CT36" s="24">
        <v>4.138528</v>
      </c>
      <c r="CU36" s="27">
        <v>4.138528</v>
      </c>
      <c r="CV36" s="27">
        <v>4.138528</v>
      </c>
      <c r="CW36" s="27">
        <v>4.138528</v>
      </c>
      <c r="CX36" s="27">
        <v>4.138528</v>
      </c>
      <c r="CY36" s="24">
        <v>4.138528</v>
      </c>
      <c r="CZ36" s="27">
        <v>4.138528</v>
      </c>
      <c r="DA36" s="27">
        <v>4.138528</v>
      </c>
      <c r="DB36" s="27">
        <v>4.138528</v>
      </c>
      <c r="DC36" s="27">
        <v>4.138528</v>
      </c>
      <c r="DD36" s="24">
        <v>4.138528</v>
      </c>
      <c r="DE36" s="27">
        <v>4.138528</v>
      </c>
      <c r="DF36" s="27">
        <v>4.138528</v>
      </c>
      <c r="DG36" s="27">
        <v>4.138528</v>
      </c>
      <c r="DH36" s="27">
        <v>4.138528</v>
      </c>
      <c r="DI36" s="24">
        <v>4.138528</v>
      </c>
      <c r="DJ36" s="27">
        <v>4.138528</v>
      </c>
      <c r="DK36" s="27">
        <v>4.138528</v>
      </c>
      <c r="DL36" s="27">
        <v>4.138528</v>
      </c>
      <c r="DM36" s="27">
        <v>4.138528</v>
      </c>
      <c r="DN36" s="24">
        <v>4.138528</v>
      </c>
      <c r="DO36" s="27">
        <v>4.138528</v>
      </c>
      <c r="DP36" s="27">
        <v>4.138528</v>
      </c>
      <c r="DQ36" s="27">
        <v>4.138528</v>
      </c>
      <c r="DR36" s="27">
        <v>4.138528</v>
      </c>
      <c r="DS36" s="24">
        <v>4.138528</v>
      </c>
      <c r="DT36" s="27">
        <v>4.138528</v>
      </c>
      <c r="DU36" s="27">
        <v>4.138528</v>
      </c>
      <c r="DV36" s="27">
        <v>4.138528</v>
      </c>
      <c r="DW36" s="27">
        <v>4.138528</v>
      </c>
      <c r="DX36" s="24">
        <v>4.138528</v>
      </c>
      <c r="DY36" s="27">
        <v>4.138528</v>
      </c>
      <c r="DZ36" s="27">
        <v>4.138528</v>
      </c>
      <c r="EA36" s="27">
        <v>4.138528</v>
      </c>
      <c r="EB36" s="27">
        <v>4.138528</v>
      </c>
      <c r="EC36" s="24">
        <v>4.138528</v>
      </c>
      <c r="ED36" s="27">
        <v>4.138528</v>
      </c>
      <c r="EE36" s="27">
        <v>4.138528</v>
      </c>
      <c r="EF36" s="27">
        <v>4.138528</v>
      </c>
      <c r="EG36" s="27">
        <v>4.138528</v>
      </c>
      <c r="EH36" s="24">
        <v>4.138528</v>
      </c>
      <c r="EI36" s="27">
        <v>4.138528</v>
      </c>
      <c r="EJ36" s="27">
        <v>4.138528</v>
      </c>
      <c r="EK36" s="27">
        <v>4.138528</v>
      </c>
      <c r="EL36" s="27">
        <v>4.138528</v>
      </c>
      <c r="EM36" s="24">
        <v>4.138528</v>
      </c>
      <c r="EN36" s="27">
        <v>4.138528</v>
      </c>
      <c r="EO36" s="27">
        <v>4.138528</v>
      </c>
      <c r="EP36" s="27">
        <v>4.138528</v>
      </c>
      <c r="EQ36" s="27">
        <v>4.138528</v>
      </c>
      <c r="ER36" s="24">
        <v>4.138528</v>
      </c>
      <c r="ES36" s="26">
        <v>-3.0000000000000001E-3</v>
      </c>
      <c r="ET36" s="26">
        <v>-3.0000000000000001E-3</v>
      </c>
      <c r="EU36" s="26">
        <v>-3.0000000000000001E-3</v>
      </c>
      <c r="EV36" s="26">
        <v>-3.0000000000000001E-3</v>
      </c>
      <c r="EW36" s="25">
        <v>-3.0000000000000001E-3</v>
      </c>
    </row>
    <row r="37" spans="1:153" x14ac:dyDescent="0.25">
      <c r="A37" s="28" t="s">
        <v>194</v>
      </c>
      <c r="B37" s="28">
        <v>137.81681800000001</v>
      </c>
      <c r="C37" s="28">
        <v>138.796753</v>
      </c>
      <c r="D37" s="31">
        <v>150.05329900000001</v>
      </c>
      <c r="E37" s="31">
        <v>151.148605</v>
      </c>
      <c r="F37" s="31">
        <v>151.79688999999999</v>
      </c>
      <c r="G37" s="31">
        <v>152.933029</v>
      </c>
      <c r="H37" s="28">
        <v>151.69296299999999</v>
      </c>
      <c r="I37" s="31">
        <v>158.135254</v>
      </c>
      <c r="J37" s="31">
        <v>160.50842299999999</v>
      </c>
      <c r="K37" s="31">
        <v>161.942093</v>
      </c>
      <c r="L37" s="31">
        <v>164.428268</v>
      </c>
      <c r="M37" s="28">
        <v>161.67665099999999</v>
      </c>
      <c r="N37" s="31">
        <v>180.964157</v>
      </c>
      <c r="O37" s="31">
        <v>183.97236599999999</v>
      </c>
      <c r="P37" s="31">
        <v>185.83410599999999</v>
      </c>
      <c r="Q37" s="31">
        <v>188.907928</v>
      </c>
      <c r="R37" s="28">
        <v>186.146164</v>
      </c>
      <c r="S37" s="31">
        <v>188.75491299999999</v>
      </c>
      <c r="T37" s="31">
        <v>192.47695899999999</v>
      </c>
      <c r="U37" s="31">
        <v>194.69284099999999</v>
      </c>
      <c r="V37" s="31">
        <v>198.22934000000001</v>
      </c>
      <c r="W37" s="28">
        <v>195.37771599999999</v>
      </c>
      <c r="X37" s="31">
        <v>194.903763</v>
      </c>
      <c r="Y37" s="31">
        <v>200.32952900000001</v>
      </c>
      <c r="Z37" s="31">
        <v>203.55389400000001</v>
      </c>
      <c r="AA37" s="31">
        <v>208.392563</v>
      </c>
      <c r="AB37" s="28">
        <v>204.172394</v>
      </c>
      <c r="AC37" s="31">
        <v>198.52238500000001</v>
      </c>
      <c r="AD37" s="31">
        <v>205.08738700000001</v>
      </c>
      <c r="AE37" s="31">
        <v>208.84931900000001</v>
      </c>
      <c r="AF37" s="31">
        <v>214.587906</v>
      </c>
      <c r="AG37" s="28">
        <v>209.76011700000001</v>
      </c>
      <c r="AH37" s="31">
        <v>201.507599</v>
      </c>
      <c r="AI37" s="31">
        <v>209.19044500000001</v>
      </c>
      <c r="AJ37" s="31">
        <v>213.59726000000001</v>
      </c>
      <c r="AK37" s="31">
        <v>220.34132399999999</v>
      </c>
      <c r="AL37" s="28">
        <v>214.86747700000001</v>
      </c>
      <c r="AM37" s="31">
        <v>204.51353499999999</v>
      </c>
      <c r="AN37" s="31">
        <v>213.20313999999999</v>
      </c>
      <c r="AO37" s="31">
        <v>218.15751599999999</v>
      </c>
      <c r="AP37" s="31">
        <v>225.83947800000001</v>
      </c>
      <c r="AQ37" s="28">
        <v>219.848816</v>
      </c>
      <c r="AR37" s="31">
        <v>207.727158</v>
      </c>
      <c r="AS37" s="31">
        <v>217.624954</v>
      </c>
      <c r="AT37" s="31">
        <v>223.10855100000001</v>
      </c>
      <c r="AU37" s="31">
        <v>231.629379</v>
      </c>
      <c r="AV37" s="28">
        <v>225.23878500000001</v>
      </c>
      <c r="AW37" s="31">
        <v>211.31385800000001</v>
      </c>
      <c r="AX37" s="31">
        <v>222.53529399999999</v>
      </c>
      <c r="AY37" s="31">
        <v>228.63618500000001</v>
      </c>
      <c r="AZ37" s="31">
        <v>237.92659</v>
      </c>
      <c r="BA37" s="28">
        <v>231.17465200000001</v>
      </c>
      <c r="BB37" s="31">
        <v>215.55864</v>
      </c>
      <c r="BC37" s="31">
        <v>228.02659600000001</v>
      </c>
      <c r="BD37" s="31">
        <v>234.94735700000001</v>
      </c>
      <c r="BE37" s="31">
        <v>251.267731</v>
      </c>
      <c r="BF37" s="28">
        <v>237.93214399999999</v>
      </c>
      <c r="BG37" s="31">
        <v>221.61201500000001</v>
      </c>
      <c r="BH37" s="31">
        <v>233.540482</v>
      </c>
      <c r="BI37" s="31">
        <v>245.050308</v>
      </c>
      <c r="BJ37" s="31">
        <v>258.553833</v>
      </c>
      <c r="BK37" s="28">
        <v>244.457367</v>
      </c>
      <c r="BL37" s="31">
        <v>226.59991500000001</v>
      </c>
      <c r="BM37" s="31">
        <v>246.462784</v>
      </c>
      <c r="BN37" s="31">
        <v>252.71740700000001</v>
      </c>
      <c r="BO37" s="31">
        <v>267.14776599999999</v>
      </c>
      <c r="BP37" s="28">
        <v>252.16937300000001</v>
      </c>
      <c r="BQ37" s="31">
        <v>231.985794</v>
      </c>
      <c r="BR37" s="31">
        <v>253.74212600000001</v>
      </c>
      <c r="BS37" s="31">
        <v>260.846924</v>
      </c>
      <c r="BT37" s="31">
        <v>276.37567100000001</v>
      </c>
      <c r="BU37" s="28">
        <v>260.41760299999999</v>
      </c>
      <c r="BV37" s="31">
        <v>237.880661</v>
      </c>
      <c r="BW37" s="31">
        <v>261.65826399999997</v>
      </c>
      <c r="BX37" s="31">
        <v>269.62298600000003</v>
      </c>
      <c r="BY37" s="31">
        <v>286.25076300000001</v>
      </c>
      <c r="BZ37" s="28">
        <v>269.226044</v>
      </c>
      <c r="CA37" s="31">
        <v>244.115433</v>
      </c>
      <c r="CB37" s="31">
        <v>269.995361</v>
      </c>
      <c r="CC37" s="31">
        <v>278.95748900000001</v>
      </c>
      <c r="CD37" s="31">
        <v>296.52310199999999</v>
      </c>
      <c r="CE37" s="28">
        <v>278.49359099999998</v>
      </c>
      <c r="CF37" s="31">
        <v>251.30555699999999</v>
      </c>
      <c r="CG37" s="31">
        <v>279.51800500000002</v>
      </c>
      <c r="CH37" s="31">
        <v>289.42541499999999</v>
      </c>
      <c r="CI37" s="31">
        <v>307.91894500000001</v>
      </c>
      <c r="CJ37" s="28">
        <v>288.93936200000002</v>
      </c>
      <c r="CK37" s="31">
        <v>259.36853000000002</v>
      </c>
      <c r="CL37" s="31">
        <v>289.885132</v>
      </c>
      <c r="CM37" s="31">
        <v>300.76492300000001</v>
      </c>
      <c r="CN37" s="31">
        <v>319.98788500000001</v>
      </c>
      <c r="CO37" s="28">
        <v>300.28567500000003</v>
      </c>
      <c r="CP37" s="31">
        <v>268.111603</v>
      </c>
      <c r="CQ37" s="31">
        <v>301.02502399999997</v>
      </c>
      <c r="CR37" s="31">
        <v>312.96807899999999</v>
      </c>
      <c r="CS37" s="31">
        <v>332.90780599999999</v>
      </c>
      <c r="CT37" s="28">
        <v>312.30496199999999</v>
      </c>
      <c r="CU37" s="31">
        <v>277.380157</v>
      </c>
      <c r="CV37" s="31">
        <v>312.82165500000002</v>
      </c>
      <c r="CW37" s="31">
        <v>325.68035900000001</v>
      </c>
      <c r="CX37" s="31">
        <v>346.43869000000001</v>
      </c>
      <c r="CY37" s="28">
        <v>331.307007</v>
      </c>
      <c r="CZ37" s="31">
        <v>287.02142300000003</v>
      </c>
      <c r="DA37" s="31">
        <v>325.03836100000001</v>
      </c>
      <c r="DB37" s="31">
        <v>338.80239899999998</v>
      </c>
      <c r="DC37" s="31">
        <v>360.439819</v>
      </c>
      <c r="DD37" s="28">
        <v>344.88626099999999</v>
      </c>
      <c r="DE37" s="31">
        <v>297.189301</v>
      </c>
      <c r="DF37" s="31">
        <v>337.89700299999998</v>
      </c>
      <c r="DG37" s="31">
        <v>352.36251800000002</v>
      </c>
      <c r="DH37" s="31">
        <v>375.05169699999999</v>
      </c>
      <c r="DI37" s="28">
        <v>359.16635100000002</v>
      </c>
      <c r="DJ37" s="31">
        <v>307.66024800000002</v>
      </c>
      <c r="DK37" s="31">
        <v>351.34353599999997</v>
      </c>
      <c r="DL37" s="31">
        <v>366.60778800000003</v>
      </c>
      <c r="DM37" s="31">
        <v>390.22546399999999</v>
      </c>
      <c r="DN37" s="28">
        <v>374.010895</v>
      </c>
      <c r="DO37" s="31">
        <v>318.79373199999998</v>
      </c>
      <c r="DP37" s="31">
        <v>365.39645400000001</v>
      </c>
      <c r="DQ37" s="31">
        <v>381.56561299999998</v>
      </c>
      <c r="DR37" s="31">
        <v>405.91778599999998</v>
      </c>
      <c r="DS37" s="28">
        <v>389.49868800000002</v>
      </c>
      <c r="DT37" s="31">
        <v>329.28591899999998</v>
      </c>
      <c r="DU37" s="31">
        <v>377.82037400000002</v>
      </c>
      <c r="DV37" s="31">
        <v>394.80453499999999</v>
      </c>
      <c r="DW37" s="31">
        <v>419.48736600000001</v>
      </c>
      <c r="DX37" s="28">
        <v>403.270264</v>
      </c>
      <c r="DY37" s="31">
        <v>339.48870799999997</v>
      </c>
      <c r="DZ37" s="31">
        <v>389.03790300000003</v>
      </c>
      <c r="EA37" s="31">
        <v>406.792419</v>
      </c>
      <c r="EB37" s="31">
        <v>431.30166600000001</v>
      </c>
      <c r="EC37" s="28">
        <v>414.71887199999998</v>
      </c>
      <c r="ED37" s="31">
        <v>348.86364700000001</v>
      </c>
      <c r="EE37" s="31">
        <v>398.820404</v>
      </c>
      <c r="EF37" s="31">
        <v>417.13479599999999</v>
      </c>
      <c r="EG37" s="31">
        <v>442.11200000000002</v>
      </c>
      <c r="EH37" s="28">
        <v>423.97058099999998</v>
      </c>
      <c r="EI37" s="31">
        <v>357.79339599999997</v>
      </c>
      <c r="EJ37" s="31">
        <v>408.00714099999999</v>
      </c>
      <c r="EK37" s="31">
        <v>427.022583</v>
      </c>
      <c r="EL37" s="31">
        <v>452.77789300000001</v>
      </c>
      <c r="EM37" s="28">
        <v>432.63671900000003</v>
      </c>
      <c r="EN37" s="31">
        <v>366.51187099999999</v>
      </c>
      <c r="EO37" s="31">
        <v>417.187408</v>
      </c>
      <c r="EP37" s="31">
        <v>437.27133199999997</v>
      </c>
      <c r="EQ37" s="31">
        <v>463.44467200000003</v>
      </c>
      <c r="ER37" s="28">
        <v>441.37194799999997</v>
      </c>
      <c r="ES37" s="30">
        <v>3.4000000000000002E-2</v>
      </c>
      <c r="ET37" s="30">
        <v>3.9E-2</v>
      </c>
      <c r="EU37" s="30">
        <v>0.04</v>
      </c>
      <c r="EV37" s="30">
        <v>4.2000000000000003E-2</v>
      </c>
      <c r="EW37" s="29">
        <v>4.1000000000000002E-2</v>
      </c>
    </row>
    <row r="38" spans="1:153" x14ac:dyDescent="0.25">
      <c r="A38" s="24" t="s">
        <v>193</v>
      </c>
      <c r="B38" s="24">
        <v>99.197051999999999</v>
      </c>
      <c r="C38" s="24">
        <v>101.782394</v>
      </c>
      <c r="D38" s="27">
        <v>112.16758</v>
      </c>
      <c r="E38" s="27">
        <v>113.09520000000001</v>
      </c>
      <c r="F38" s="27">
        <v>113.642509</v>
      </c>
      <c r="G38" s="27">
        <v>114.60008999999999</v>
      </c>
      <c r="H38" s="24">
        <v>113.55246</v>
      </c>
      <c r="I38" s="27">
        <v>119.857483</v>
      </c>
      <c r="J38" s="27">
        <v>121.86274</v>
      </c>
      <c r="K38" s="27">
        <v>123.07678199999999</v>
      </c>
      <c r="L38" s="27">
        <v>125.166794</v>
      </c>
      <c r="M38" s="24">
        <v>122.847343</v>
      </c>
      <c r="N38" s="27">
        <v>143.73014800000001</v>
      </c>
      <c r="O38" s="27">
        <v>146.256866</v>
      </c>
      <c r="P38" s="27">
        <v>147.82974200000001</v>
      </c>
      <c r="Q38" s="27">
        <v>150.399597</v>
      </c>
      <c r="R38" s="24">
        <v>148.10876500000001</v>
      </c>
      <c r="S38" s="27">
        <v>151.02093500000001</v>
      </c>
      <c r="T38" s="27">
        <v>154.161621</v>
      </c>
      <c r="U38" s="27">
        <v>156.03739899999999</v>
      </c>
      <c r="V38" s="27">
        <v>158.989532</v>
      </c>
      <c r="W38" s="24">
        <v>156.61288500000001</v>
      </c>
      <c r="X38" s="27">
        <v>156.86326600000001</v>
      </c>
      <c r="Y38" s="27">
        <v>161.52562</v>
      </c>
      <c r="Z38" s="27">
        <v>164.32702599999999</v>
      </c>
      <c r="AA38" s="27">
        <v>168.41867099999999</v>
      </c>
      <c r="AB38" s="24">
        <v>164.794128</v>
      </c>
      <c r="AC38" s="27">
        <v>160.16751099999999</v>
      </c>
      <c r="AD38" s="27">
        <v>165.82487499999999</v>
      </c>
      <c r="AE38" s="27">
        <v>169.09806800000001</v>
      </c>
      <c r="AF38" s="27">
        <v>173.97215299999999</v>
      </c>
      <c r="AG38" s="24">
        <v>169.80371099999999</v>
      </c>
      <c r="AH38" s="27">
        <v>162.899078</v>
      </c>
      <c r="AI38" s="27">
        <v>169.52984599999999</v>
      </c>
      <c r="AJ38" s="27">
        <v>173.37565599999999</v>
      </c>
      <c r="AK38" s="27">
        <v>178.942093</v>
      </c>
      <c r="AL38" s="24">
        <v>174.37492399999999</v>
      </c>
      <c r="AM38" s="27">
        <v>165.65089399999999</v>
      </c>
      <c r="AN38" s="27">
        <v>173.15412900000001</v>
      </c>
      <c r="AO38" s="27">
        <v>177.484039</v>
      </c>
      <c r="AP38" s="27">
        <v>183.87750199999999</v>
      </c>
      <c r="AQ38" s="24">
        <v>178.830399</v>
      </c>
      <c r="AR38" s="27">
        <v>168.59324599999999</v>
      </c>
      <c r="AS38" s="27">
        <v>177.15304599999999</v>
      </c>
      <c r="AT38" s="27">
        <v>181.950073</v>
      </c>
      <c r="AU38" s="27">
        <v>189.08538799999999</v>
      </c>
      <c r="AV38" s="24">
        <v>183.655441</v>
      </c>
      <c r="AW38" s="27">
        <v>171.68185399999999</v>
      </c>
      <c r="AX38" s="27">
        <v>181.58871500000001</v>
      </c>
      <c r="AY38" s="27">
        <v>186.937378</v>
      </c>
      <c r="AZ38" s="27">
        <v>194.74797100000001</v>
      </c>
      <c r="BA38" s="24">
        <v>188.96606399999999</v>
      </c>
      <c r="BB38" s="27">
        <v>175.54948400000001</v>
      </c>
      <c r="BC38" s="27">
        <v>186.350311</v>
      </c>
      <c r="BD38" s="27">
        <v>192.433044</v>
      </c>
      <c r="BE38" s="27">
        <v>205.135696</v>
      </c>
      <c r="BF38" s="24">
        <v>195.00753800000001</v>
      </c>
      <c r="BG38" s="27">
        <v>180.490005</v>
      </c>
      <c r="BH38" s="27">
        <v>191.313141</v>
      </c>
      <c r="BI38" s="27">
        <v>200.53367600000001</v>
      </c>
      <c r="BJ38" s="27">
        <v>211.59077500000001</v>
      </c>
      <c r="BK38" s="24">
        <v>200.82913199999999</v>
      </c>
      <c r="BL38" s="27">
        <v>184.984421</v>
      </c>
      <c r="BM38" s="27">
        <v>201.336502</v>
      </c>
      <c r="BN38" s="27">
        <v>207.37692300000001</v>
      </c>
      <c r="BO38" s="27">
        <v>219.21173099999999</v>
      </c>
      <c r="BP38" s="24">
        <v>207.71302800000001</v>
      </c>
      <c r="BQ38" s="27">
        <v>189.82875100000001</v>
      </c>
      <c r="BR38" s="27">
        <v>207.79650899999999</v>
      </c>
      <c r="BS38" s="27">
        <v>214.621185</v>
      </c>
      <c r="BT38" s="27">
        <v>227.39619400000001</v>
      </c>
      <c r="BU38" s="24">
        <v>215.06487999999999</v>
      </c>
      <c r="BV38" s="27">
        <v>190.92674299999999</v>
      </c>
      <c r="BW38" s="27">
        <v>214.814255</v>
      </c>
      <c r="BX38" s="27">
        <v>222.42695599999999</v>
      </c>
      <c r="BY38" s="27">
        <v>236.33590699999999</v>
      </c>
      <c r="BZ38" s="24">
        <v>222.90921</v>
      </c>
      <c r="CA38" s="27">
        <v>200.69319200000001</v>
      </c>
      <c r="CB38" s="27">
        <v>222.185776</v>
      </c>
      <c r="CC38" s="27">
        <v>230.715912</v>
      </c>
      <c r="CD38" s="27">
        <v>245.42631499999999</v>
      </c>
      <c r="CE38" s="24">
        <v>231.15426600000001</v>
      </c>
      <c r="CF38" s="27">
        <v>207.29617300000001</v>
      </c>
      <c r="CG38" s="27">
        <v>230.79084800000001</v>
      </c>
      <c r="CH38" s="27">
        <v>240.19676200000001</v>
      </c>
      <c r="CI38" s="27">
        <v>255.51315299999999</v>
      </c>
      <c r="CJ38" s="24">
        <v>240.45195000000001</v>
      </c>
      <c r="CK38" s="27">
        <v>214.47915599999999</v>
      </c>
      <c r="CL38" s="27">
        <v>239.942825</v>
      </c>
      <c r="CM38" s="27">
        <v>250.254761</v>
      </c>
      <c r="CN38" s="27">
        <v>266.184326</v>
      </c>
      <c r="CO38" s="24">
        <v>250.54002399999999</v>
      </c>
      <c r="CP38" s="27">
        <v>222.243439</v>
      </c>
      <c r="CQ38" s="27">
        <v>249.76483200000001</v>
      </c>
      <c r="CR38" s="27">
        <v>261.07299799999998</v>
      </c>
      <c r="CS38" s="27">
        <v>277.623627</v>
      </c>
      <c r="CT38" s="24">
        <v>261.20925899999997</v>
      </c>
      <c r="CU38" s="27">
        <v>230.47262599999999</v>
      </c>
      <c r="CV38" s="27">
        <v>260.17053199999998</v>
      </c>
      <c r="CW38" s="27">
        <v>272.34079000000003</v>
      </c>
      <c r="CX38" s="27">
        <v>289.614105</v>
      </c>
      <c r="CY38" s="24">
        <v>276.55496199999999</v>
      </c>
      <c r="CZ38" s="27">
        <v>239.02522300000001</v>
      </c>
      <c r="DA38" s="27">
        <v>270.93679800000001</v>
      </c>
      <c r="DB38" s="27">
        <v>283.96972699999998</v>
      </c>
      <c r="DC38" s="27">
        <v>302.02932700000002</v>
      </c>
      <c r="DD38" s="24">
        <v>288.535889</v>
      </c>
      <c r="DE38" s="27">
        <v>248.03633099999999</v>
      </c>
      <c r="DF38" s="27">
        <v>282.26037600000001</v>
      </c>
      <c r="DG38" s="27">
        <v>295.97326700000002</v>
      </c>
      <c r="DH38" s="27">
        <v>314.99829099999999</v>
      </c>
      <c r="DI38" s="24">
        <v>301.12643400000002</v>
      </c>
      <c r="DJ38" s="27">
        <v>257.28396600000002</v>
      </c>
      <c r="DK38" s="27">
        <v>294.08492999999999</v>
      </c>
      <c r="DL38" s="27">
        <v>308.57379200000003</v>
      </c>
      <c r="DM38" s="27">
        <v>328.46801799999997</v>
      </c>
      <c r="DN38" s="24">
        <v>314.18695100000002</v>
      </c>
      <c r="DO38" s="27">
        <v>267.09817500000003</v>
      </c>
      <c r="DP38" s="27">
        <v>306.41937300000001</v>
      </c>
      <c r="DQ38" s="27">
        <v>321.79263300000002</v>
      </c>
      <c r="DR38" s="27">
        <v>342.38534499999997</v>
      </c>
      <c r="DS38" s="24">
        <v>327.78323399999999</v>
      </c>
      <c r="DT38" s="27">
        <v>276.31079099999999</v>
      </c>
      <c r="DU38" s="27">
        <v>317.30343599999998</v>
      </c>
      <c r="DV38" s="27">
        <v>333.50177000000002</v>
      </c>
      <c r="DW38" s="27">
        <v>354.46139499999998</v>
      </c>
      <c r="DX38" s="24">
        <v>339.86257899999998</v>
      </c>
      <c r="DY38" s="27">
        <v>285.22314499999999</v>
      </c>
      <c r="DZ38" s="27">
        <v>327.09588600000001</v>
      </c>
      <c r="EA38" s="27">
        <v>344.11642499999999</v>
      </c>
      <c r="EB38" s="27">
        <v>364.99026500000002</v>
      </c>
      <c r="EC38" s="24">
        <v>349.86923200000001</v>
      </c>
      <c r="ED38" s="27">
        <v>293.12744099999998</v>
      </c>
      <c r="EE38" s="27">
        <v>335.54281600000002</v>
      </c>
      <c r="EF38" s="27">
        <v>353.21646099999998</v>
      </c>
      <c r="EG38" s="27">
        <v>370.17312600000002</v>
      </c>
      <c r="EH38" s="24">
        <v>357.86181599999998</v>
      </c>
      <c r="EI38" s="27">
        <v>300.689911</v>
      </c>
      <c r="EJ38" s="27">
        <v>343.33340500000003</v>
      </c>
      <c r="EK38" s="27">
        <v>361.79898100000003</v>
      </c>
      <c r="EL38" s="27">
        <v>379.45062300000001</v>
      </c>
      <c r="EM38" s="24">
        <v>365.19860799999998</v>
      </c>
      <c r="EN38" s="27">
        <v>307.87307700000002</v>
      </c>
      <c r="EO38" s="27">
        <v>350.91806000000003</v>
      </c>
      <c r="EP38" s="27">
        <v>370.52722199999999</v>
      </c>
      <c r="EQ38" s="27">
        <v>388.50985700000001</v>
      </c>
      <c r="ER38" s="24">
        <v>372.39923099999999</v>
      </c>
      <c r="ES38" s="26">
        <v>3.9E-2</v>
      </c>
      <c r="ET38" s="26">
        <v>4.3999999999999997E-2</v>
      </c>
      <c r="EU38" s="26">
        <v>4.5999999999999999E-2</v>
      </c>
      <c r="EV38" s="26">
        <v>4.7E-2</v>
      </c>
      <c r="EW38" s="25">
        <v>4.5999999999999999E-2</v>
      </c>
    </row>
    <row r="39" spans="1:153" x14ac:dyDescent="0.25">
      <c r="A39" s="28" t="s">
        <v>192</v>
      </c>
      <c r="B39" s="28">
        <v>38.619770000000003</v>
      </c>
      <c r="C39" s="28">
        <v>37.014347000000001</v>
      </c>
      <c r="D39" s="31">
        <v>37.885731</v>
      </c>
      <c r="E39" s="31">
        <v>38.053429000000001</v>
      </c>
      <c r="F39" s="31">
        <v>38.154400000000003</v>
      </c>
      <c r="G39" s="31">
        <v>38.332957999999998</v>
      </c>
      <c r="H39" s="28">
        <v>38.140506999999999</v>
      </c>
      <c r="I39" s="31">
        <v>38.277779000000002</v>
      </c>
      <c r="J39" s="31">
        <v>38.645690999999999</v>
      </c>
      <c r="K39" s="31">
        <v>38.865336999999997</v>
      </c>
      <c r="L39" s="31">
        <v>39.261477999999997</v>
      </c>
      <c r="M39" s="28">
        <v>38.829323000000002</v>
      </c>
      <c r="N39" s="31">
        <v>37.233997000000002</v>
      </c>
      <c r="O39" s="31">
        <v>37.715488000000001</v>
      </c>
      <c r="P39" s="31">
        <v>38.004337</v>
      </c>
      <c r="Q39" s="31">
        <v>38.508296999999999</v>
      </c>
      <c r="R39" s="28">
        <v>38.037373000000002</v>
      </c>
      <c r="S39" s="31">
        <v>37.733963000000003</v>
      </c>
      <c r="T39" s="31">
        <v>38.315327000000003</v>
      </c>
      <c r="U39" s="31">
        <v>38.655414999999998</v>
      </c>
      <c r="V39" s="31">
        <v>39.239811000000003</v>
      </c>
      <c r="W39" s="28">
        <v>38.764800999999999</v>
      </c>
      <c r="X39" s="31">
        <v>38.040474000000003</v>
      </c>
      <c r="Y39" s="31">
        <v>38.803848000000002</v>
      </c>
      <c r="Z39" s="31">
        <v>39.226855999999998</v>
      </c>
      <c r="AA39" s="31">
        <v>39.973919000000002</v>
      </c>
      <c r="AB39" s="28">
        <v>39.378234999999997</v>
      </c>
      <c r="AC39" s="31">
        <v>38.354827999999998</v>
      </c>
      <c r="AD39" s="31">
        <v>39.262504999999997</v>
      </c>
      <c r="AE39" s="31">
        <v>39.751244</v>
      </c>
      <c r="AF39" s="31">
        <v>40.615757000000002</v>
      </c>
      <c r="AG39" s="28">
        <v>39.956398</v>
      </c>
      <c r="AH39" s="31">
        <v>38.608479000000003</v>
      </c>
      <c r="AI39" s="31">
        <v>39.660564000000001</v>
      </c>
      <c r="AJ39" s="31">
        <v>40.221618999999997</v>
      </c>
      <c r="AK39" s="31">
        <v>41.399227000000003</v>
      </c>
      <c r="AL39" s="28">
        <v>40.492538000000003</v>
      </c>
      <c r="AM39" s="31">
        <v>38.862617</v>
      </c>
      <c r="AN39" s="31">
        <v>40.048999999999999</v>
      </c>
      <c r="AO39" s="31">
        <v>40.673488999999996</v>
      </c>
      <c r="AP39" s="31">
        <v>41.961951999999997</v>
      </c>
      <c r="AQ39" s="28">
        <v>41.018397999999998</v>
      </c>
      <c r="AR39" s="31">
        <v>39.133896</v>
      </c>
      <c r="AS39" s="31">
        <v>40.471924000000001</v>
      </c>
      <c r="AT39" s="31">
        <v>41.158484999999999</v>
      </c>
      <c r="AU39" s="31">
        <v>42.543976000000001</v>
      </c>
      <c r="AV39" s="28">
        <v>41.583312999999997</v>
      </c>
      <c r="AW39" s="31">
        <v>39.631991999999997</v>
      </c>
      <c r="AX39" s="31">
        <v>40.946548</v>
      </c>
      <c r="AY39" s="31">
        <v>41.698788</v>
      </c>
      <c r="AZ39" s="31">
        <v>43.178600000000003</v>
      </c>
      <c r="BA39" s="28">
        <v>42.208526999999997</v>
      </c>
      <c r="BB39" s="31">
        <v>40.009143999999999</v>
      </c>
      <c r="BC39" s="31">
        <v>41.676276999999999</v>
      </c>
      <c r="BD39" s="31">
        <v>42.514347000000001</v>
      </c>
      <c r="BE39" s="31">
        <v>46.13203</v>
      </c>
      <c r="BF39" s="28">
        <v>42.924571999999998</v>
      </c>
      <c r="BG39" s="31">
        <v>41.122005000000001</v>
      </c>
      <c r="BH39" s="31">
        <v>42.227333000000002</v>
      </c>
      <c r="BI39" s="31">
        <v>44.516643999999999</v>
      </c>
      <c r="BJ39" s="31">
        <v>46.963039000000002</v>
      </c>
      <c r="BK39" s="28">
        <v>43.628188999999999</v>
      </c>
      <c r="BL39" s="31">
        <v>41.615509000000003</v>
      </c>
      <c r="BM39" s="31">
        <v>45.126263000000002</v>
      </c>
      <c r="BN39" s="31">
        <v>45.340473000000003</v>
      </c>
      <c r="BO39" s="31">
        <v>47.936031</v>
      </c>
      <c r="BP39" s="28">
        <v>44.456313999999999</v>
      </c>
      <c r="BQ39" s="31">
        <v>42.157055</v>
      </c>
      <c r="BR39" s="31">
        <v>45.945605999999998</v>
      </c>
      <c r="BS39" s="31">
        <v>46.225749999999998</v>
      </c>
      <c r="BT39" s="31">
        <v>48.979481</v>
      </c>
      <c r="BU39" s="28">
        <v>45.352749000000003</v>
      </c>
      <c r="BV39" s="31">
        <v>46.953884000000002</v>
      </c>
      <c r="BW39" s="31">
        <v>46.843978999999997</v>
      </c>
      <c r="BX39" s="31">
        <v>47.196041000000001</v>
      </c>
      <c r="BY39" s="31">
        <v>49.914828999999997</v>
      </c>
      <c r="BZ39" s="28">
        <v>46.316822000000002</v>
      </c>
      <c r="CA39" s="31">
        <v>43.422226000000002</v>
      </c>
      <c r="CB39" s="31">
        <v>47.809573999999998</v>
      </c>
      <c r="CC39" s="31">
        <v>48.241591999999997</v>
      </c>
      <c r="CD39" s="31">
        <v>51.096764</v>
      </c>
      <c r="CE39" s="28">
        <v>47.339325000000002</v>
      </c>
      <c r="CF39" s="31">
        <v>44.00938</v>
      </c>
      <c r="CG39" s="31">
        <v>48.727139000000001</v>
      </c>
      <c r="CH39" s="31">
        <v>49.228622000000001</v>
      </c>
      <c r="CI39" s="31">
        <v>52.405777</v>
      </c>
      <c r="CJ39" s="28">
        <v>48.487423</v>
      </c>
      <c r="CK39" s="31">
        <v>44.889361999999998</v>
      </c>
      <c r="CL39" s="31">
        <v>49.942279999999997</v>
      </c>
      <c r="CM39" s="31">
        <v>50.510112999999997</v>
      </c>
      <c r="CN39" s="31">
        <v>53.803581000000001</v>
      </c>
      <c r="CO39" s="28">
        <v>49.745601999999998</v>
      </c>
      <c r="CP39" s="31">
        <v>45.868178999999998</v>
      </c>
      <c r="CQ39" s="31">
        <v>51.260159000000002</v>
      </c>
      <c r="CR39" s="31">
        <v>51.895091999999998</v>
      </c>
      <c r="CS39" s="31">
        <v>55.284168000000001</v>
      </c>
      <c r="CT39" s="28">
        <v>51.095699000000003</v>
      </c>
      <c r="CU39" s="31">
        <v>46.907513000000002</v>
      </c>
      <c r="CV39" s="31">
        <v>52.651057999999999</v>
      </c>
      <c r="CW39" s="31">
        <v>53.339503999999998</v>
      </c>
      <c r="CX39" s="31">
        <v>56.824607999999998</v>
      </c>
      <c r="CY39" s="28">
        <v>54.752021999999997</v>
      </c>
      <c r="CZ39" s="31">
        <v>47.996192999999998</v>
      </c>
      <c r="DA39" s="31">
        <v>54.101585</v>
      </c>
      <c r="DB39" s="31">
        <v>54.832680000000003</v>
      </c>
      <c r="DC39" s="31">
        <v>58.410488000000001</v>
      </c>
      <c r="DD39" s="28">
        <v>56.350394999999999</v>
      </c>
      <c r="DE39" s="31">
        <v>49.152991999999998</v>
      </c>
      <c r="DF39" s="31">
        <v>55.636654</v>
      </c>
      <c r="DG39" s="31">
        <v>56.389256000000003</v>
      </c>
      <c r="DH39" s="31">
        <v>60.053443999999999</v>
      </c>
      <c r="DI39" s="28">
        <v>58.039977999999998</v>
      </c>
      <c r="DJ39" s="31">
        <v>50.376216999999997</v>
      </c>
      <c r="DK39" s="31">
        <v>57.258662999999999</v>
      </c>
      <c r="DL39" s="31">
        <v>58.034022999999998</v>
      </c>
      <c r="DM39" s="31">
        <v>61.757488000000002</v>
      </c>
      <c r="DN39" s="28">
        <v>59.823974999999997</v>
      </c>
      <c r="DO39" s="31">
        <v>51.695545000000003</v>
      </c>
      <c r="DP39" s="31">
        <v>58.977119000000002</v>
      </c>
      <c r="DQ39" s="31">
        <v>59.773037000000002</v>
      </c>
      <c r="DR39" s="31">
        <v>63.532519999999998</v>
      </c>
      <c r="DS39" s="28">
        <v>61.715580000000003</v>
      </c>
      <c r="DT39" s="31">
        <v>52.975093999999999</v>
      </c>
      <c r="DU39" s="31">
        <v>60.516972000000003</v>
      </c>
      <c r="DV39" s="31">
        <v>61.302813999999998</v>
      </c>
      <c r="DW39" s="31">
        <v>65.026061999999996</v>
      </c>
      <c r="DX39" s="28">
        <v>63.407749000000003</v>
      </c>
      <c r="DY39" s="31">
        <v>54.265574999999998</v>
      </c>
      <c r="DZ39" s="31">
        <v>61.942036000000002</v>
      </c>
      <c r="EA39" s="31">
        <v>62.676003000000001</v>
      </c>
      <c r="EB39" s="31">
        <v>66.311417000000006</v>
      </c>
      <c r="EC39" s="28">
        <v>64.849663000000007</v>
      </c>
      <c r="ED39" s="31">
        <v>55.736206000000003</v>
      </c>
      <c r="EE39" s="31">
        <v>63.277622000000001</v>
      </c>
      <c r="EF39" s="31">
        <v>63.918415000000003</v>
      </c>
      <c r="EG39" s="31">
        <v>71.939003</v>
      </c>
      <c r="EH39" s="28">
        <v>66.108849000000006</v>
      </c>
      <c r="EI39" s="31">
        <v>57.103504000000001</v>
      </c>
      <c r="EJ39" s="31">
        <v>64.673812999999996</v>
      </c>
      <c r="EK39" s="31">
        <v>65.223716999999994</v>
      </c>
      <c r="EL39" s="31">
        <v>73.327331999999998</v>
      </c>
      <c r="EM39" s="28">
        <v>67.438225000000003</v>
      </c>
      <c r="EN39" s="31">
        <v>58.638821</v>
      </c>
      <c r="EO39" s="31">
        <v>66.269431999999995</v>
      </c>
      <c r="EP39" s="31">
        <v>66.744185999999999</v>
      </c>
      <c r="EQ39" s="31">
        <v>74.934821999999997</v>
      </c>
      <c r="ER39" s="28">
        <v>68.972724999999997</v>
      </c>
      <c r="ES39" s="30">
        <v>1.6E-2</v>
      </c>
      <c r="ET39" s="30">
        <v>0.02</v>
      </c>
      <c r="EU39" s="30">
        <v>2.1000000000000001E-2</v>
      </c>
      <c r="EV39" s="30">
        <v>2.5000000000000001E-2</v>
      </c>
      <c r="EW39" s="29">
        <v>2.1999999999999999E-2</v>
      </c>
    </row>
    <row r="40" spans="1:153" x14ac:dyDescent="0.25">
      <c r="A40" s="24"/>
      <c r="B40" s="24"/>
      <c r="C40" s="24"/>
      <c r="D40" s="194"/>
      <c r="E40" s="189"/>
      <c r="F40" s="189"/>
      <c r="G40" s="189"/>
      <c r="H40" s="195"/>
      <c r="I40" s="194"/>
      <c r="J40" s="189"/>
      <c r="K40" s="189"/>
      <c r="L40" s="189"/>
      <c r="M40" s="195"/>
      <c r="N40" s="194"/>
      <c r="O40" s="189"/>
      <c r="P40" s="189"/>
      <c r="Q40" s="189"/>
      <c r="R40" s="195"/>
      <c r="S40" s="194"/>
      <c r="T40" s="189"/>
      <c r="U40" s="189"/>
      <c r="V40" s="189"/>
      <c r="W40" s="195"/>
      <c r="X40" s="194"/>
      <c r="Y40" s="189"/>
      <c r="Z40" s="189"/>
      <c r="AA40" s="189"/>
      <c r="AB40" s="195"/>
      <c r="AC40" s="194"/>
      <c r="AD40" s="189"/>
      <c r="AE40" s="189"/>
      <c r="AF40" s="189"/>
      <c r="AG40" s="195"/>
      <c r="AH40" s="194"/>
      <c r="AI40" s="189"/>
      <c r="AJ40" s="189"/>
      <c r="AK40" s="189"/>
      <c r="AL40" s="195"/>
      <c r="AM40" s="194"/>
      <c r="AN40" s="189"/>
      <c r="AO40" s="189"/>
      <c r="AP40" s="189"/>
      <c r="AQ40" s="195"/>
      <c r="AR40" s="194"/>
      <c r="AS40" s="189"/>
      <c r="AT40" s="189"/>
      <c r="AU40" s="189"/>
      <c r="AV40" s="195"/>
      <c r="AW40" s="194"/>
      <c r="AX40" s="189"/>
      <c r="AY40" s="189"/>
      <c r="AZ40" s="189"/>
      <c r="BA40" s="195"/>
      <c r="BB40" s="194"/>
      <c r="BC40" s="189"/>
      <c r="BD40" s="189"/>
      <c r="BE40" s="189"/>
      <c r="BF40" s="195"/>
      <c r="BG40" s="194"/>
      <c r="BH40" s="189"/>
      <c r="BI40" s="189"/>
      <c r="BJ40" s="189"/>
      <c r="BK40" s="195"/>
      <c r="BL40" s="194"/>
      <c r="BM40" s="189"/>
      <c r="BN40" s="189"/>
      <c r="BO40" s="189"/>
      <c r="BP40" s="195"/>
      <c r="BQ40" s="194"/>
      <c r="BR40" s="189"/>
      <c r="BS40" s="189"/>
      <c r="BT40" s="189"/>
      <c r="BU40" s="195"/>
      <c r="BV40" s="194"/>
      <c r="BW40" s="189"/>
      <c r="BX40" s="189"/>
      <c r="BY40" s="189"/>
      <c r="BZ40" s="195"/>
      <c r="CA40" s="194"/>
      <c r="CB40" s="189"/>
      <c r="CC40" s="189"/>
      <c r="CD40" s="189"/>
      <c r="CE40" s="195"/>
      <c r="CF40" s="194"/>
      <c r="CG40" s="189"/>
      <c r="CH40" s="189"/>
      <c r="CI40" s="189"/>
      <c r="CJ40" s="195"/>
      <c r="CK40" s="194"/>
      <c r="CL40" s="189"/>
      <c r="CM40" s="189"/>
      <c r="CN40" s="189"/>
      <c r="CO40" s="195"/>
      <c r="CP40" s="194"/>
      <c r="CQ40" s="189"/>
      <c r="CR40" s="189"/>
      <c r="CS40" s="189"/>
      <c r="CT40" s="195"/>
      <c r="CU40" s="194"/>
      <c r="CV40" s="189"/>
      <c r="CW40" s="189"/>
      <c r="CX40" s="189"/>
      <c r="CY40" s="195"/>
      <c r="CZ40" s="194"/>
      <c r="DA40" s="189"/>
      <c r="DB40" s="189"/>
      <c r="DC40" s="189"/>
      <c r="DD40" s="195"/>
      <c r="DE40" s="194"/>
      <c r="DF40" s="189"/>
      <c r="DG40" s="189"/>
      <c r="DH40" s="189"/>
      <c r="DI40" s="195"/>
      <c r="DJ40" s="194"/>
      <c r="DK40" s="189"/>
      <c r="DL40" s="189"/>
      <c r="DM40" s="189"/>
      <c r="DN40" s="195"/>
      <c r="DO40" s="194"/>
      <c r="DP40" s="189"/>
      <c r="DQ40" s="189"/>
      <c r="DR40" s="189"/>
      <c r="DS40" s="195"/>
      <c r="DT40" s="194"/>
      <c r="DU40" s="189"/>
      <c r="DV40" s="189"/>
      <c r="DW40" s="189"/>
      <c r="DX40" s="195"/>
      <c r="DY40" s="194"/>
      <c r="DZ40" s="189"/>
      <c r="EA40" s="189"/>
      <c r="EB40" s="189"/>
      <c r="EC40" s="195"/>
      <c r="ED40" s="194"/>
      <c r="EE40" s="189"/>
      <c r="EF40" s="189"/>
      <c r="EG40" s="189"/>
      <c r="EH40" s="195"/>
      <c r="EI40" s="194"/>
      <c r="EJ40" s="189"/>
      <c r="EK40" s="189"/>
      <c r="EL40" s="189"/>
      <c r="EM40" s="195"/>
      <c r="EN40" s="194"/>
      <c r="EO40" s="189"/>
      <c r="EP40" s="189"/>
      <c r="EQ40" s="189"/>
      <c r="ER40" s="195"/>
      <c r="ES40" s="194"/>
      <c r="ET40" s="189"/>
      <c r="EU40" s="189"/>
      <c r="EV40" s="189"/>
      <c r="EW40" s="195"/>
    </row>
    <row r="41" spans="1:153" x14ac:dyDescent="0.25">
      <c r="A41" s="28" t="s">
        <v>191</v>
      </c>
      <c r="B41" s="24"/>
      <c r="C41" s="24"/>
      <c r="D41" s="194"/>
      <c r="E41" s="189"/>
      <c r="F41" s="189"/>
      <c r="G41" s="189"/>
      <c r="H41" s="195"/>
      <c r="I41" s="194"/>
      <c r="J41" s="189"/>
      <c r="K41" s="189"/>
      <c r="L41" s="189"/>
      <c r="M41" s="195"/>
      <c r="N41" s="194"/>
      <c r="O41" s="189"/>
      <c r="P41" s="189"/>
      <c r="Q41" s="189"/>
      <c r="R41" s="195"/>
      <c r="S41" s="194"/>
      <c r="T41" s="189"/>
      <c r="U41" s="189"/>
      <c r="V41" s="189"/>
      <c r="W41" s="195"/>
      <c r="X41" s="194"/>
      <c r="Y41" s="189"/>
      <c r="Z41" s="189"/>
      <c r="AA41" s="189"/>
      <c r="AB41" s="195"/>
      <c r="AC41" s="194"/>
      <c r="AD41" s="189"/>
      <c r="AE41" s="189"/>
      <c r="AF41" s="189"/>
      <c r="AG41" s="195"/>
      <c r="AH41" s="194"/>
      <c r="AI41" s="189"/>
      <c r="AJ41" s="189"/>
      <c r="AK41" s="189"/>
      <c r="AL41" s="195"/>
      <c r="AM41" s="194"/>
      <c r="AN41" s="189"/>
      <c r="AO41" s="189"/>
      <c r="AP41" s="189"/>
      <c r="AQ41" s="195"/>
      <c r="AR41" s="194"/>
      <c r="AS41" s="189"/>
      <c r="AT41" s="189"/>
      <c r="AU41" s="189"/>
      <c r="AV41" s="195"/>
      <c r="AW41" s="194"/>
      <c r="AX41" s="189"/>
      <c r="AY41" s="189"/>
      <c r="AZ41" s="189"/>
      <c r="BA41" s="195"/>
      <c r="BB41" s="194"/>
      <c r="BC41" s="189"/>
      <c r="BD41" s="189"/>
      <c r="BE41" s="189"/>
      <c r="BF41" s="195"/>
      <c r="BG41" s="194"/>
      <c r="BH41" s="189"/>
      <c r="BI41" s="189"/>
      <c r="BJ41" s="189"/>
      <c r="BK41" s="195"/>
      <c r="BL41" s="194"/>
      <c r="BM41" s="189"/>
      <c r="BN41" s="189"/>
      <c r="BO41" s="189"/>
      <c r="BP41" s="195"/>
      <c r="BQ41" s="194"/>
      <c r="BR41" s="189"/>
      <c r="BS41" s="189"/>
      <c r="BT41" s="189"/>
      <c r="BU41" s="195"/>
      <c r="BV41" s="194"/>
      <c r="BW41" s="189"/>
      <c r="BX41" s="189"/>
      <c r="BY41" s="189"/>
      <c r="BZ41" s="195"/>
      <c r="CA41" s="194"/>
      <c r="CB41" s="189"/>
      <c r="CC41" s="189"/>
      <c r="CD41" s="189"/>
      <c r="CE41" s="195"/>
      <c r="CF41" s="194"/>
      <c r="CG41" s="189"/>
      <c r="CH41" s="189"/>
      <c r="CI41" s="189"/>
      <c r="CJ41" s="195"/>
      <c r="CK41" s="194"/>
      <c r="CL41" s="189"/>
      <c r="CM41" s="189"/>
      <c r="CN41" s="189"/>
      <c r="CO41" s="195"/>
      <c r="CP41" s="194"/>
      <c r="CQ41" s="189"/>
      <c r="CR41" s="189"/>
      <c r="CS41" s="189"/>
      <c r="CT41" s="195"/>
      <c r="CU41" s="194"/>
      <c r="CV41" s="189"/>
      <c r="CW41" s="189"/>
      <c r="CX41" s="189"/>
      <c r="CY41" s="195"/>
      <c r="CZ41" s="194"/>
      <c r="DA41" s="189"/>
      <c r="DB41" s="189"/>
      <c r="DC41" s="189"/>
      <c r="DD41" s="195"/>
      <c r="DE41" s="194"/>
      <c r="DF41" s="189"/>
      <c r="DG41" s="189"/>
      <c r="DH41" s="189"/>
      <c r="DI41" s="195"/>
      <c r="DJ41" s="194"/>
      <c r="DK41" s="189"/>
      <c r="DL41" s="189"/>
      <c r="DM41" s="189"/>
      <c r="DN41" s="195"/>
      <c r="DO41" s="194"/>
      <c r="DP41" s="189"/>
      <c r="DQ41" s="189"/>
      <c r="DR41" s="189"/>
      <c r="DS41" s="195"/>
      <c r="DT41" s="194"/>
      <c r="DU41" s="189"/>
      <c r="DV41" s="189"/>
      <c r="DW41" s="189"/>
      <c r="DX41" s="195"/>
      <c r="DY41" s="194"/>
      <c r="DZ41" s="189"/>
      <c r="EA41" s="189"/>
      <c r="EB41" s="189"/>
      <c r="EC41" s="195"/>
      <c r="ED41" s="194"/>
      <c r="EE41" s="189"/>
      <c r="EF41" s="189"/>
      <c r="EG41" s="189"/>
      <c r="EH41" s="195"/>
      <c r="EI41" s="194"/>
      <c r="EJ41" s="189"/>
      <c r="EK41" s="189"/>
      <c r="EL41" s="189"/>
      <c r="EM41" s="195"/>
      <c r="EN41" s="194"/>
      <c r="EO41" s="189"/>
      <c r="EP41" s="189"/>
      <c r="EQ41" s="189"/>
      <c r="ER41" s="195"/>
      <c r="ES41" s="194"/>
      <c r="ET41" s="189"/>
      <c r="EU41" s="189"/>
      <c r="EV41" s="189"/>
      <c r="EW41" s="195"/>
    </row>
    <row r="42" spans="1:153" x14ac:dyDescent="0.25">
      <c r="A42" s="24" t="s">
        <v>190</v>
      </c>
      <c r="B42" s="24">
        <v>1847.2895510000001</v>
      </c>
      <c r="C42" s="24">
        <v>1730.275513</v>
      </c>
      <c r="D42" s="27">
        <v>1546.6938479999999</v>
      </c>
      <c r="E42" s="27">
        <v>1546.424683</v>
      </c>
      <c r="F42" s="27">
        <v>1546.2803960000001</v>
      </c>
      <c r="G42" s="27">
        <v>1546.1561280000001</v>
      </c>
      <c r="H42" s="24">
        <v>1521.1617429999999</v>
      </c>
      <c r="I42" s="27">
        <v>1611.905029</v>
      </c>
      <c r="J42" s="27">
        <v>1610.1671140000001</v>
      </c>
      <c r="K42" s="27">
        <v>1610.0952150000001</v>
      </c>
      <c r="L42" s="27">
        <v>1608.2641599999999</v>
      </c>
      <c r="M42" s="24">
        <v>1550.63147</v>
      </c>
      <c r="N42" s="27">
        <v>1613.5932620000001</v>
      </c>
      <c r="O42" s="27">
        <v>1449.4250489999999</v>
      </c>
      <c r="P42" s="27">
        <v>1367.817749</v>
      </c>
      <c r="Q42" s="27">
        <v>1219.399414</v>
      </c>
      <c r="R42" s="24">
        <v>1298.967163</v>
      </c>
      <c r="S42" s="27">
        <v>1611.3666989999999</v>
      </c>
      <c r="T42" s="27">
        <v>1403.013428</v>
      </c>
      <c r="U42" s="27">
        <v>1287.124268</v>
      </c>
      <c r="V42" s="27">
        <v>1057.4860839999999</v>
      </c>
      <c r="W42" s="24">
        <v>1153.321533</v>
      </c>
      <c r="X42" s="27">
        <v>1528.5766599999999</v>
      </c>
      <c r="Y42" s="27">
        <v>1333.377808</v>
      </c>
      <c r="Z42" s="27">
        <v>1136.1990969999999</v>
      </c>
      <c r="AA42" s="27">
        <v>774.43444799999997</v>
      </c>
      <c r="AB42" s="24">
        <v>965.52349900000002</v>
      </c>
      <c r="AC42" s="27">
        <v>1578.1798100000001</v>
      </c>
      <c r="AD42" s="27">
        <v>1370.5848390000001</v>
      </c>
      <c r="AE42" s="27">
        <v>1150.1030270000001</v>
      </c>
      <c r="AF42" s="27">
        <v>740.12542699999995</v>
      </c>
      <c r="AG42" s="24">
        <v>958.44726600000001</v>
      </c>
      <c r="AH42" s="27">
        <v>1606.8953859999999</v>
      </c>
      <c r="AI42" s="27">
        <v>1392.7542719999999</v>
      </c>
      <c r="AJ42" s="27">
        <v>1138.0321039999999</v>
      </c>
      <c r="AK42" s="27">
        <v>726.96820100000002</v>
      </c>
      <c r="AL42" s="24">
        <v>949.39880400000004</v>
      </c>
      <c r="AM42" s="27">
        <v>1647.560913</v>
      </c>
      <c r="AN42" s="27">
        <v>1407.958496</v>
      </c>
      <c r="AO42" s="27">
        <v>1140.6759030000001</v>
      </c>
      <c r="AP42" s="27">
        <v>706.06445299999996</v>
      </c>
      <c r="AQ42" s="24">
        <v>940.07122800000002</v>
      </c>
      <c r="AR42" s="27">
        <v>1668.043823</v>
      </c>
      <c r="AS42" s="27">
        <v>1402.8278809999999</v>
      </c>
      <c r="AT42" s="27">
        <v>1113.5164789999999</v>
      </c>
      <c r="AU42" s="27">
        <v>678.49121100000002</v>
      </c>
      <c r="AV42" s="24">
        <v>925.10906999999997</v>
      </c>
      <c r="AW42" s="27">
        <v>1674.147827</v>
      </c>
      <c r="AX42" s="27">
        <v>1401.9820560000001</v>
      </c>
      <c r="AY42" s="27">
        <v>1086.7769780000001</v>
      </c>
      <c r="AZ42" s="27">
        <v>666.23846400000002</v>
      </c>
      <c r="BA42" s="24">
        <v>908.98785399999997</v>
      </c>
      <c r="BB42" s="27">
        <v>1700.5667719999999</v>
      </c>
      <c r="BC42" s="27">
        <v>1400.3760990000001</v>
      </c>
      <c r="BD42" s="27">
        <v>1084.700073</v>
      </c>
      <c r="BE42" s="27">
        <v>670.26037599999995</v>
      </c>
      <c r="BF42" s="24">
        <v>890.23339799999997</v>
      </c>
      <c r="BG42" s="27">
        <v>1718.3845209999999</v>
      </c>
      <c r="BH42" s="27">
        <v>1401.5946039999999</v>
      </c>
      <c r="BI42" s="27">
        <v>1086.9788820000001</v>
      </c>
      <c r="BJ42" s="27">
        <v>661.74157700000001</v>
      </c>
      <c r="BK42" s="24">
        <v>882.47699</v>
      </c>
      <c r="BL42" s="27">
        <v>1725.498779</v>
      </c>
      <c r="BM42" s="27">
        <v>1395.456177</v>
      </c>
      <c r="BN42" s="27">
        <v>1080.302612</v>
      </c>
      <c r="BO42" s="27">
        <v>615.33727999999996</v>
      </c>
      <c r="BP42" s="24">
        <v>865.00048800000002</v>
      </c>
      <c r="BQ42" s="27">
        <v>1730.52124</v>
      </c>
      <c r="BR42" s="27">
        <v>1386.4376219999999</v>
      </c>
      <c r="BS42" s="27">
        <v>1064.2329099999999</v>
      </c>
      <c r="BT42" s="27">
        <v>571.00994900000001</v>
      </c>
      <c r="BU42" s="24">
        <v>839.74633800000004</v>
      </c>
      <c r="BV42" s="27">
        <v>1741.872314</v>
      </c>
      <c r="BW42" s="27">
        <v>1383.7982179999999</v>
      </c>
      <c r="BX42" s="27">
        <v>1060.1929929999999</v>
      </c>
      <c r="BY42" s="27">
        <v>527.48468000000003</v>
      </c>
      <c r="BZ42" s="24">
        <v>813.03027299999997</v>
      </c>
      <c r="CA42" s="27">
        <v>1743.9636230000001</v>
      </c>
      <c r="CB42" s="27">
        <v>1368.2392580000001</v>
      </c>
      <c r="CC42" s="27">
        <v>1040.307251</v>
      </c>
      <c r="CD42" s="27">
        <v>490.009613</v>
      </c>
      <c r="CE42" s="24">
        <v>781.20001200000002</v>
      </c>
      <c r="CF42" s="27">
        <v>1747.900269</v>
      </c>
      <c r="CG42" s="27">
        <v>1358.727539</v>
      </c>
      <c r="CH42" s="27">
        <v>1030.0108640000001</v>
      </c>
      <c r="CI42" s="27">
        <v>437.38842799999998</v>
      </c>
      <c r="CJ42" s="24">
        <v>772.09210199999995</v>
      </c>
      <c r="CK42" s="27">
        <v>1762.4991460000001</v>
      </c>
      <c r="CL42" s="27">
        <v>1346.8717039999999</v>
      </c>
      <c r="CM42" s="27">
        <v>1009.319214</v>
      </c>
      <c r="CN42" s="27">
        <v>382.62274200000002</v>
      </c>
      <c r="CO42" s="24">
        <v>760.77233899999999</v>
      </c>
      <c r="CP42" s="27">
        <v>1778.9426269999999</v>
      </c>
      <c r="CQ42" s="27">
        <v>1336.293091</v>
      </c>
      <c r="CR42" s="27">
        <v>985.62713599999995</v>
      </c>
      <c r="CS42" s="27">
        <v>328.391571</v>
      </c>
      <c r="CT42" s="24">
        <v>749.34948699999995</v>
      </c>
      <c r="CU42" s="27">
        <v>1791.7276609999999</v>
      </c>
      <c r="CV42" s="27">
        <v>1313.525635</v>
      </c>
      <c r="CW42" s="27">
        <v>954.78668200000004</v>
      </c>
      <c r="CX42" s="27">
        <v>282.727417</v>
      </c>
      <c r="CY42" s="24">
        <v>719.31976299999997</v>
      </c>
      <c r="CZ42" s="27">
        <v>1791.7301030000001</v>
      </c>
      <c r="DA42" s="27">
        <v>1294.013794</v>
      </c>
      <c r="DB42" s="27">
        <v>921.94329800000003</v>
      </c>
      <c r="DC42" s="27">
        <v>245.94206199999999</v>
      </c>
      <c r="DD42" s="24">
        <v>709.78558299999997</v>
      </c>
      <c r="DE42" s="27">
        <v>1804.5491939999999</v>
      </c>
      <c r="DF42" s="27">
        <v>1289.0986330000001</v>
      </c>
      <c r="DG42" s="27">
        <v>900.74871800000005</v>
      </c>
      <c r="DH42" s="27">
        <v>201.35412600000001</v>
      </c>
      <c r="DI42" s="24">
        <v>696.83544900000004</v>
      </c>
      <c r="DJ42" s="27">
        <v>1824.124634</v>
      </c>
      <c r="DK42" s="27">
        <v>1278.6885990000001</v>
      </c>
      <c r="DL42" s="27">
        <v>872.83496100000002</v>
      </c>
      <c r="DM42" s="27">
        <v>178.20855700000001</v>
      </c>
      <c r="DN42" s="24">
        <v>683.71154799999999</v>
      </c>
      <c r="DO42" s="27">
        <v>1846.052612</v>
      </c>
      <c r="DP42" s="27">
        <v>1280.3764650000001</v>
      </c>
      <c r="DQ42" s="27">
        <v>856.10601799999995</v>
      </c>
      <c r="DR42" s="27">
        <v>164.59240700000001</v>
      </c>
      <c r="DS42" s="24">
        <v>676.33569299999999</v>
      </c>
      <c r="DT42" s="27">
        <v>1878.1145019999999</v>
      </c>
      <c r="DU42" s="27">
        <v>1277.2581789999999</v>
      </c>
      <c r="DV42" s="27">
        <v>824.90838599999995</v>
      </c>
      <c r="DW42" s="27">
        <v>135.063705</v>
      </c>
      <c r="DX42" s="24">
        <v>661.74389599999995</v>
      </c>
      <c r="DY42" s="27">
        <v>1898.3266599999999</v>
      </c>
      <c r="DZ42" s="27">
        <v>1267.785034</v>
      </c>
      <c r="EA42" s="27">
        <v>782.17150900000001</v>
      </c>
      <c r="EB42" s="27">
        <v>127.020264</v>
      </c>
      <c r="EC42" s="24">
        <v>650.12506099999996</v>
      </c>
      <c r="ED42" s="27">
        <v>1928.247192</v>
      </c>
      <c r="EE42" s="27">
        <v>1253.1782229999999</v>
      </c>
      <c r="EF42" s="27">
        <v>732.85247800000002</v>
      </c>
      <c r="EG42" s="27">
        <v>121.204353</v>
      </c>
      <c r="EH42" s="24">
        <v>634.38592500000004</v>
      </c>
      <c r="EI42" s="27">
        <v>1943.9204099999999</v>
      </c>
      <c r="EJ42" s="27">
        <v>1231.1186520000001</v>
      </c>
      <c r="EK42" s="27">
        <v>686.941284</v>
      </c>
      <c r="EL42" s="27">
        <v>108.055222</v>
      </c>
      <c r="EM42" s="24">
        <v>607.55682400000001</v>
      </c>
      <c r="EN42" s="27">
        <v>1955.22876</v>
      </c>
      <c r="EO42" s="27">
        <v>1219.3170170000001</v>
      </c>
      <c r="EP42" s="27">
        <v>626.32849099999999</v>
      </c>
      <c r="EQ42" s="27">
        <v>91.722092000000004</v>
      </c>
      <c r="ER42" s="24">
        <v>575.58013900000003</v>
      </c>
      <c r="ES42" s="26">
        <v>4.0000000000000001E-3</v>
      </c>
      <c r="ET42" s="26">
        <v>-1.2E-2</v>
      </c>
      <c r="EU42" s="26">
        <v>-3.4000000000000002E-2</v>
      </c>
      <c r="EV42" s="26">
        <v>-9.6000000000000002E-2</v>
      </c>
      <c r="EW42" s="25">
        <v>-3.6999999999999998E-2</v>
      </c>
    </row>
    <row r="43" spans="1:153" x14ac:dyDescent="0.25">
      <c r="A43" s="24" t="s">
        <v>189</v>
      </c>
      <c r="B43" s="24">
        <v>37.062919999999998</v>
      </c>
      <c r="C43" s="24">
        <v>28.197984999999999</v>
      </c>
      <c r="D43" s="27">
        <v>20.379792999999999</v>
      </c>
      <c r="E43" s="27">
        <v>20.378643</v>
      </c>
      <c r="F43" s="27">
        <v>20.379068</v>
      </c>
      <c r="G43" s="27">
        <v>20.378468000000002</v>
      </c>
      <c r="H43" s="24">
        <v>20.273903000000001</v>
      </c>
      <c r="I43" s="27">
        <v>20.247475000000001</v>
      </c>
      <c r="J43" s="27">
        <v>20.277615000000001</v>
      </c>
      <c r="K43" s="27">
        <v>20.288260999999999</v>
      </c>
      <c r="L43" s="27">
        <v>20.283996999999999</v>
      </c>
      <c r="M43" s="24">
        <v>20.030381999999999</v>
      </c>
      <c r="N43" s="27">
        <v>20.044559</v>
      </c>
      <c r="O43" s="27">
        <v>19.352986999999999</v>
      </c>
      <c r="P43" s="27">
        <v>19.017876000000001</v>
      </c>
      <c r="Q43" s="27">
        <v>18.400928</v>
      </c>
      <c r="R43" s="24">
        <v>18.805769000000002</v>
      </c>
      <c r="S43" s="27">
        <v>20.118390999999999</v>
      </c>
      <c r="T43" s="27">
        <v>19.210718</v>
      </c>
      <c r="U43" s="27">
        <v>18.706457</v>
      </c>
      <c r="V43" s="27">
        <v>17.724986999999999</v>
      </c>
      <c r="W43" s="24">
        <v>18.274712000000001</v>
      </c>
      <c r="X43" s="27">
        <v>19.464233</v>
      </c>
      <c r="Y43" s="27">
        <v>18.672298000000001</v>
      </c>
      <c r="Z43" s="27">
        <v>17.816155999999999</v>
      </c>
      <c r="AA43" s="27">
        <v>16.319565000000001</v>
      </c>
      <c r="AB43" s="24">
        <v>17.325066</v>
      </c>
      <c r="AC43" s="27">
        <v>17.374873999999998</v>
      </c>
      <c r="AD43" s="27">
        <v>16.602356</v>
      </c>
      <c r="AE43" s="27">
        <v>15.671638</v>
      </c>
      <c r="AF43" s="27">
        <v>13.955355000000001</v>
      </c>
      <c r="AG43" s="24">
        <v>15.099026</v>
      </c>
      <c r="AH43" s="27">
        <v>17.579449</v>
      </c>
      <c r="AI43" s="27">
        <v>16.825558000000001</v>
      </c>
      <c r="AJ43" s="27">
        <v>15.776035</v>
      </c>
      <c r="AK43" s="27">
        <v>14.046153</v>
      </c>
      <c r="AL43" s="24">
        <v>15.230121</v>
      </c>
      <c r="AM43" s="27">
        <v>17.481010000000001</v>
      </c>
      <c r="AN43" s="27">
        <v>16.693649000000001</v>
      </c>
      <c r="AO43" s="27">
        <v>15.604974</v>
      </c>
      <c r="AP43" s="27">
        <v>13.752284</v>
      </c>
      <c r="AQ43" s="24">
        <v>15.011568</v>
      </c>
      <c r="AR43" s="27">
        <v>17.628639</v>
      </c>
      <c r="AS43" s="27">
        <v>16.839887999999998</v>
      </c>
      <c r="AT43" s="27">
        <v>15.661168999999999</v>
      </c>
      <c r="AU43" s="27">
        <v>13.759791999999999</v>
      </c>
      <c r="AV43" s="24">
        <v>15.045178999999999</v>
      </c>
      <c r="AW43" s="27">
        <v>17.733353000000001</v>
      </c>
      <c r="AX43" s="27">
        <v>16.913133999999999</v>
      </c>
      <c r="AY43" s="27">
        <v>15.699896000000001</v>
      </c>
      <c r="AZ43" s="27">
        <v>13.747116999999999</v>
      </c>
      <c r="BA43" s="24">
        <v>15.081775</v>
      </c>
      <c r="BB43" s="27">
        <v>17.855484000000001</v>
      </c>
      <c r="BC43" s="27">
        <v>17.001390000000001</v>
      </c>
      <c r="BD43" s="27">
        <v>15.761736000000001</v>
      </c>
      <c r="BE43" s="27">
        <v>13.779085</v>
      </c>
      <c r="BF43" s="24">
        <v>15.092257</v>
      </c>
      <c r="BG43" s="27">
        <v>17.956966000000001</v>
      </c>
      <c r="BH43" s="27">
        <v>17.062484999999999</v>
      </c>
      <c r="BI43" s="27">
        <v>15.802334999999999</v>
      </c>
      <c r="BJ43" s="27">
        <v>13.763655</v>
      </c>
      <c r="BK43" s="24">
        <v>15.109641999999999</v>
      </c>
      <c r="BL43" s="27">
        <v>18.040050999999998</v>
      </c>
      <c r="BM43" s="27">
        <v>17.111968999999998</v>
      </c>
      <c r="BN43" s="27">
        <v>15.838224</v>
      </c>
      <c r="BO43" s="27">
        <v>13.596871</v>
      </c>
      <c r="BP43" s="24">
        <v>15.110177999999999</v>
      </c>
      <c r="BQ43" s="27">
        <v>17.938369999999999</v>
      </c>
      <c r="BR43" s="27">
        <v>17.010691000000001</v>
      </c>
      <c r="BS43" s="27">
        <v>15.680070000000001</v>
      </c>
      <c r="BT43" s="27">
        <v>13.274855000000001</v>
      </c>
      <c r="BU43" s="24">
        <v>14.927257000000001</v>
      </c>
      <c r="BV43" s="27">
        <v>17.964068999999999</v>
      </c>
      <c r="BW43" s="27">
        <v>16.941303000000001</v>
      </c>
      <c r="BX43" s="27">
        <v>15.602808</v>
      </c>
      <c r="BY43" s="27">
        <v>13.002917</v>
      </c>
      <c r="BZ43" s="24">
        <v>14.756584</v>
      </c>
      <c r="CA43" s="27">
        <v>17.927067000000001</v>
      </c>
      <c r="CB43" s="27">
        <v>16.951128000000001</v>
      </c>
      <c r="CC43" s="27">
        <v>15.570480999999999</v>
      </c>
      <c r="CD43" s="27">
        <v>12.864032</v>
      </c>
      <c r="CE43" s="24">
        <v>14.659112</v>
      </c>
      <c r="CF43" s="27">
        <v>17.921785</v>
      </c>
      <c r="CG43" s="27">
        <v>16.905777</v>
      </c>
      <c r="CH43" s="27">
        <v>15.508120999999999</v>
      </c>
      <c r="CI43" s="27">
        <v>12.602676000000001</v>
      </c>
      <c r="CJ43" s="24">
        <v>14.607623999999999</v>
      </c>
      <c r="CK43" s="27">
        <v>17.990027999999999</v>
      </c>
      <c r="CL43" s="27">
        <v>16.933482999999999</v>
      </c>
      <c r="CM43" s="27">
        <v>15.473492</v>
      </c>
      <c r="CN43" s="27">
        <v>12.394413</v>
      </c>
      <c r="CO43" s="24">
        <v>14.60721</v>
      </c>
      <c r="CP43" s="27">
        <v>18.089404999999999</v>
      </c>
      <c r="CQ43" s="27">
        <v>16.961607000000001</v>
      </c>
      <c r="CR43" s="27">
        <v>15.449771999999999</v>
      </c>
      <c r="CS43" s="27">
        <v>12.197442000000001</v>
      </c>
      <c r="CT43" s="24">
        <v>14.604953</v>
      </c>
      <c r="CU43" s="27">
        <v>18.076830000000001</v>
      </c>
      <c r="CV43" s="27">
        <v>16.855550999999998</v>
      </c>
      <c r="CW43" s="27">
        <v>15.261911</v>
      </c>
      <c r="CX43" s="27">
        <v>11.932261</v>
      </c>
      <c r="CY43" s="24">
        <v>14.404524</v>
      </c>
      <c r="CZ43" s="27">
        <v>18.147566000000001</v>
      </c>
      <c r="DA43" s="27">
        <v>16.824439999999999</v>
      </c>
      <c r="DB43" s="27">
        <v>15.151771999999999</v>
      </c>
      <c r="DC43" s="27">
        <v>11.784204000000001</v>
      </c>
      <c r="DD43" s="24">
        <v>14.408754</v>
      </c>
      <c r="DE43" s="27">
        <v>18.222608999999999</v>
      </c>
      <c r="DF43" s="27">
        <v>16.845908999999999</v>
      </c>
      <c r="DG43" s="27">
        <v>15.096596</v>
      </c>
      <c r="DH43" s="27">
        <v>11.611936</v>
      </c>
      <c r="DI43" s="24">
        <v>14.414887</v>
      </c>
      <c r="DJ43" s="27">
        <v>18.339663000000002</v>
      </c>
      <c r="DK43" s="27">
        <v>16.897371</v>
      </c>
      <c r="DL43" s="27">
        <v>15.042831</v>
      </c>
      <c r="DM43" s="27">
        <v>11.567413</v>
      </c>
      <c r="DN43" s="24">
        <v>14.436097</v>
      </c>
      <c r="DO43" s="27">
        <v>18.456862999999998</v>
      </c>
      <c r="DP43" s="27">
        <v>16.957901</v>
      </c>
      <c r="DQ43" s="27">
        <v>14.997813000000001</v>
      </c>
      <c r="DR43" s="27">
        <v>11.569868</v>
      </c>
      <c r="DS43" s="24">
        <v>14.484221</v>
      </c>
      <c r="DT43" s="27">
        <v>18.624808999999999</v>
      </c>
      <c r="DU43" s="27">
        <v>17.002697000000001</v>
      </c>
      <c r="DV43" s="27">
        <v>14.898657999999999</v>
      </c>
      <c r="DW43" s="27">
        <v>11.504123999999999</v>
      </c>
      <c r="DX43" s="24">
        <v>14.49419</v>
      </c>
      <c r="DY43" s="27">
        <v>18.788162</v>
      </c>
      <c r="DZ43" s="27">
        <v>17.034828000000001</v>
      </c>
      <c r="EA43" s="27">
        <v>14.769863000000001</v>
      </c>
      <c r="EB43" s="27">
        <v>11.552479999999999</v>
      </c>
      <c r="EC43" s="24">
        <v>14.528446000000001</v>
      </c>
      <c r="ED43" s="27">
        <v>18.975581999999999</v>
      </c>
      <c r="EE43" s="27">
        <v>17.057013999999999</v>
      </c>
      <c r="EF43" s="27">
        <v>14.628493000000001</v>
      </c>
      <c r="EG43" s="27">
        <v>11.717468</v>
      </c>
      <c r="EH43" s="24">
        <v>14.527896999999999</v>
      </c>
      <c r="EI43" s="27">
        <v>19.112053</v>
      </c>
      <c r="EJ43" s="27">
        <v>17.051638000000001</v>
      </c>
      <c r="EK43" s="27">
        <v>14.50421</v>
      </c>
      <c r="EL43" s="27">
        <v>11.753565</v>
      </c>
      <c r="EM43" s="24">
        <v>14.467339000000001</v>
      </c>
      <c r="EN43" s="27">
        <v>19.219595000000002</v>
      </c>
      <c r="EO43" s="27">
        <v>17.064081000000002</v>
      </c>
      <c r="EP43" s="27">
        <v>14.279629999999999</v>
      </c>
      <c r="EQ43" s="27">
        <v>11.761941</v>
      </c>
      <c r="ER43" s="24">
        <v>14.377675999999999</v>
      </c>
      <c r="ES43" s="26">
        <v>-1.2999999999999999E-2</v>
      </c>
      <c r="ET43" s="26">
        <v>-1.7000000000000001E-2</v>
      </c>
      <c r="EU43" s="26">
        <v>-2.3E-2</v>
      </c>
      <c r="EV43" s="26">
        <v>-0.03</v>
      </c>
      <c r="EW43" s="25">
        <v>-2.3E-2</v>
      </c>
    </row>
    <row r="44" spans="1:153" x14ac:dyDescent="0.25">
      <c r="A44" s="24" t="s">
        <v>188</v>
      </c>
      <c r="B44" s="24">
        <v>970.22692900000004</v>
      </c>
      <c r="C44" s="24">
        <v>1000.404358</v>
      </c>
      <c r="D44" s="27">
        <v>1217.7723390000001</v>
      </c>
      <c r="E44" s="27">
        <v>1218.923706</v>
      </c>
      <c r="F44" s="27">
        <v>1219.5665280000001</v>
      </c>
      <c r="G44" s="27">
        <v>1220.668457</v>
      </c>
      <c r="H44" s="24">
        <v>1247.030884</v>
      </c>
      <c r="I44" s="27">
        <v>1092.4366460000001</v>
      </c>
      <c r="J44" s="27">
        <v>1094.431274</v>
      </c>
      <c r="K44" s="27">
        <v>1095.4423830000001</v>
      </c>
      <c r="L44" s="27">
        <v>1098.22937</v>
      </c>
      <c r="M44" s="24">
        <v>1159.6079099999999</v>
      </c>
      <c r="N44" s="27">
        <v>1113.3549800000001</v>
      </c>
      <c r="O44" s="27">
        <v>1240.055664</v>
      </c>
      <c r="P44" s="27">
        <v>1294.184814</v>
      </c>
      <c r="Q44" s="27">
        <v>1400.284058</v>
      </c>
      <c r="R44" s="24">
        <v>1412.3641359999999</v>
      </c>
      <c r="S44" s="27">
        <v>1131.351807</v>
      </c>
      <c r="T44" s="27">
        <v>1256.4554439999999</v>
      </c>
      <c r="U44" s="27">
        <v>1310.221802</v>
      </c>
      <c r="V44" s="27">
        <v>1437.620361</v>
      </c>
      <c r="W44" s="24">
        <v>1542.3398440000001</v>
      </c>
      <c r="X44" s="27">
        <v>1216.7147219999999</v>
      </c>
      <c r="Y44" s="27">
        <v>1310.8294679999999</v>
      </c>
      <c r="Z44" s="27">
        <v>1415.2042240000001</v>
      </c>
      <c r="AA44" s="27">
        <v>1603.2847899999999</v>
      </c>
      <c r="AB44" s="24">
        <v>1718.1599120000001</v>
      </c>
      <c r="AC44" s="27">
        <v>1191.8912350000001</v>
      </c>
      <c r="AD44" s="27">
        <v>1280.8817140000001</v>
      </c>
      <c r="AE44" s="27">
        <v>1392.032471</v>
      </c>
      <c r="AF44" s="27">
        <v>1591.1290280000001</v>
      </c>
      <c r="AG44" s="24">
        <v>1740.1945800000001</v>
      </c>
      <c r="AH44" s="27">
        <v>1180.841797</v>
      </c>
      <c r="AI44" s="27">
        <v>1268.701172</v>
      </c>
      <c r="AJ44" s="27">
        <v>1399.694092</v>
      </c>
      <c r="AK44" s="27">
        <v>1593.775635</v>
      </c>
      <c r="AL44" s="24">
        <v>1766.9951169999999</v>
      </c>
      <c r="AM44" s="27">
        <v>1179.0423579999999</v>
      </c>
      <c r="AN44" s="27">
        <v>1267.4522710000001</v>
      </c>
      <c r="AO44" s="27">
        <v>1406.374268</v>
      </c>
      <c r="AP44" s="27">
        <v>1598.9989009999999</v>
      </c>
      <c r="AQ44" s="24">
        <v>1808.155029</v>
      </c>
      <c r="AR44" s="27">
        <v>1175.9710689999999</v>
      </c>
      <c r="AS44" s="27">
        <v>1266.8480219999999</v>
      </c>
      <c r="AT44" s="27">
        <v>1422.749268</v>
      </c>
      <c r="AU44" s="27">
        <v>1599.4404300000001</v>
      </c>
      <c r="AV44" s="24">
        <v>1848.7280270000001</v>
      </c>
      <c r="AW44" s="27">
        <v>1181.2506100000001</v>
      </c>
      <c r="AX44" s="27">
        <v>1277.439087</v>
      </c>
      <c r="AY44" s="27">
        <v>1439.3588870000001</v>
      </c>
      <c r="AZ44" s="27">
        <v>1612.8516850000001</v>
      </c>
      <c r="BA44" s="24">
        <v>1886.270264</v>
      </c>
      <c r="BB44" s="27">
        <v>1186.945557</v>
      </c>
      <c r="BC44" s="27">
        <v>1296.722168</v>
      </c>
      <c r="BD44" s="27">
        <v>1461.0620120000001</v>
      </c>
      <c r="BE44" s="27">
        <v>1643.553101</v>
      </c>
      <c r="BF44" s="24">
        <v>1939.8957519999999</v>
      </c>
      <c r="BG44" s="27">
        <v>1201.5913089999999</v>
      </c>
      <c r="BH44" s="27">
        <v>1308.223755</v>
      </c>
      <c r="BI44" s="27">
        <v>1482.206543</v>
      </c>
      <c r="BJ44" s="27">
        <v>1666.78772</v>
      </c>
      <c r="BK44" s="24">
        <v>1980.465332</v>
      </c>
      <c r="BL44" s="27">
        <v>1223.2955320000001</v>
      </c>
      <c r="BM44" s="27">
        <v>1334.3354489999999</v>
      </c>
      <c r="BN44" s="27">
        <v>1503.536865</v>
      </c>
      <c r="BO44" s="27">
        <v>1700.1979980000001</v>
      </c>
      <c r="BP44" s="24">
        <v>2025.2662350000001</v>
      </c>
      <c r="BQ44" s="27">
        <v>1243.039673</v>
      </c>
      <c r="BR44" s="27">
        <v>1359.128052</v>
      </c>
      <c r="BS44" s="27">
        <v>1534.429932</v>
      </c>
      <c r="BT44" s="27">
        <v>1713.5036620000001</v>
      </c>
      <c r="BU44" s="24">
        <v>2074.900635</v>
      </c>
      <c r="BV44" s="27">
        <v>1265.026245</v>
      </c>
      <c r="BW44" s="27">
        <v>1380.302612</v>
      </c>
      <c r="BX44" s="27">
        <v>1552.1523440000001</v>
      </c>
      <c r="BY44" s="27">
        <v>1699.5839840000001</v>
      </c>
      <c r="BZ44" s="24">
        <v>2134.4641109999998</v>
      </c>
      <c r="CA44" s="27">
        <v>1299.9227289999999</v>
      </c>
      <c r="CB44" s="27">
        <v>1407.4902340000001</v>
      </c>
      <c r="CC44" s="27">
        <v>1578.2260739999999</v>
      </c>
      <c r="CD44" s="27">
        <v>1677.6488039999999</v>
      </c>
      <c r="CE44" s="24">
        <v>2198.0202640000002</v>
      </c>
      <c r="CF44" s="27">
        <v>1328.1560059999999</v>
      </c>
      <c r="CG44" s="27">
        <v>1427.2186280000001</v>
      </c>
      <c r="CH44" s="27">
        <v>1587.115845</v>
      </c>
      <c r="CI44" s="27">
        <v>1658.0864260000001</v>
      </c>
      <c r="CJ44" s="24">
        <v>2234.3967290000001</v>
      </c>
      <c r="CK44" s="27">
        <v>1347.5180660000001</v>
      </c>
      <c r="CL44" s="27">
        <v>1451.3272710000001</v>
      </c>
      <c r="CM44" s="27">
        <v>1598.188232</v>
      </c>
      <c r="CN44" s="27">
        <v>1651.5264890000001</v>
      </c>
      <c r="CO44" s="24">
        <v>2272.7304690000001</v>
      </c>
      <c r="CP44" s="27">
        <v>1369.0798339999999</v>
      </c>
      <c r="CQ44" s="27">
        <v>1477.0982670000001</v>
      </c>
      <c r="CR44" s="27">
        <v>1618.495361</v>
      </c>
      <c r="CS44" s="27">
        <v>1662.0573730000001</v>
      </c>
      <c r="CT44" s="24">
        <v>2316.6059570000002</v>
      </c>
      <c r="CU44" s="27">
        <v>1398.2677000000001</v>
      </c>
      <c r="CV44" s="27">
        <v>1510.3546140000001</v>
      </c>
      <c r="CW44" s="27">
        <v>1643.776001</v>
      </c>
      <c r="CX44" s="27">
        <v>1664.4411620000001</v>
      </c>
      <c r="CY44" s="24">
        <v>2380.8696289999998</v>
      </c>
      <c r="CZ44" s="27">
        <v>1436.4655760000001</v>
      </c>
      <c r="DA44" s="27">
        <v>1543.911621</v>
      </c>
      <c r="DB44" s="27">
        <v>1664.0310059999999</v>
      </c>
      <c r="DC44" s="27">
        <v>1644.7617190000001</v>
      </c>
      <c r="DD44" s="24">
        <v>2421.806885</v>
      </c>
      <c r="DE44" s="27">
        <v>1462.7845460000001</v>
      </c>
      <c r="DF44" s="27">
        <v>1554.309814</v>
      </c>
      <c r="DG44" s="27">
        <v>1664.049438</v>
      </c>
      <c r="DH44" s="27">
        <v>1623.1313479999999</v>
      </c>
      <c r="DI44" s="24">
        <v>2470.0939939999998</v>
      </c>
      <c r="DJ44" s="27">
        <v>1487.673706</v>
      </c>
      <c r="DK44" s="27">
        <v>1565.393433</v>
      </c>
      <c r="DL44" s="27">
        <v>1662.4132079999999</v>
      </c>
      <c r="DM44" s="27">
        <v>1600.012939</v>
      </c>
      <c r="DN44" s="24">
        <v>2522.9001459999999</v>
      </c>
      <c r="DO44" s="27">
        <v>1504.0061040000001</v>
      </c>
      <c r="DP44" s="27">
        <v>1558.054932</v>
      </c>
      <c r="DQ44" s="27">
        <v>1641.9071039999999</v>
      </c>
      <c r="DR44" s="27">
        <v>1574.8328859999999</v>
      </c>
      <c r="DS44" s="24">
        <v>2566.5026859999998</v>
      </c>
      <c r="DT44" s="27">
        <v>1509.195923</v>
      </c>
      <c r="DU44" s="27">
        <v>1549.854126</v>
      </c>
      <c r="DV44" s="27">
        <v>1632.148682</v>
      </c>
      <c r="DW44" s="27">
        <v>1544.4334719999999</v>
      </c>
      <c r="DX44" s="24">
        <v>2620.1816410000001</v>
      </c>
      <c r="DY44" s="27">
        <v>1516.5600589999999</v>
      </c>
      <c r="DZ44" s="27">
        <v>1542.773193</v>
      </c>
      <c r="EA44" s="27">
        <v>1618.813232</v>
      </c>
      <c r="EB44" s="27">
        <v>1523.166138</v>
      </c>
      <c r="EC44" s="24">
        <v>2660.8615719999998</v>
      </c>
      <c r="ED44" s="27">
        <v>1518.8691409999999</v>
      </c>
      <c r="EE44" s="27">
        <v>1536.544189</v>
      </c>
      <c r="EF44" s="27">
        <v>1601.352783</v>
      </c>
      <c r="EG44" s="27">
        <v>1498.035034</v>
      </c>
      <c r="EH44" s="24">
        <v>2695.1259770000001</v>
      </c>
      <c r="EI44" s="27">
        <v>1536.341187</v>
      </c>
      <c r="EJ44" s="27">
        <v>1526.9415280000001</v>
      </c>
      <c r="EK44" s="27">
        <v>1576.8188479999999</v>
      </c>
      <c r="EL44" s="27">
        <v>1451.710693</v>
      </c>
      <c r="EM44" s="24">
        <v>2730.5029300000001</v>
      </c>
      <c r="EN44" s="27">
        <v>1553.868408</v>
      </c>
      <c r="EO44" s="27">
        <v>1499.4433590000001</v>
      </c>
      <c r="EP44" s="27">
        <v>1539.5289310000001</v>
      </c>
      <c r="EQ44" s="27">
        <v>1390.9384769999999</v>
      </c>
      <c r="ER44" s="24">
        <v>2764.560547</v>
      </c>
      <c r="ES44" s="26">
        <v>1.4999999999999999E-2</v>
      </c>
      <c r="ET44" s="26">
        <v>1.4E-2</v>
      </c>
      <c r="EU44" s="26">
        <v>1.4999999999999999E-2</v>
      </c>
      <c r="EV44" s="26">
        <v>1.0999999999999999E-2</v>
      </c>
      <c r="EW44" s="25">
        <v>3.5999999999999997E-2</v>
      </c>
    </row>
    <row r="45" spans="1:153" x14ac:dyDescent="0.25">
      <c r="A45" s="24" t="s">
        <v>187</v>
      </c>
      <c r="B45" s="24">
        <v>806.96899399999995</v>
      </c>
      <c r="C45" s="24">
        <v>790.22497599999997</v>
      </c>
      <c r="D45" s="27">
        <v>769.99694799999997</v>
      </c>
      <c r="E45" s="27">
        <v>769.99694799999997</v>
      </c>
      <c r="F45" s="27">
        <v>769.99694799999997</v>
      </c>
      <c r="G45" s="27">
        <v>769.99694799999997</v>
      </c>
      <c r="H45" s="24">
        <v>769.99694799999997</v>
      </c>
      <c r="I45" s="27">
        <v>775.18158000000005</v>
      </c>
      <c r="J45" s="27">
        <v>775.18158000000005</v>
      </c>
      <c r="K45" s="27">
        <v>775.18164100000001</v>
      </c>
      <c r="L45" s="27">
        <v>775.18158000000005</v>
      </c>
      <c r="M45" s="24">
        <v>775.18158000000005</v>
      </c>
      <c r="N45" s="27">
        <v>788.70916699999998</v>
      </c>
      <c r="O45" s="27">
        <v>788.70916699999998</v>
      </c>
      <c r="P45" s="27">
        <v>788.70916699999998</v>
      </c>
      <c r="Q45" s="27">
        <v>788.70916699999998</v>
      </c>
      <c r="R45" s="24">
        <v>788.70910600000002</v>
      </c>
      <c r="S45" s="27">
        <v>819.96679700000004</v>
      </c>
      <c r="T45" s="27">
        <v>819.96679700000004</v>
      </c>
      <c r="U45" s="27">
        <v>819.96679700000004</v>
      </c>
      <c r="V45" s="27">
        <v>819.96679700000004</v>
      </c>
      <c r="W45" s="24">
        <v>819.96679700000004</v>
      </c>
      <c r="X45" s="27">
        <v>839.92553699999996</v>
      </c>
      <c r="Y45" s="27">
        <v>839.92553699999996</v>
      </c>
      <c r="Z45" s="27">
        <v>839.92553699999996</v>
      </c>
      <c r="AA45" s="27">
        <v>839.92553699999996</v>
      </c>
      <c r="AB45" s="24">
        <v>839.92553699999996</v>
      </c>
      <c r="AC45" s="27">
        <v>859.28381300000001</v>
      </c>
      <c r="AD45" s="27">
        <v>859.28381300000001</v>
      </c>
      <c r="AE45" s="27">
        <v>859.28381300000001</v>
      </c>
      <c r="AF45" s="27">
        <v>859.28381300000001</v>
      </c>
      <c r="AG45" s="24">
        <v>859.28381300000001</v>
      </c>
      <c r="AH45" s="27">
        <v>875.85815400000001</v>
      </c>
      <c r="AI45" s="27">
        <v>875.85815400000001</v>
      </c>
      <c r="AJ45" s="27">
        <v>875.85815400000001</v>
      </c>
      <c r="AK45" s="27">
        <v>875.85815400000001</v>
      </c>
      <c r="AL45" s="24">
        <v>875.85821499999997</v>
      </c>
      <c r="AM45" s="27">
        <v>885.08886700000005</v>
      </c>
      <c r="AN45" s="27">
        <v>885.08886700000005</v>
      </c>
      <c r="AO45" s="27">
        <v>885.08886700000005</v>
      </c>
      <c r="AP45" s="27">
        <v>899.51794400000006</v>
      </c>
      <c r="AQ45" s="24">
        <v>885.08886700000005</v>
      </c>
      <c r="AR45" s="27">
        <v>884.80163600000003</v>
      </c>
      <c r="AS45" s="27">
        <v>884.80163600000003</v>
      </c>
      <c r="AT45" s="27">
        <v>884.80163600000003</v>
      </c>
      <c r="AU45" s="27">
        <v>920.14666699999998</v>
      </c>
      <c r="AV45" s="24">
        <v>884.80163600000003</v>
      </c>
      <c r="AW45" s="27">
        <v>888.73974599999997</v>
      </c>
      <c r="AX45" s="27">
        <v>888.73974599999997</v>
      </c>
      <c r="AY45" s="27">
        <v>888.73974599999997</v>
      </c>
      <c r="AZ45" s="27">
        <v>931.63403300000004</v>
      </c>
      <c r="BA45" s="24">
        <v>888.73974599999997</v>
      </c>
      <c r="BB45" s="27">
        <v>894.64660600000002</v>
      </c>
      <c r="BC45" s="27">
        <v>894.64660600000002</v>
      </c>
      <c r="BD45" s="27">
        <v>894.64660600000002</v>
      </c>
      <c r="BE45" s="27">
        <v>940.00366199999996</v>
      </c>
      <c r="BF45" s="24">
        <v>894.64660600000002</v>
      </c>
      <c r="BG45" s="27">
        <v>900.55346699999996</v>
      </c>
      <c r="BH45" s="27">
        <v>900.55346699999996</v>
      </c>
      <c r="BI45" s="27">
        <v>900.55346699999996</v>
      </c>
      <c r="BJ45" s="27">
        <v>948.17132600000002</v>
      </c>
      <c r="BK45" s="24">
        <v>900.55346699999996</v>
      </c>
      <c r="BL45" s="27">
        <v>906.45996100000002</v>
      </c>
      <c r="BM45" s="27">
        <v>906.45996100000002</v>
      </c>
      <c r="BN45" s="27">
        <v>906.45996100000002</v>
      </c>
      <c r="BO45" s="27">
        <v>974.63256799999999</v>
      </c>
      <c r="BP45" s="24">
        <v>906.45996100000002</v>
      </c>
      <c r="BQ45" s="27">
        <v>912.36779799999999</v>
      </c>
      <c r="BR45" s="27">
        <v>912.36779799999999</v>
      </c>
      <c r="BS45" s="27">
        <v>913.17730700000004</v>
      </c>
      <c r="BT45" s="27">
        <v>1009.10083</v>
      </c>
      <c r="BU45" s="24">
        <v>912.36779799999999</v>
      </c>
      <c r="BV45" s="27">
        <v>912.36730999999997</v>
      </c>
      <c r="BW45" s="27">
        <v>912.36730999999997</v>
      </c>
      <c r="BX45" s="27">
        <v>915.47717299999999</v>
      </c>
      <c r="BY45" s="27">
        <v>1042.809814</v>
      </c>
      <c r="BZ45" s="24">
        <v>912.36730999999997</v>
      </c>
      <c r="CA45" s="27">
        <v>912.36682099999996</v>
      </c>
      <c r="CB45" s="27">
        <v>912.36682099999996</v>
      </c>
      <c r="CC45" s="27">
        <v>919.99029499999995</v>
      </c>
      <c r="CD45" s="27">
        <v>1081.6457519999999</v>
      </c>
      <c r="CE45" s="24">
        <v>912.36682099999996</v>
      </c>
      <c r="CF45" s="27">
        <v>912.36682099999996</v>
      </c>
      <c r="CG45" s="27">
        <v>913.46307400000001</v>
      </c>
      <c r="CH45" s="27">
        <v>929.54272500000002</v>
      </c>
      <c r="CI45" s="27">
        <v>1126.392822</v>
      </c>
      <c r="CJ45" s="24">
        <v>912.36682099999996</v>
      </c>
      <c r="CK45" s="27">
        <v>912.36682099999996</v>
      </c>
      <c r="CL45" s="27">
        <v>913.74707000000001</v>
      </c>
      <c r="CM45" s="27">
        <v>944.13201900000001</v>
      </c>
      <c r="CN45" s="27">
        <v>1160.6130370000001</v>
      </c>
      <c r="CO45" s="24">
        <v>912.36682099999996</v>
      </c>
      <c r="CP45" s="27">
        <v>908.42919900000004</v>
      </c>
      <c r="CQ45" s="27">
        <v>913.47454800000003</v>
      </c>
      <c r="CR45" s="27">
        <v>957.60583499999996</v>
      </c>
      <c r="CS45" s="27">
        <v>1204.450317</v>
      </c>
      <c r="CT45" s="24">
        <v>908.42919900000004</v>
      </c>
      <c r="CU45" s="27">
        <v>900.55358899999999</v>
      </c>
      <c r="CV45" s="27">
        <v>911.45898399999999</v>
      </c>
      <c r="CW45" s="27">
        <v>969.774719</v>
      </c>
      <c r="CX45" s="27">
        <v>1254.2646480000001</v>
      </c>
      <c r="CY45" s="24">
        <v>900.55358899999999</v>
      </c>
      <c r="CZ45" s="27">
        <v>892.67834500000004</v>
      </c>
      <c r="DA45" s="27">
        <v>913.65765399999998</v>
      </c>
      <c r="DB45" s="27">
        <v>984.973389</v>
      </c>
      <c r="DC45" s="27">
        <v>1312.196289</v>
      </c>
      <c r="DD45" s="24">
        <v>892.67834500000004</v>
      </c>
      <c r="DE45" s="27">
        <v>884.80169699999999</v>
      </c>
      <c r="DF45" s="27">
        <v>920.79968299999996</v>
      </c>
      <c r="DG45" s="27">
        <v>1003.6585690000001</v>
      </c>
      <c r="DH45" s="27">
        <v>1379.9688719999999</v>
      </c>
      <c r="DI45" s="24">
        <v>884.80169699999999</v>
      </c>
      <c r="DJ45" s="27">
        <v>876.925476</v>
      </c>
      <c r="DK45" s="27">
        <v>930.42883300000005</v>
      </c>
      <c r="DL45" s="27">
        <v>1026.3603519999999</v>
      </c>
      <c r="DM45" s="27">
        <v>1427.6107179999999</v>
      </c>
      <c r="DN45" s="24">
        <v>876.92553699999996</v>
      </c>
      <c r="DO45" s="27">
        <v>869.04888900000003</v>
      </c>
      <c r="DP45" s="27">
        <v>942.63696300000004</v>
      </c>
      <c r="DQ45" s="27">
        <v>1053.687134</v>
      </c>
      <c r="DR45" s="27">
        <v>1462.5664059999999</v>
      </c>
      <c r="DS45" s="24">
        <v>871.09381099999996</v>
      </c>
      <c r="DT45" s="27">
        <v>861.17175299999997</v>
      </c>
      <c r="DU45" s="27">
        <v>957.879639</v>
      </c>
      <c r="DV45" s="27">
        <v>1086.3336179999999</v>
      </c>
      <c r="DW45" s="27">
        <v>1530.5563959999999</v>
      </c>
      <c r="DX45" s="24">
        <v>866.20910600000002</v>
      </c>
      <c r="DY45" s="27">
        <v>861.17169200000001</v>
      </c>
      <c r="DZ45" s="27">
        <v>984.49432400000001</v>
      </c>
      <c r="EA45" s="27">
        <v>1132.976807</v>
      </c>
      <c r="EB45" s="27">
        <v>1584.163452</v>
      </c>
      <c r="EC45" s="24">
        <v>871.42334000000005</v>
      </c>
      <c r="ED45" s="27">
        <v>862.00488299999995</v>
      </c>
      <c r="EE45" s="27">
        <v>1015.133179</v>
      </c>
      <c r="EF45" s="27">
        <v>1186.053101</v>
      </c>
      <c r="EG45" s="27">
        <v>1643.5321039999999</v>
      </c>
      <c r="EH45" s="24">
        <v>885.90820299999996</v>
      </c>
      <c r="EI45" s="27">
        <v>863.44726600000001</v>
      </c>
      <c r="EJ45" s="27">
        <v>1050.403687</v>
      </c>
      <c r="EK45" s="27">
        <v>1247.0467530000001</v>
      </c>
      <c r="EL45" s="27">
        <v>1698.8492429999999</v>
      </c>
      <c r="EM45" s="24">
        <v>903.86059599999999</v>
      </c>
      <c r="EN45" s="27">
        <v>865.15826400000003</v>
      </c>
      <c r="EO45" s="27">
        <v>1091.0108640000001</v>
      </c>
      <c r="EP45" s="27">
        <v>1316.9910890000001</v>
      </c>
      <c r="EQ45" s="27">
        <v>1788.090332</v>
      </c>
      <c r="ER45" s="24">
        <v>924.52758800000004</v>
      </c>
      <c r="ES45" s="26">
        <v>3.0000000000000001E-3</v>
      </c>
      <c r="ET45" s="26">
        <v>1.0999999999999999E-2</v>
      </c>
      <c r="EU45" s="26">
        <v>1.7999999999999999E-2</v>
      </c>
      <c r="EV45" s="26">
        <v>2.9000000000000001E-2</v>
      </c>
      <c r="EW45" s="25">
        <v>5.0000000000000001E-3</v>
      </c>
    </row>
    <row r="46" spans="1:153" x14ac:dyDescent="0.25">
      <c r="A46" s="24" t="s">
        <v>186</v>
      </c>
      <c r="B46" s="24">
        <v>429.41570999999999</v>
      </c>
      <c r="C46" s="24">
        <v>524.24371299999996</v>
      </c>
      <c r="D46" s="27">
        <v>502.334045</v>
      </c>
      <c r="E46" s="27">
        <v>502.33251999999999</v>
      </c>
      <c r="F46" s="27">
        <v>502.33612099999999</v>
      </c>
      <c r="G46" s="27">
        <v>502.33337399999999</v>
      </c>
      <c r="H46" s="24">
        <v>502.29269399999998</v>
      </c>
      <c r="I46" s="27">
        <v>528.01886000000002</v>
      </c>
      <c r="J46" s="27">
        <v>528.01550299999997</v>
      </c>
      <c r="K46" s="27">
        <v>528.04925500000002</v>
      </c>
      <c r="L46" s="27">
        <v>528.04754600000001</v>
      </c>
      <c r="M46" s="24">
        <v>527.40856900000006</v>
      </c>
      <c r="N46" s="27">
        <v>545.58093299999996</v>
      </c>
      <c r="O46" s="27">
        <v>552.94641100000001</v>
      </c>
      <c r="P46" s="27">
        <v>566.89160200000003</v>
      </c>
      <c r="Q46" s="27">
        <v>585.95269800000005</v>
      </c>
      <c r="R46" s="24">
        <v>546.348389</v>
      </c>
      <c r="S46" s="27">
        <v>560.62616000000003</v>
      </c>
      <c r="T46" s="27">
        <v>573.66980000000001</v>
      </c>
      <c r="U46" s="27">
        <v>601.62658699999997</v>
      </c>
      <c r="V46" s="27">
        <v>644.76025400000003</v>
      </c>
      <c r="W46" s="24">
        <v>562.83111599999995</v>
      </c>
      <c r="X46" s="27">
        <v>581.08325200000002</v>
      </c>
      <c r="Y46" s="27">
        <v>593.62524399999995</v>
      </c>
      <c r="Z46" s="27">
        <v>633.64550799999995</v>
      </c>
      <c r="AA46" s="27">
        <v>716.83410600000002</v>
      </c>
      <c r="AB46" s="24">
        <v>582.62664800000005</v>
      </c>
      <c r="AC46" s="27">
        <v>590.55627400000003</v>
      </c>
      <c r="AD46" s="27">
        <v>613.42742899999996</v>
      </c>
      <c r="AE46" s="27">
        <v>657.17883300000005</v>
      </c>
      <c r="AF46" s="27">
        <v>757.23095699999999</v>
      </c>
      <c r="AG46" s="24">
        <v>601.52636700000005</v>
      </c>
      <c r="AH46" s="27">
        <v>601.33862299999998</v>
      </c>
      <c r="AI46" s="27">
        <v>630.48254399999996</v>
      </c>
      <c r="AJ46" s="27">
        <v>677.29675299999997</v>
      </c>
      <c r="AK46" s="27">
        <v>778.84661900000003</v>
      </c>
      <c r="AL46" s="24">
        <v>620.57904099999996</v>
      </c>
      <c r="AM46" s="27">
        <v>609.95538299999998</v>
      </c>
      <c r="AN46" s="27">
        <v>656.874146</v>
      </c>
      <c r="AO46" s="27">
        <v>703.14532499999996</v>
      </c>
      <c r="AP46" s="27">
        <v>810.87536599999999</v>
      </c>
      <c r="AQ46" s="24">
        <v>641.44592299999999</v>
      </c>
      <c r="AR46" s="27">
        <v>624.55480999999997</v>
      </c>
      <c r="AS46" s="27">
        <v>689.04956100000004</v>
      </c>
      <c r="AT46" s="27">
        <v>739.293274</v>
      </c>
      <c r="AU46" s="27">
        <v>844.84417699999995</v>
      </c>
      <c r="AV46" s="24">
        <v>652.34326199999998</v>
      </c>
      <c r="AW46" s="27">
        <v>640.40759300000002</v>
      </c>
      <c r="AX46" s="27">
        <v>699.09106399999996</v>
      </c>
      <c r="AY46" s="27">
        <v>770.74707000000001</v>
      </c>
      <c r="AZ46" s="27">
        <v>857.797729</v>
      </c>
      <c r="BA46" s="24">
        <v>662.855591</v>
      </c>
      <c r="BB46" s="27">
        <v>645.68743900000004</v>
      </c>
      <c r="BC46" s="27">
        <v>711.87048300000004</v>
      </c>
      <c r="BD46" s="27">
        <v>782.20031700000004</v>
      </c>
      <c r="BE46" s="27">
        <v>867.11779799999999</v>
      </c>
      <c r="BF46" s="24">
        <v>671.77282700000001</v>
      </c>
      <c r="BG46" s="27">
        <v>650.10485800000004</v>
      </c>
      <c r="BH46" s="27">
        <v>726.03082300000005</v>
      </c>
      <c r="BI46" s="27">
        <v>792.82568400000002</v>
      </c>
      <c r="BJ46" s="27">
        <v>874.763733</v>
      </c>
      <c r="BK46" s="24">
        <v>676.058899</v>
      </c>
      <c r="BL46" s="27">
        <v>655.33953899999995</v>
      </c>
      <c r="BM46" s="27">
        <v>740.30828899999995</v>
      </c>
      <c r="BN46" s="27">
        <v>803.97351100000003</v>
      </c>
      <c r="BO46" s="27">
        <v>886.48913600000003</v>
      </c>
      <c r="BP46" s="24">
        <v>682.23559599999999</v>
      </c>
      <c r="BQ46" s="27">
        <v>662.799622</v>
      </c>
      <c r="BR46" s="27">
        <v>756.94354199999998</v>
      </c>
      <c r="BS46" s="27">
        <v>819.89514199999996</v>
      </c>
      <c r="BT46" s="27">
        <v>910.46069299999999</v>
      </c>
      <c r="BU46" s="24">
        <v>693.38342299999999</v>
      </c>
      <c r="BV46" s="27">
        <v>666.04449499999998</v>
      </c>
      <c r="BW46" s="27">
        <v>766.121399</v>
      </c>
      <c r="BX46" s="27">
        <v>834.61328100000003</v>
      </c>
      <c r="BY46" s="27">
        <v>957.54437299999995</v>
      </c>
      <c r="BZ46" s="24">
        <v>697.28045699999996</v>
      </c>
      <c r="CA46" s="27">
        <v>668.82012899999995</v>
      </c>
      <c r="CB46" s="27">
        <v>787.74676499999998</v>
      </c>
      <c r="CC46" s="27">
        <v>857.41436799999997</v>
      </c>
      <c r="CD46" s="27">
        <v>1012.554077</v>
      </c>
      <c r="CE46" s="24">
        <v>702.69665499999996</v>
      </c>
      <c r="CF46" s="27">
        <v>673.257385</v>
      </c>
      <c r="CG46" s="27">
        <v>807.32989499999996</v>
      </c>
      <c r="CH46" s="27">
        <v>881.45043899999996</v>
      </c>
      <c r="CI46" s="27">
        <v>1071.611572</v>
      </c>
      <c r="CJ46" s="24">
        <v>709.53289800000005</v>
      </c>
      <c r="CK46" s="27">
        <v>676.44543499999997</v>
      </c>
      <c r="CL46" s="27">
        <v>829.61364700000001</v>
      </c>
      <c r="CM46" s="27">
        <v>909.43267800000001</v>
      </c>
      <c r="CN46" s="27">
        <v>1134.142822</v>
      </c>
      <c r="CO46" s="24">
        <v>716.502747</v>
      </c>
      <c r="CP46" s="27">
        <v>681.62872300000004</v>
      </c>
      <c r="CQ46" s="27">
        <v>850.02160600000002</v>
      </c>
      <c r="CR46" s="27">
        <v>932.98095699999999</v>
      </c>
      <c r="CS46" s="27">
        <v>1167.4384769999999</v>
      </c>
      <c r="CT46" s="24">
        <v>724.64050299999997</v>
      </c>
      <c r="CU46" s="27">
        <v>685.14276099999995</v>
      </c>
      <c r="CV46" s="27">
        <v>874.28576699999996</v>
      </c>
      <c r="CW46" s="27">
        <v>961.59716800000001</v>
      </c>
      <c r="CX46" s="27">
        <v>1185.115967</v>
      </c>
      <c r="CY46" s="24">
        <v>733.41162099999997</v>
      </c>
      <c r="CZ46" s="27">
        <v>690.38940400000001</v>
      </c>
      <c r="DA46" s="27">
        <v>892.48290999999995</v>
      </c>
      <c r="DB46" s="27">
        <v>992.40649399999995</v>
      </c>
      <c r="DC46" s="27">
        <v>1211.955322</v>
      </c>
      <c r="DD46" s="24">
        <v>738.745361</v>
      </c>
      <c r="DE46" s="27">
        <v>696.03088400000001</v>
      </c>
      <c r="DF46" s="27">
        <v>915.42407200000002</v>
      </c>
      <c r="DG46" s="27">
        <v>1029.564331</v>
      </c>
      <c r="DH46" s="27">
        <v>1243.2841800000001</v>
      </c>
      <c r="DI46" s="24">
        <v>749.67193599999996</v>
      </c>
      <c r="DJ46" s="27">
        <v>702.55963099999997</v>
      </c>
      <c r="DK46" s="27">
        <v>946.66674799999998</v>
      </c>
      <c r="DL46" s="27">
        <v>1071.927856</v>
      </c>
      <c r="DM46" s="27">
        <v>1279.6057129999999</v>
      </c>
      <c r="DN46" s="24">
        <v>760.55670199999997</v>
      </c>
      <c r="DO46" s="27">
        <v>713.60546899999997</v>
      </c>
      <c r="DP46" s="27">
        <v>978.46093800000006</v>
      </c>
      <c r="DQ46" s="27">
        <v>1114.45813</v>
      </c>
      <c r="DR46" s="27">
        <v>1319.315063</v>
      </c>
      <c r="DS46" s="24">
        <v>775.10613999999998</v>
      </c>
      <c r="DT46" s="27">
        <v>728.35003700000004</v>
      </c>
      <c r="DU46" s="27">
        <v>1014.181152</v>
      </c>
      <c r="DV46" s="27">
        <v>1161.1820070000001</v>
      </c>
      <c r="DW46" s="27">
        <v>1355.8009030000001</v>
      </c>
      <c r="DX46" s="24">
        <v>790.60998500000005</v>
      </c>
      <c r="DY46" s="27">
        <v>745.841858</v>
      </c>
      <c r="DZ46" s="27">
        <v>1051.157471</v>
      </c>
      <c r="EA46" s="27">
        <v>1211.780518</v>
      </c>
      <c r="EB46" s="27">
        <v>1384.7170410000001</v>
      </c>
      <c r="EC46" s="24">
        <v>809.70361300000002</v>
      </c>
      <c r="ED46" s="27">
        <v>761.932861</v>
      </c>
      <c r="EE46" s="27">
        <v>1089.086182</v>
      </c>
      <c r="EF46" s="27">
        <v>1265.783203</v>
      </c>
      <c r="EG46" s="27">
        <v>1410.5729980000001</v>
      </c>
      <c r="EH46" s="24">
        <v>829.10601799999995</v>
      </c>
      <c r="EI46" s="27">
        <v>780.13525400000003</v>
      </c>
      <c r="EJ46" s="27">
        <v>1131.897095</v>
      </c>
      <c r="EK46" s="27">
        <v>1322.0417480000001</v>
      </c>
      <c r="EL46" s="27">
        <v>1462.6188959999999</v>
      </c>
      <c r="EM46" s="24">
        <v>852.21368399999994</v>
      </c>
      <c r="EN46" s="27">
        <v>800.38855000000001</v>
      </c>
      <c r="EO46" s="27">
        <v>1178.892822</v>
      </c>
      <c r="EP46" s="27">
        <v>1393.3111570000001</v>
      </c>
      <c r="EQ46" s="27">
        <v>1508.4880370000001</v>
      </c>
      <c r="ER46" s="24">
        <v>877.09069799999997</v>
      </c>
      <c r="ES46" s="26">
        <v>1.4999999999999999E-2</v>
      </c>
      <c r="ET46" s="26">
        <v>2.8000000000000001E-2</v>
      </c>
      <c r="EU46" s="26">
        <v>3.4000000000000002E-2</v>
      </c>
      <c r="EV46" s="26">
        <v>3.6999999999999998E-2</v>
      </c>
      <c r="EW46" s="25">
        <v>1.7999999999999999E-2</v>
      </c>
    </row>
    <row r="47" spans="1:153" x14ac:dyDescent="0.25">
      <c r="A47" s="24" t="s">
        <v>185</v>
      </c>
      <c r="B47" s="24">
        <v>19.227409000000002</v>
      </c>
      <c r="C47" s="24">
        <v>19.692271999999999</v>
      </c>
      <c r="D47" s="27">
        <v>16.856241000000001</v>
      </c>
      <c r="E47" s="27">
        <v>16.856241000000001</v>
      </c>
      <c r="F47" s="27">
        <v>16.856241000000001</v>
      </c>
      <c r="G47" s="27">
        <v>16.856241000000001</v>
      </c>
      <c r="H47" s="24">
        <v>16.856238999999999</v>
      </c>
      <c r="I47" s="27">
        <v>16.884713999999999</v>
      </c>
      <c r="J47" s="27">
        <v>16.885342000000001</v>
      </c>
      <c r="K47" s="27">
        <v>16.886672999999998</v>
      </c>
      <c r="L47" s="27">
        <v>16.887125000000001</v>
      </c>
      <c r="M47" s="24">
        <v>16.885418000000001</v>
      </c>
      <c r="N47" s="27">
        <v>20.439869000000002</v>
      </c>
      <c r="O47" s="27">
        <v>20.440496</v>
      </c>
      <c r="P47" s="27">
        <v>20.441828000000001</v>
      </c>
      <c r="Q47" s="27">
        <v>20.442281999999999</v>
      </c>
      <c r="R47" s="24">
        <v>20.440570999999998</v>
      </c>
      <c r="S47" s="27">
        <v>20.441915999999999</v>
      </c>
      <c r="T47" s="27">
        <v>20.441652000000001</v>
      </c>
      <c r="U47" s="27">
        <v>20.444944</v>
      </c>
      <c r="V47" s="27">
        <v>20.447265999999999</v>
      </c>
      <c r="W47" s="24">
        <v>20.448141</v>
      </c>
      <c r="X47" s="27">
        <v>20.444201</v>
      </c>
      <c r="Y47" s="27">
        <v>20.442993000000001</v>
      </c>
      <c r="Z47" s="27">
        <v>20.452513</v>
      </c>
      <c r="AA47" s="27">
        <v>20.454832</v>
      </c>
      <c r="AB47" s="24">
        <v>20.457224</v>
      </c>
      <c r="AC47" s="27">
        <v>20.444745999999999</v>
      </c>
      <c r="AD47" s="27">
        <v>20.443377999999999</v>
      </c>
      <c r="AE47" s="27">
        <v>20.456678</v>
      </c>
      <c r="AF47" s="27">
        <v>20.463915</v>
      </c>
      <c r="AG47" s="24">
        <v>20.465600999999999</v>
      </c>
      <c r="AH47" s="27">
        <v>20.444745999999999</v>
      </c>
      <c r="AI47" s="27">
        <v>20.446638</v>
      </c>
      <c r="AJ47" s="27">
        <v>20.462496000000002</v>
      </c>
      <c r="AK47" s="27">
        <v>20.471685000000001</v>
      </c>
      <c r="AL47" s="24">
        <v>20.468851000000001</v>
      </c>
      <c r="AM47" s="27">
        <v>20.444808999999999</v>
      </c>
      <c r="AN47" s="27">
        <v>20.449190000000002</v>
      </c>
      <c r="AO47" s="27">
        <v>20.467262000000002</v>
      </c>
      <c r="AP47" s="27">
        <v>20.475829999999998</v>
      </c>
      <c r="AQ47" s="24">
        <v>20.475546000000001</v>
      </c>
      <c r="AR47" s="27">
        <v>20.445269</v>
      </c>
      <c r="AS47" s="27">
        <v>20.451187000000001</v>
      </c>
      <c r="AT47" s="27">
        <v>20.471132000000001</v>
      </c>
      <c r="AU47" s="27">
        <v>20.480581000000001</v>
      </c>
      <c r="AV47" s="24">
        <v>20.480644000000002</v>
      </c>
      <c r="AW47" s="27">
        <v>20.445803000000002</v>
      </c>
      <c r="AX47" s="27">
        <v>20.456116000000002</v>
      </c>
      <c r="AY47" s="27">
        <v>20.475206</v>
      </c>
      <c r="AZ47" s="27">
        <v>20.484859</v>
      </c>
      <c r="BA47" s="24">
        <v>20.485519</v>
      </c>
      <c r="BB47" s="27">
        <v>20.447651</v>
      </c>
      <c r="BC47" s="27">
        <v>20.456887999999999</v>
      </c>
      <c r="BD47" s="27">
        <v>20.479963000000001</v>
      </c>
      <c r="BE47" s="27">
        <v>20.487473000000001</v>
      </c>
      <c r="BF47" s="24">
        <v>20.48978</v>
      </c>
      <c r="BG47" s="27">
        <v>20.448983999999999</v>
      </c>
      <c r="BH47" s="27">
        <v>20.459828999999999</v>
      </c>
      <c r="BI47" s="27">
        <v>20.48358</v>
      </c>
      <c r="BJ47" s="27">
        <v>20.489823999999999</v>
      </c>
      <c r="BK47" s="24">
        <v>20.493748</v>
      </c>
      <c r="BL47" s="27">
        <v>20.451895</v>
      </c>
      <c r="BM47" s="27">
        <v>20.462996</v>
      </c>
      <c r="BN47" s="27">
        <v>20.487400000000001</v>
      </c>
      <c r="BO47" s="27">
        <v>20.491657</v>
      </c>
      <c r="BP47" s="24">
        <v>20.499804000000001</v>
      </c>
      <c r="BQ47" s="27">
        <v>20.455373999999999</v>
      </c>
      <c r="BR47" s="27">
        <v>20.468800999999999</v>
      </c>
      <c r="BS47" s="27">
        <v>20.491956999999999</v>
      </c>
      <c r="BT47" s="27">
        <v>20.495602000000002</v>
      </c>
      <c r="BU47" s="24">
        <v>20.500800999999999</v>
      </c>
      <c r="BV47" s="27">
        <v>20.458891000000001</v>
      </c>
      <c r="BW47" s="27">
        <v>20.476873000000001</v>
      </c>
      <c r="BX47" s="27">
        <v>20.497834999999998</v>
      </c>
      <c r="BY47" s="27">
        <v>20.500212000000001</v>
      </c>
      <c r="BZ47" s="24">
        <v>20.504708999999998</v>
      </c>
      <c r="CA47" s="27">
        <v>20.465192999999999</v>
      </c>
      <c r="CB47" s="27">
        <v>20.485954</v>
      </c>
      <c r="CC47" s="27">
        <v>20.500978</v>
      </c>
      <c r="CD47" s="27">
        <v>20.502344000000001</v>
      </c>
      <c r="CE47" s="24">
        <v>20.508783000000001</v>
      </c>
      <c r="CF47" s="27">
        <v>20.472729000000001</v>
      </c>
      <c r="CG47" s="27">
        <v>20.490686</v>
      </c>
      <c r="CH47" s="27">
        <v>20.503610999999999</v>
      </c>
      <c r="CI47" s="27">
        <v>20.505089000000002</v>
      </c>
      <c r="CJ47" s="24">
        <v>20.512751000000002</v>
      </c>
      <c r="CK47" s="27">
        <v>20.482918000000002</v>
      </c>
      <c r="CL47" s="27">
        <v>20.495296</v>
      </c>
      <c r="CM47" s="27">
        <v>20.506692999999999</v>
      </c>
      <c r="CN47" s="27">
        <v>20.507908</v>
      </c>
      <c r="CO47" s="24">
        <v>20.514838999999998</v>
      </c>
      <c r="CP47" s="27">
        <v>20.493818000000001</v>
      </c>
      <c r="CQ47" s="27">
        <v>20.506197</v>
      </c>
      <c r="CR47" s="27">
        <v>20.508970000000001</v>
      </c>
      <c r="CS47" s="27">
        <v>20.509844000000001</v>
      </c>
      <c r="CT47" s="24">
        <v>20.517004</v>
      </c>
      <c r="CU47" s="27">
        <v>20.502268000000001</v>
      </c>
      <c r="CV47" s="27">
        <v>20.510351</v>
      </c>
      <c r="CW47" s="27">
        <v>20.51108</v>
      </c>
      <c r="CX47" s="27">
        <v>20.511199999999999</v>
      </c>
      <c r="CY47" s="24">
        <v>20.520008000000001</v>
      </c>
      <c r="CZ47" s="27">
        <v>20.509944999999998</v>
      </c>
      <c r="DA47" s="27">
        <v>20.514078000000001</v>
      </c>
      <c r="DB47" s="27">
        <v>20.51343</v>
      </c>
      <c r="DC47" s="27">
        <v>20.512519999999999</v>
      </c>
      <c r="DD47" s="24">
        <v>20.522075999999998</v>
      </c>
      <c r="DE47" s="27">
        <v>20.516988999999999</v>
      </c>
      <c r="DF47" s="27">
        <v>20.516188</v>
      </c>
      <c r="DG47" s="27">
        <v>20.516428000000001</v>
      </c>
      <c r="DH47" s="27">
        <v>20.513548</v>
      </c>
      <c r="DI47" s="24">
        <v>20.523765999999998</v>
      </c>
      <c r="DJ47" s="27">
        <v>20.522991000000001</v>
      </c>
      <c r="DK47" s="27">
        <v>20.518447999999999</v>
      </c>
      <c r="DL47" s="27">
        <v>20.518765999999999</v>
      </c>
      <c r="DM47" s="27">
        <v>20.516392</v>
      </c>
      <c r="DN47" s="24">
        <v>20.526449</v>
      </c>
      <c r="DO47" s="27">
        <v>20.525321999999999</v>
      </c>
      <c r="DP47" s="27">
        <v>20.520247000000001</v>
      </c>
      <c r="DQ47" s="27">
        <v>20.520422</v>
      </c>
      <c r="DR47" s="27">
        <v>20.518995</v>
      </c>
      <c r="DS47" s="24">
        <v>20.527971000000001</v>
      </c>
      <c r="DT47" s="27">
        <v>20.527462</v>
      </c>
      <c r="DU47" s="27">
        <v>20.522787000000001</v>
      </c>
      <c r="DV47" s="27">
        <v>20.522171</v>
      </c>
      <c r="DW47" s="27">
        <v>20.520375999999999</v>
      </c>
      <c r="DX47" s="24">
        <v>20.52957</v>
      </c>
      <c r="DY47" s="27">
        <v>20.530017999999998</v>
      </c>
      <c r="DZ47" s="27">
        <v>20.52561</v>
      </c>
      <c r="EA47" s="27">
        <v>20.524822</v>
      </c>
      <c r="EB47" s="27">
        <v>20.522594000000002</v>
      </c>
      <c r="EC47" s="24">
        <v>20.532391000000001</v>
      </c>
      <c r="ED47" s="27">
        <v>20.531424999999999</v>
      </c>
      <c r="EE47" s="27">
        <v>20.527280999999999</v>
      </c>
      <c r="EF47" s="27">
        <v>20.526078999999999</v>
      </c>
      <c r="EG47" s="27">
        <v>20.524419999999999</v>
      </c>
      <c r="EH47" s="24">
        <v>20.533919999999998</v>
      </c>
      <c r="EI47" s="27">
        <v>20.533595999999999</v>
      </c>
      <c r="EJ47" s="27">
        <v>20.529993000000001</v>
      </c>
      <c r="EK47" s="27">
        <v>20.527463999999998</v>
      </c>
      <c r="EL47" s="27">
        <v>20.526033000000002</v>
      </c>
      <c r="EM47" s="24">
        <v>20.535665999999999</v>
      </c>
      <c r="EN47" s="27">
        <v>20.53546</v>
      </c>
      <c r="EO47" s="27">
        <v>20.532778</v>
      </c>
      <c r="EP47" s="27">
        <v>20.530891</v>
      </c>
      <c r="EQ47" s="27">
        <v>20.529135</v>
      </c>
      <c r="ER47" s="24">
        <v>20.538260000000001</v>
      </c>
      <c r="ES47" s="26">
        <v>1E-3</v>
      </c>
      <c r="ET47" s="26">
        <v>1E-3</v>
      </c>
      <c r="EU47" s="26">
        <v>1E-3</v>
      </c>
      <c r="EV47" s="26">
        <v>1E-3</v>
      </c>
      <c r="EW47" s="25">
        <v>1E-3</v>
      </c>
    </row>
    <row r="48" spans="1:153" x14ac:dyDescent="0.25">
      <c r="A48" s="28" t="s">
        <v>184</v>
      </c>
      <c r="B48" s="28">
        <v>4110.1914059999999</v>
      </c>
      <c r="C48" s="28">
        <v>4093.0390619999998</v>
      </c>
      <c r="D48" s="31">
        <v>4074.033203</v>
      </c>
      <c r="E48" s="31">
        <v>4074.9125979999999</v>
      </c>
      <c r="F48" s="31">
        <v>4075.415039</v>
      </c>
      <c r="G48" s="31">
        <v>4076.389404</v>
      </c>
      <c r="H48" s="28">
        <v>4077.6120609999998</v>
      </c>
      <c r="I48" s="31">
        <v>4044.6743160000001</v>
      </c>
      <c r="J48" s="31">
        <v>4044.9584960000002</v>
      </c>
      <c r="K48" s="31">
        <v>4045.9436040000001</v>
      </c>
      <c r="L48" s="31">
        <v>4046.8935550000001</v>
      </c>
      <c r="M48" s="28">
        <v>4049.7453609999998</v>
      </c>
      <c r="N48" s="31">
        <v>4101.7226559999999</v>
      </c>
      <c r="O48" s="31">
        <v>4070.929932</v>
      </c>
      <c r="P48" s="31">
        <v>4057.0629880000001</v>
      </c>
      <c r="Q48" s="31">
        <v>4033.1884770000001</v>
      </c>
      <c r="R48" s="28">
        <v>4085.63501</v>
      </c>
      <c r="S48" s="31">
        <v>4163.8720700000003</v>
      </c>
      <c r="T48" s="31">
        <v>4092.758057</v>
      </c>
      <c r="U48" s="31">
        <v>4058.0910640000002</v>
      </c>
      <c r="V48" s="31">
        <v>3998.005615</v>
      </c>
      <c r="W48" s="28">
        <v>4117.1821289999998</v>
      </c>
      <c r="X48" s="31">
        <v>4206.2084960000002</v>
      </c>
      <c r="Y48" s="31">
        <v>4116.8735349999997</v>
      </c>
      <c r="Z48" s="31">
        <v>4063.243164</v>
      </c>
      <c r="AA48" s="31">
        <v>3971.2534179999998</v>
      </c>
      <c r="AB48" s="28">
        <v>4144.0180659999996</v>
      </c>
      <c r="AC48" s="31">
        <v>4257.7304690000001</v>
      </c>
      <c r="AD48" s="31">
        <v>4161.2236329999996</v>
      </c>
      <c r="AE48" s="31">
        <v>4094.726807</v>
      </c>
      <c r="AF48" s="31">
        <v>3982.188232</v>
      </c>
      <c r="AG48" s="28">
        <v>4195.0166019999997</v>
      </c>
      <c r="AH48" s="31">
        <v>4302.9584960000002</v>
      </c>
      <c r="AI48" s="31">
        <v>4205.0683589999999</v>
      </c>
      <c r="AJ48" s="31">
        <v>4127.1196289999998</v>
      </c>
      <c r="AK48" s="31">
        <v>4009.9665530000002</v>
      </c>
      <c r="AL48" s="28">
        <v>4248.5302730000003</v>
      </c>
      <c r="AM48" s="31">
        <v>4359.5737300000001</v>
      </c>
      <c r="AN48" s="31">
        <v>4254.5170900000003</v>
      </c>
      <c r="AO48" s="31">
        <v>4171.3569340000004</v>
      </c>
      <c r="AP48" s="31">
        <v>4049.6850589999999</v>
      </c>
      <c r="AQ48" s="28">
        <v>4310.2485349999997</v>
      </c>
      <c r="AR48" s="31">
        <v>4391.4458009999998</v>
      </c>
      <c r="AS48" s="31">
        <v>4280.8178710000002</v>
      </c>
      <c r="AT48" s="31">
        <v>4196.4931640000004</v>
      </c>
      <c r="AU48" s="31">
        <v>4077.163086</v>
      </c>
      <c r="AV48" s="28">
        <v>4346.5078119999998</v>
      </c>
      <c r="AW48" s="31">
        <v>4422.7250979999999</v>
      </c>
      <c r="AX48" s="31">
        <v>4304.6210940000001</v>
      </c>
      <c r="AY48" s="31">
        <v>4221.7978519999997</v>
      </c>
      <c r="AZ48" s="31">
        <v>4102.7543949999999</v>
      </c>
      <c r="BA48" s="28">
        <v>4382.4208980000003</v>
      </c>
      <c r="BB48" s="31">
        <v>4466.1494140000004</v>
      </c>
      <c r="BC48" s="31">
        <v>4341.0732420000004</v>
      </c>
      <c r="BD48" s="31">
        <v>4258.8510740000002</v>
      </c>
      <c r="BE48" s="31">
        <v>4155.2016599999997</v>
      </c>
      <c r="BF48" s="28">
        <v>4432.1303710000002</v>
      </c>
      <c r="BG48" s="31">
        <v>4509.0400390000004</v>
      </c>
      <c r="BH48" s="31">
        <v>4373.9252930000002</v>
      </c>
      <c r="BI48" s="31">
        <v>4298.8505859999996</v>
      </c>
      <c r="BJ48" s="31">
        <v>4185.7177730000003</v>
      </c>
      <c r="BK48" s="28">
        <v>4475.158203</v>
      </c>
      <c r="BL48" s="31">
        <v>4549.0864259999998</v>
      </c>
      <c r="BM48" s="31">
        <v>4414.1352539999998</v>
      </c>
      <c r="BN48" s="31">
        <v>4330.5986329999996</v>
      </c>
      <c r="BO48" s="31">
        <v>4210.7456050000001</v>
      </c>
      <c r="BP48" s="28">
        <v>4514.5722660000001</v>
      </c>
      <c r="BQ48" s="31">
        <v>4587.1220700000003</v>
      </c>
      <c r="BR48" s="31">
        <v>4452.3564450000003</v>
      </c>
      <c r="BS48" s="31">
        <v>4367.9072269999997</v>
      </c>
      <c r="BT48" s="31">
        <v>4237.845703</v>
      </c>
      <c r="BU48" s="28">
        <v>4555.826172</v>
      </c>
      <c r="BV48" s="31">
        <v>4623.7333980000003</v>
      </c>
      <c r="BW48" s="31">
        <v>4480.0078119999998</v>
      </c>
      <c r="BX48" s="31">
        <v>4398.5366210000002</v>
      </c>
      <c r="BY48" s="31">
        <v>4260.9262699999999</v>
      </c>
      <c r="BZ48" s="28">
        <v>4592.4038090000004</v>
      </c>
      <c r="CA48" s="31">
        <v>4663.4653319999998</v>
      </c>
      <c r="CB48" s="31">
        <v>4513.2802730000003</v>
      </c>
      <c r="CC48" s="31">
        <v>4432.0092770000001</v>
      </c>
      <c r="CD48" s="31">
        <v>4295.2246089999999</v>
      </c>
      <c r="CE48" s="28">
        <v>4629.4521480000003</v>
      </c>
      <c r="CF48" s="31">
        <v>4700.0751950000003</v>
      </c>
      <c r="CG48" s="31">
        <v>4544.1357420000004</v>
      </c>
      <c r="CH48" s="31">
        <v>4464.1313479999999</v>
      </c>
      <c r="CI48" s="31">
        <v>4326.5874020000001</v>
      </c>
      <c r="CJ48" s="28">
        <v>4663.5087890000004</v>
      </c>
      <c r="CK48" s="31">
        <v>4737.3027339999999</v>
      </c>
      <c r="CL48" s="31">
        <v>4578.9887699999999</v>
      </c>
      <c r="CM48" s="31">
        <v>4497.0527339999999</v>
      </c>
      <c r="CN48" s="31">
        <v>4361.8076170000004</v>
      </c>
      <c r="CO48" s="28">
        <v>4697.4946289999998</v>
      </c>
      <c r="CP48" s="31">
        <v>4776.6635740000002</v>
      </c>
      <c r="CQ48" s="31">
        <v>4614.3549800000001</v>
      </c>
      <c r="CR48" s="31">
        <v>4530.6679690000001</v>
      </c>
      <c r="CS48" s="31">
        <v>4395.044922</v>
      </c>
      <c r="CT48" s="28">
        <v>4734.1469729999999</v>
      </c>
      <c r="CU48" s="31">
        <v>4814.2709960000002</v>
      </c>
      <c r="CV48" s="31">
        <v>4646.9907229999999</v>
      </c>
      <c r="CW48" s="31">
        <v>4565.7075199999999</v>
      </c>
      <c r="CX48" s="31">
        <v>4418.9926759999998</v>
      </c>
      <c r="CY48" s="28">
        <v>4769.0795900000003</v>
      </c>
      <c r="CZ48" s="31">
        <v>4849.9208980000003</v>
      </c>
      <c r="DA48" s="31">
        <v>4681.4047849999997</v>
      </c>
      <c r="DB48" s="31">
        <v>4599.0190430000002</v>
      </c>
      <c r="DC48" s="31">
        <v>4447.1523440000001</v>
      </c>
      <c r="DD48" s="28">
        <v>4797.9467770000001</v>
      </c>
      <c r="DE48" s="31">
        <v>4886.90625</v>
      </c>
      <c r="DF48" s="31">
        <v>4716.9941410000001</v>
      </c>
      <c r="DG48" s="31">
        <v>4633.6337890000004</v>
      </c>
      <c r="DH48" s="31">
        <v>4479.8642579999996</v>
      </c>
      <c r="DI48" s="28">
        <v>4836.341797</v>
      </c>
      <c r="DJ48" s="31">
        <v>4930.1459960000002</v>
      </c>
      <c r="DK48" s="31">
        <v>4758.59375</v>
      </c>
      <c r="DL48" s="31">
        <v>4669.0981449999999</v>
      </c>
      <c r="DM48" s="31">
        <v>4517.5219729999999</v>
      </c>
      <c r="DN48" s="28">
        <v>4879.0561520000001</v>
      </c>
      <c r="DO48" s="31">
        <v>4971.6958009999998</v>
      </c>
      <c r="DP48" s="31">
        <v>4797.0078119999998</v>
      </c>
      <c r="DQ48" s="31">
        <v>4701.6762699999999</v>
      </c>
      <c r="DR48" s="31">
        <v>4553.3955079999996</v>
      </c>
      <c r="DS48" s="28">
        <v>4924.0502930000002</v>
      </c>
      <c r="DT48" s="31">
        <v>5015.9848629999997</v>
      </c>
      <c r="DU48" s="31">
        <v>4836.6987300000001</v>
      </c>
      <c r="DV48" s="31">
        <v>4739.9931640000004</v>
      </c>
      <c r="DW48" s="31">
        <v>4597.8789059999999</v>
      </c>
      <c r="DX48" s="28">
        <v>4973.7685549999997</v>
      </c>
      <c r="DY48" s="31">
        <v>5061.2182620000003</v>
      </c>
      <c r="DZ48" s="31">
        <v>4883.7705079999996</v>
      </c>
      <c r="EA48" s="31">
        <v>4781.0366210000002</v>
      </c>
      <c r="EB48" s="31">
        <v>4651.1420900000003</v>
      </c>
      <c r="EC48" s="28">
        <v>5027.1743159999996</v>
      </c>
      <c r="ED48" s="31">
        <v>5110.5610349999997</v>
      </c>
      <c r="EE48" s="31">
        <v>4931.5258789999998</v>
      </c>
      <c r="EF48" s="31">
        <v>4821.1958009999998</v>
      </c>
      <c r="EG48" s="31">
        <v>4705.5864259999998</v>
      </c>
      <c r="EH48" s="28">
        <v>5079.5878910000001</v>
      </c>
      <c r="EI48" s="31">
        <v>5163.4897460000002</v>
      </c>
      <c r="EJ48" s="31">
        <v>4977.9423829999996</v>
      </c>
      <c r="EK48" s="31">
        <v>4867.8798829999996</v>
      </c>
      <c r="EL48" s="31">
        <v>4753.513672</v>
      </c>
      <c r="EM48" s="28">
        <v>5129.1372069999998</v>
      </c>
      <c r="EN48" s="31">
        <v>5214.3994140000004</v>
      </c>
      <c r="EO48" s="31">
        <v>5026.2607420000004</v>
      </c>
      <c r="EP48" s="31">
        <v>4910.9697269999997</v>
      </c>
      <c r="EQ48" s="31">
        <v>4811.5302730000003</v>
      </c>
      <c r="ER48" s="28">
        <v>5176.6748049999997</v>
      </c>
      <c r="ES48" s="30">
        <v>8.0000000000000002E-3</v>
      </c>
      <c r="ET48" s="30">
        <v>7.0000000000000001E-3</v>
      </c>
      <c r="EU48" s="30">
        <v>6.0000000000000001E-3</v>
      </c>
      <c r="EV48" s="30">
        <v>6.0000000000000001E-3</v>
      </c>
      <c r="EW48" s="29">
        <v>8.0000000000000002E-3</v>
      </c>
    </row>
    <row r="49" spans="1:153" x14ac:dyDescent="0.25">
      <c r="A49" s="28" t="s">
        <v>183</v>
      </c>
      <c r="B49" s="28">
        <v>3994.2395019999999</v>
      </c>
      <c r="C49" s="28">
        <v>3978.7917480000001</v>
      </c>
      <c r="D49" s="31">
        <v>3948.6665039999998</v>
      </c>
      <c r="E49" s="31">
        <v>3948.618164</v>
      </c>
      <c r="F49" s="31">
        <v>3948.5732419999999</v>
      </c>
      <c r="G49" s="31">
        <v>3948.5900879999999</v>
      </c>
      <c r="H49" s="28">
        <v>3950.860596</v>
      </c>
      <c r="I49" s="31">
        <v>3911.6586910000001</v>
      </c>
      <c r="J49" s="31">
        <v>3909.9375</v>
      </c>
      <c r="K49" s="31">
        <v>3909.7084960000002</v>
      </c>
      <c r="L49" s="31">
        <v>3908.5686040000001</v>
      </c>
      <c r="M49" s="28">
        <v>3913.7397460000002</v>
      </c>
      <c r="N49" s="31">
        <v>3944.5517580000001</v>
      </c>
      <c r="O49" s="31">
        <v>3911.232422</v>
      </c>
      <c r="P49" s="31">
        <v>3895.7927249999998</v>
      </c>
      <c r="Q49" s="31">
        <v>3869.3481449999999</v>
      </c>
      <c r="R49" s="28">
        <v>3924.0854490000002</v>
      </c>
      <c r="S49" s="31">
        <v>3999.321289</v>
      </c>
      <c r="T49" s="31">
        <v>3925.0668949999999</v>
      </c>
      <c r="U49" s="31">
        <v>3888.5241700000001</v>
      </c>
      <c r="V49" s="31">
        <v>3825.4865719999998</v>
      </c>
      <c r="W49" s="28">
        <v>3947.0397950000001</v>
      </c>
      <c r="X49" s="31">
        <v>4036.078125</v>
      </c>
      <c r="Y49" s="31">
        <v>3942.0844729999999</v>
      </c>
      <c r="Z49" s="31">
        <v>3885.6564939999998</v>
      </c>
      <c r="AA49" s="31">
        <v>3789.5402829999998</v>
      </c>
      <c r="AB49" s="28">
        <v>3965.9077149999998</v>
      </c>
      <c r="AC49" s="31">
        <v>4084.3015140000002</v>
      </c>
      <c r="AD49" s="31">
        <v>3982.7695309999999</v>
      </c>
      <c r="AE49" s="31">
        <v>3913.0031739999999</v>
      </c>
      <c r="AF49" s="31">
        <v>3795.6071780000002</v>
      </c>
      <c r="AG49" s="28">
        <v>4011.9545899999998</v>
      </c>
      <c r="AH49" s="31">
        <v>4126.8007809999999</v>
      </c>
      <c r="AI49" s="31">
        <v>4022.9121089999999</v>
      </c>
      <c r="AJ49" s="31">
        <v>3941.1218260000001</v>
      </c>
      <c r="AK49" s="31">
        <v>3818.4160160000001</v>
      </c>
      <c r="AL49" s="28">
        <v>4060.8969729999999</v>
      </c>
      <c r="AM49" s="31">
        <v>4180.6640619999998</v>
      </c>
      <c r="AN49" s="31">
        <v>4068.7365719999998</v>
      </c>
      <c r="AO49" s="31">
        <v>3981.2504880000001</v>
      </c>
      <c r="AP49" s="31">
        <v>3853.1989749999998</v>
      </c>
      <c r="AQ49" s="28">
        <v>4118.1601559999999</v>
      </c>
      <c r="AR49" s="31">
        <v>4209.59375</v>
      </c>
      <c r="AS49" s="31">
        <v>4091.11499</v>
      </c>
      <c r="AT49" s="31">
        <v>4001.9970699999999</v>
      </c>
      <c r="AU49" s="31">
        <v>3875.5546880000002</v>
      </c>
      <c r="AV49" s="28">
        <v>4149.5947269999997</v>
      </c>
      <c r="AW49" s="31">
        <v>4237.7841799999997</v>
      </c>
      <c r="AX49" s="31">
        <v>4110.5288090000004</v>
      </c>
      <c r="AY49" s="31">
        <v>4022.360596</v>
      </c>
      <c r="AZ49" s="31">
        <v>3895.4833979999999</v>
      </c>
      <c r="BA49" s="28">
        <v>4180.1967770000001</v>
      </c>
      <c r="BB49" s="31">
        <v>4277.3413090000004</v>
      </c>
      <c r="BC49" s="31">
        <v>4142.2197269999997</v>
      </c>
      <c r="BD49" s="31">
        <v>4053.9182129999999</v>
      </c>
      <c r="BE49" s="31">
        <v>3937.5432129999999</v>
      </c>
      <c r="BF49" s="28">
        <v>4223.8652339999999</v>
      </c>
      <c r="BG49" s="31">
        <v>4315.2915039999998</v>
      </c>
      <c r="BH49" s="31">
        <v>4170.1088870000003</v>
      </c>
      <c r="BI49" s="31">
        <v>4085.8171390000002</v>
      </c>
      <c r="BJ49" s="31">
        <v>3961.6042480000001</v>
      </c>
      <c r="BK49" s="28">
        <v>4261.1933589999999</v>
      </c>
      <c r="BL49" s="31">
        <v>4350.8432620000003</v>
      </c>
      <c r="BM49" s="31">
        <v>4200.2954099999997</v>
      </c>
      <c r="BN49" s="31">
        <v>4110.7221680000002</v>
      </c>
      <c r="BO49" s="31">
        <v>3979.0107419999999</v>
      </c>
      <c r="BP49" s="28">
        <v>4293.7236329999996</v>
      </c>
      <c r="BQ49" s="31">
        <v>4384.1108400000003</v>
      </c>
      <c r="BR49" s="31">
        <v>4232.0566410000001</v>
      </c>
      <c r="BS49" s="31">
        <v>4140.7866210000002</v>
      </c>
      <c r="BT49" s="31">
        <v>3997.929443</v>
      </c>
      <c r="BU49" s="28">
        <v>4327.6254879999997</v>
      </c>
      <c r="BV49" s="31">
        <v>4419.6704099999997</v>
      </c>
      <c r="BW49" s="31">
        <v>4252.6899409999996</v>
      </c>
      <c r="BX49" s="31">
        <v>4163.6264650000003</v>
      </c>
      <c r="BY49" s="31">
        <v>4012.0698240000002</v>
      </c>
      <c r="BZ49" s="28">
        <v>4356.3588870000003</v>
      </c>
      <c r="CA49" s="31">
        <v>4449.6362300000001</v>
      </c>
      <c r="CB49" s="31">
        <v>4278.5913090000004</v>
      </c>
      <c r="CC49" s="31">
        <v>4188.810547</v>
      </c>
      <c r="CD49" s="31">
        <v>4037.2778320000002</v>
      </c>
      <c r="CE49" s="28">
        <v>4385.1650390000004</v>
      </c>
      <c r="CF49" s="31">
        <v>4479.642578</v>
      </c>
      <c r="CG49" s="31">
        <v>4300.8413090000004</v>
      </c>
      <c r="CH49" s="31">
        <v>4211.4516599999997</v>
      </c>
      <c r="CI49" s="31">
        <v>4058.6191410000001</v>
      </c>
      <c r="CJ49" s="28">
        <v>4409.9272460000002</v>
      </c>
      <c r="CK49" s="31">
        <v>4509.6870120000003</v>
      </c>
      <c r="CL49" s="31">
        <v>4326.5463870000003</v>
      </c>
      <c r="CM49" s="31">
        <v>4234.3149409999996</v>
      </c>
      <c r="CN49" s="31">
        <v>4083.1831050000001</v>
      </c>
      <c r="CO49" s="28">
        <v>4433.8251950000003</v>
      </c>
      <c r="CP49" s="31">
        <v>4541.2836909999996</v>
      </c>
      <c r="CQ49" s="31">
        <v>4352.107422</v>
      </c>
      <c r="CR49" s="31">
        <v>4257.1118159999996</v>
      </c>
      <c r="CS49" s="31">
        <v>4104.9809569999998</v>
      </c>
      <c r="CT49" s="28">
        <v>4459.8081050000001</v>
      </c>
      <c r="CU49" s="31">
        <v>4570.6621089999999</v>
      </c>
      <c r="CV49" s="31">
        <v>4374.3369140000004</v>
      </c>
      <c r="CW49" s="31">
        <v>4280.8837890000004</v>
      </c>
      <c r="CX49" s="31">
        <v>4116.9384769999997</v>
      </c>
      <c r="CY49" s="28">
        <v>4479.4116210000002</v>
      </c>
      <c r="CZ49" s="31">
        <v>4597.7592770000001</v>
      </c>
      <c r="DA49" s="31">
        <v>4397.9848629999997</v>
      </c>
      <c r="DB49" s="31">
        <v>4302.5664059999999</v>
      </c>
      <c r="DC49" s="31">
        <v>4132.6826170000004</v>
      </c>
      <c r="DD49" s="28">
        <v>4496.2983400000003</v>
      </c>
      <c r="DE49" s="31">
        <v>4625.7333980000003</v>
      </c>
      <c r="DF49" s="31">
        <v>4422.2509769999997</v>
      </c>
      <c r="DG49" s="31">
        <v>4325.2426759999998</v>
      </c>
      <c r="DH49" s="31">
        <v>4152.4257809999999</v>
      </c>
      <c r="DI49" s="28">
        <v>4522.1025390000004</v>
      </c>
      <c r="DJ49" s="31">
        <v>4659.7255859999996</v>
      </c>
      <c r="DK49" s="31">
        <v>4452.0258789999998</v>
      </c>
      <c r="DL49" s="31">
        <v>4348.1064450000003</v>
      </c>
      <c r="DM49" s="31">
        <v>4176.6137699999999</v>
      </c>
      <c r="DN49" s="28">
        <v>4551.7568359999996</v>
      </c>
      <c r="DO49" s="31">
        <v>4691.4609380000002</v>
      </c>
      <c r="DP49" s="31">
        <v>4478.1054690000001</v>
      </c>
      <c r="DQ49" s="31">
        <v>4367.4804690000001</v>
      </c>
      <c r="DR49" s="31">
        <v>4198.5703119999998</v>
      </c>
      <c r="DS49" s="28">
        <v>4583.1552730000003</v>
      </c>
      <c r="DT49" s="31">
        <v>4726.5375979999999</v>
      </c>
      <c r="DU49" s="31">
        <v>4506.9125979999999</v>
      </c>
      <c r="DV49" s="31">
        <v>4394.0878910000001</v>
      </c>
      <c r="DW49" s="31">
        <v>4230.9775390000004</v>
      </c>
      <c r="DX49" s="28">
        <v>4620.7939450000003</v>
      </c>
      <c r="DY49" s="31">
        <v>4762.8588870000003</v>
      </c>
      <c r="DZ49" s="31">
        <v>4544.2563479999999</v>
      </c>
      <c r="EA49" s="31">
        <v>4424.5166019999997</v>
      </c>
      <c r="EB49" s="31">
        <v>4273.7495120000003</v>
      </c>
      <c r="EC49" s="28">
        <v>4664.1928710000002</v>
      </c>
      <c r="ED49" s="31">
        <v>4804.2973629999997</v>
      </c>
      <c r="EE49" s="31">
        <v>4583.5654299999997</v>
      </c>
      <c r="EF49" s="31">
        <v>4455.5766599999997</v>
      </c>
      <c r="EG49" s="31">
        <v>4323.0117190000001</v>
      </c>
      <c r="EH49" s="28">
        <v>4708.6137699999999</v>
      </c>
      <c r="EI49" s="31">
        <v>4849.6635740000002</v>
      </c>
      <c r="EJ49" s="31">
        <v>4622.2055659999996</v>
      </c>
      <c r="EK49" s="31">
        <v>4493.6782229999999</v>
      </c>
      <c r="EL49" s="31">
        <v>4361.783203</v>
      </c>
      <c r="EM49" s="28">
        <v>4750.826172</v>
      </c>
      <c r="EN49" s="31">
        <v>4893.3901370000003</v>
      </c>
      <c r="EO49" s="31">
        <v>4662.939453</v>
      </c>
      <c r="EP49" s="31">
        <v>4528.0395509999998</v>
      </c>
      <c r="EQ49" s="31">
        <v>4410.7758789999998</v>
      </c>
      <c r="ER49" s="28">
        <v>4791.2285160000001</v>
      </c>
      <c r="ES49" s="30">
        <v>7.0000000000000001E-3</v>
      </c>
      <c r="ET49" s="30">
        <v>5.0000000000000001E-3</v>
      </c>
      <c r="EU49" s="30">
        <v>4.0000000000000001E-3</v>
      </c>
      <c r="EV49" s="30">
        <v>4.0000000000000001E-3</v>
      </c>
      <c r="EW49" s="29">
        <v>6.0000000000000001E-3</v>
      </c>
    </row>
    <row r="50" spans="1:153" x14ac:dyDescent="0.25">
      <c r="A50" s="24"/>
      <c r="B50" s="24"/>
      <c r="C50" s="24"/>
      <c r="D50" s="194"/>
      <c r="E50" s="189"/>
      <c r="F50" s="189"/>
      <c r="G50" s="189"/>
      <c r="H50" s="195"/>
      <c r="I50" s="194"/>
      <c r="J50" s="189"/>
      <c r="K50" s="189"/>
      <c r="L50" s="189"/>
      <c r="M50" s="195"/>
      <c r="N50" s="194"/>
      <c r="O50" s="189"/>
      <c r="P50" s="189"/>
      <c r="Q50" s="189"/>
      <c r="R50" s="195"/>
      <c r="S50" s="194"/>
      <c r="T50" s="189"/>
      <c r="U50" s="189"/>
      <c r="V50" s="189"/>
      <c r="W50" s="195"/>
      <c r="X50" s="194"/>
      <c r="Y50" s="189"/>
      <c r="Z50" s="189"/>
      <c r="AA50" s="189"/>
      <c r="AB50" s="195"/>
      <c r="AC50" s="194"/>
      <c r="AD50" s="189"/>
      <c r="AE50" s="189"/>
      <c r="AF50" s="189"/>
      <c r="AG50" s="195"/>
      <c r="AH50" s="194"/>
      <c r="AI50" s="189"/>
      <c r="AJ50" s="189"/>
      <c r="AK50" s="189"/>
      <c r="AL50" s="195"/>
      <c r="AM50" s="194"/>
      <c r="AN50" s="189"/>
      <c r="AO50" s="189"/>
      <c r="AP50" s="189"/>
      <c r="AQ50" s="195"/>
      <c r="AR50" s="194"/>
      <c r="AS50" s="189"/>
      <c r="AT50" s="189"/>
      <c r="AU50" s="189"/>
      <c r="AV50" s="195"/>
      <c r="AW50" s="194"/>
      <c r="AX50" s="189"/>
      <c r="AY50" s="189"/>
      <c r="AZ50" s="189"/>
      <c r="BA50" s="195"/>
      <c r="BB50" s="194"/>
      <c r="BC50" s="189"/>
      <c r="BD50" s="189"/>
      <c r="BE50" s="189"/>
      <c r="BF50" s="195"/>
      <c r="BG50" s="194"/>
      <c r="BH50" s="189"/>
      <c r="BI50" s="189"/>
      <c r="BJ50" s="189"/>
      <c r="BK50" s="195"/>
      <c r="BL50" s="194"/>
      <c r="BM50" s="189"/>
      <c r="BN50" s="189"/>
      <c r="BO50" s="189"/>
      <c r="BP50" s="195"/>
      <c r="BQ50" s="194"/>
      <c r="BR50" s="189"/>
      <c r="BS50" s="189"/>
      <c r="BT50" s="189"/>
      <c r="BU50" s="195"/>
      <c r="BV50" s="194"/>
      <c r="BW50" s="189"/>
      <c r="BX50" s="189"/>
      <c r="BY50" s="189"/>
      <c r="BZ50" s="195"/>
      <c r="CA50" s="194"/>
      <c r="CB50" s="189"/>
      <c r="CC50" s="189"/>
      <c r="CD50" s="189"/>
      <c r="CE50" s="195"/>
      <c r="CF50" s="194"/>
      <c r="CG50" s="189"/>
      <c r="CH50" s="189"/>
      <c r="CI50" s="189"/>
      <c r="CJ50" s="195"/>
      <c r="CK50" s="194"/>
      <c r="CL50" s="189"/>
      <c r="CM50" s="189"/>
      <c r="CN50" s="189"/>
      <c r="CO50" s="195"/>
      <c r="CP50" s="194"/>
      <c r="CQ50" s="189"/>
      <c r="CR50" s="189"/>
      <c r="CS50" s="189"/>
      <c r="CT50" s="195"/>
      <c r="CU50" s="194"/>
      <c r="CV50" s="189"/>
      <c r="CW50" s="189"/>
      <c r="CX50" s="189"/>
      <c r="CY50" s="195"/>
      <c r="CZ50" s="194"/>
      <c r="DA50" s="189"/>
      <c r="DB50" s="189"/>
      <c r="DC50" s="189"/>
      <c r="DD50" s="195"/>
      <c r="DE50" s="194"/>
      <c r="DF50" s="189"/>
      <c r="DG50" s="189"/>
      <c r="DH50" s="189"/>
      <c r="DI50" s="195"/>
      <c r="DJ50" s="194"/>
      <c r="DK50" s="189"/>
      <c r="DL50" s="189"/>
      <c r="DM50" s="189"/>
      <c r="DN50" s="195"/>
      <c r="DO50" s="194"/>
      <c r="DP50" s="189"/>
      <c r="DQ50" s="189"/>
      <c r="DR50" s="189"/>
      <c r="DS50" s="195"/>
      <c r="DT50" s="194"/>
      <c r="DU50" s="189"/>
      <c r="DV50" s="189"/>
      <c r="DW50" s="189"/>
      <c r="DX50" s="195"/>
      <c r="DY50" s="194"/>
      <c r="DZ50" s="189"/>
      <c r="EA50" s="189"/>
      <c r="EB50" s="189"/>
      <c r="EC50" s="195"/>
      <c r="ED50" s="194"/>
      <c r="EE50" s="189"/>
      <c r="EF50" s="189"/>
      <c r="EG50" s="189"/>
      <c r="EH50" s="195"/>
      <c r="EI50" s="194"/>
      <c r="EJ50" s="189"/>
      <c r="EK50" s="189"/>
      <c r="EL50" s="189"/>
      <c r="EM50" s="195"/>
      <c r="EN50" s="194"/>
      <c r="EO50" s="189"/>
      <c r="EP50" s="189"/>
      <c r="EQ50" s="189"/>
      <c r="ER50" s="195"/>
      <c r="ES50" s="194"/>
      <c r="ET50" s="189"/>
      <c r="EU50" s="189"/>
      <c r="EV50" s="189"/>
      <c r="EW50" s="195"/>
    </row>
    <row r="51" spans="1:153" x14ac:dyDescent="0.25">
      <c r="A51" s="28" t="s">
        <v>182</v>
      </c>
      <c r="B51" s="28">
        <v>25.680008000000001</v>
      </c>
      <c r="C51" s="28">
        <v>36.97607</v>
      </c>
      <c r="D51" s="31">
        <v>44.992203000000003</v>
      </c>
      <c r="E51" s="31">
        <v>44.992203000000003</v>
      </c>
      <c r="F51" s="31">
        <v>44.992203000000003</v>
      </c>
      <c r="G51" s="31">
        <v>44.992203000000003</v>
      </c>
      <c r="H51" s="28">
        <v>42.812206000000003</v>
      </c>
      <c r="I51" s="31">
        <v>31.499891000000002</v>
      </c>
      <c r="J51" s="31">
        <v>31.503133999999999</v>
      </c>
      <c r="K51" s="31">
        <v>31.498888000000001</v>
      </c>
      <c r="L51" s="31">
        <v>31.498650000000001</v>
      </c>
      <c r="M51" s="28">
        <v>31.596744999999999</v>
      </c>
      <c r="N51" s="31">
        <v>32.448005999999999</v>
      </c>
      <c r="O51" s="31">
        <v>32.759163000000001</v>
      </c>
      <c r="P51" s="31">
        <v>32.759163000000001</v>
      </c>
      <c r="Q51" s="31">
        <v>33.316611999999999</v>
      </c>
      <c r="R51" s="28">
        <v>32.758938000000001</v>
      </c>
      <c r="S51" s="31">
        <v>27.685552999999999</v>
      </c>
      <c r="T51" s="31">
        <v>27.955590999999998</v>
      </c>
      <c r="U51" s="31">
        <v>27.989930999999999</v>
      </c>
      <c r="V51" s="31">
        <v>28.605799000000001</v>
      </c>
      <c r="W51" s="28">
        <v>27.872810000000001</v>
      </c>
      <c r="X51" s="31">
        <v>29.504397999999998</v>
      </c>
      <c r="Y51" s="31">
        <v>29.634007</v>
      </c>
      <c r="Z51" s="31">
        <v>30.050277999999999</v>
      </c>
      <c r="AA51" s="31">
        <v>36.214877999999999</v>
      </c>
      <c r="AB51" s="28">
        <v>29.498066000000001</v>
      </c>
      <c r="AC51" s="31">
        <v>28.372305000000001</v>
      </c>
      <c r="AD51" s="31">
        <v>28.549734000000001</v>
      </c>
      <c r="AE51" s="31">
        <v>30.212772000000001</v>
      </c>
      <c r="AF51" s="31">
        <v>38.850548000000003</v>
      </c>
      <c r="AG51" s="28">
        <v>28.378648999999999</v>
      </c>
      <c r="AH51" s="31">
        <v>26.488019999999999</v>
      </c>
      <c r="AI51" s="31">
        <v>27.112532000000002</v>
      </c>
      <c r="AJ51" s="31">
        <v>31.982267</v>
      </c>
      <c r="AK51" s="31">
        <v>40.140408000000001</v>
      </c>
      <c r="AL51" s="28">
        <v>26.559923000000001</v>
      </c>
      <c r="AM51" s="31">
        <v>24.341221000000001</v>
      </c>
      <c r="AN51" s="31">
        <v>25.401064000000002</v>
      </c>
      <c r="AO51" s="31">
        <v>31.334681</v>
      </c>
      <c r="AP51" s="31">
        <v>40.683532999999997</v>
      </c>
      <c r="AQ51" s="28">
        <v>24.355743</v>
      </c>
      <c r="AR51" s="31">
        <v>24.064430000000002</v>
      </c>
      <c r="AS51" s="31">
        <v>25.343260000000001</v>
      </c>
      <c r="AT51" s="31">
        <v>30.810478</v>
      </c>
      <c r="AU51" s="31">
        <v>35.729861999999997</v>
      </c>
      <c r="AV51" s="28">
        <v>24.053840999999998</v>
      </c>
      <c r="AW51" s="31">
        <v>29.664995000000001</v>
      </c>
      <c r="AX51" s="31">
        <v>31.353314999999998</v>
      </c>
      <c r="AY51" s="31">
        <v>35.752293000000002</v>
      </c>
      <c r="AZ51" s="31">
        <v>42.640236000000002</v>
      </c>
      <c r="BA51" s="28">
        <v>29.588511</v>
      </c>
      <c r="BB51" s="31">
        <v>27.772614000000001</v>
      </c>
      <c r="BC51" s="31">
        <v>29.590899</v>
      </c>
      <c r="BD51" s="31">
        <v>33.799900000000001</v>
      </c>
      <c r="BE51" s="31">
        <v>30.784903</v>
      </c>
      <c r="BF51" s="28">
        <v>27.405843999999998</v>
      </c>
      <c r="BG51" s="31">
        <v>24.959617999999999</v>
      </c>
      <c r="BH51" s="31">
        <v>27.069946000000002</v>
      </c>
      <c r="BI51" s="31">
        <v>28.96913</v>
      </c>
      <c r="BJ51" s="31">
        <v>28.623294999999999</v>
      </c>
      <c r="BK51" s="28">
        <v>24.603231000000001</v>
      </c>
      <c r="BL51" s="31">
        <v>24.134460000000001</v>
      </c>
      <c r="BM51" s="31">
        <v>25.923897</v>
      </c>
      <c r="BN51" s="31">
        <v>31.736198000000002</v>
      </c>
      <c r="BO51" s="31">
        <v>31.274542</v>
      </c>
      <c r="BP51" s="28">
        <v>23.768537999999999</v>
      </c>
      <c r="BQ51" s="31">
        <v>22.559422000000001</v>
      </c>
      <c r="BR51" s="31">
        <v>23.655636000000001</v>
      </c>
      <c r="BS51" s="31">
        <v>29.903936000000002</v>
      </c>
      <c r="BT51" s="31">
        <v>33.570213000000003</v>
      </c>
      <c r="BU51" s="28">
        <v>21.074186000000001</v>
      </c>
      <c r="BV51" s="31">
        <v>21.440767000000001</v>
      </c>
      <c r="BW51" s="31">
        <v>27.301013999999999</v>
      </c>
      <c r="BX51" s="31">
        <v>31.782896000000001</v>
      </c>
      <c r="BY51" s="31">
        <v>39.113525000000003</v>
      </c>
      <c r="BZ51" s="28">
        <v>19.973766000000001</v>
      </c>
      <c r="CA51" s="31">
        <v>17.548819999999999</v>
      </c>
      <c r="CB51" s="31">
        <v>24.816216000000001</v>
      </c>
      <c r="CC51" s="31">
        <v>28.741501</v>
      </c>
      <c r="CD51" s="31">
        <v>34.597805000000001</v>
      </c>
      <c r="CE51" s="28">
        <v>16.761879</v>
      </c>
      <c r="CF51" s="31">
        <v>18.669159000000001</v>
      </c>
      <c r="CG51" s="31">
        <v>25.435596</v>
      </c>
      <c r="CH51" s="31">
        <v>27.499088</v>
      </c>
      <c r="CI51" s="31">
        <v>33.647316000000004</v>
      </c>
      <c r="CJ51" s="28">
        <v>16.578849999999999</v>
      </c>
      <c r="CK51" s="31">
        <v>16.613503000000001</v>
      </c>
      <c r="CL51" s="31">
        <v>24.394452999999999</v>
      </c>
      <c r="CM51" s="31">
        <v>25.290558000000001</v>
      </c>
      <c r="CN51" s="31">
        <v>31.239612999999999</v>
      </c>
      <c r="CO51" s="28">
        <v>15.248089</v>
      </c>
      <c r="CP51" s="31">
        <v>13.695843</v>
      </c>
      <c r="CQ51" s="31">
        <v>22.092794000000001</v>
      </c>
      <c r="CR51" s="31">
        <v>22.521035999999999</v>
      </c>
      <c r="CS51" s="31">
        <v>28.076962000000002</v>
      </c>
      <c r="CT51" s="28">
        <v>8.1777149999999992</v>
      </c>
      <c r="CU51" s="31">
        <v>13.762370000000001</v>
      </c>
      <c r="CV51" s="31">
        <v>22.143609999999999</v>
      </c>
      <c r="CW51" s="31">
        <v>20.952669</v>
      </c>
      <c r="CX51" s="31">
        <v>34.153061000000001</v>
      </c>
      <c r="CY51" s="28">
        <v>8.5454939999999997</v>
      </c>
      <c r="CZ51" s="31">
        <v>13.575672000000001</v>
      </c>
      <c r="DA51" s="31">
        <v>21.959271999999999</v>
      </c>
      <c r="DB51" s="31">
        <v>21.661144</v>
      </c>
      <c r="DC51" s="31">
        <v>40.043143999999998</v>
      </c>
      <c r="DD51" s="28">
        <v>13.586026</v>
      </c>
      <c r="DE51" s="31">
        <v>13.344555</v>
      </c>
      <c r="DF51" s="31">
        <v>21.42802</v>
      </c>
      <c r="DG51" s="31">
        <v>21.162676000000001</v>
      </c>
      <c r="DH51" s="31">
        <v>42.194980999999999</v>
      </c>
      <c r="DI51" s="28">
        <v>12.425095000000001</v>
      </c>
      <c r="DJ51" s="31">
        <v>11.274117</v>
      </c>
      <c r="DK51" s="31">
        <v>19.571429999999999</v>
      </c>
      <c r="DL51" s="31">
        <v>22.104626</v>
      </c>
      <c r="DM51" s="31">
        <v>42.517322999999998</v>
      </c>
      <c r="DN51" s="28">
        <v>10.323708</v>
      </c>
      <c r="DO51" s="31">
        <v>10.811411</v>
      </c>
      <c r="DP51" s="31">
        <v>18.636949999999999</v>
      </c>
      <c r="DQ51" s="31">
        <v>24.974810000000002</v>
      </c>
      <c r="DR51" s="31">
        <v>45.307147999999998</v>
      </c>
      <c r="DS51" s="28">
        <v>9.521782</v>
      </c>
      <c r="DT51" s="31">
        <v>12.108881</v>
      </c>
      <c r="DU51" s="31">
        <v>21.013024999999999</v>
      </c>
      <c r="DV51" s="31">
        <v>25.883925999999999</v>
      </c>
      <c r="DW51" s="31">
        <v>49.153500000000001</v>
      </c>
      <c r="DX51" s="28">
        <v>10.076504999999999</v>
      </c>
      <c r="DY51" s="31">
        <v>16.076708</v>
      </c>
      <c r="DZ51" s="31">
        <v>21.060692</v>
      </c>
      <c r="EA51" s="31">
        <v>30.312138000000001</v>
      </c>
      <c r="EB51" s="31">
        <v>52.732529</v>
      </c>
      <c r="EC51" s="28">
        <v>10.096545000000001</v>
      </c>
      <c r="ED51" s="31">
        <v>18.027312999999999</v>
      </c>
      <c r="EE51" s="31">
        <v>23.024294000000001</v>
      </c>
      <c r="EF51" s="31">
        <v>39.535010999999997</v>
      </c>
      <c r="EG51" s="31">
        <v>55.437083999999999</v>
      </c>
      <c r="EH51" s="28">
        <v>10.91578</v>
      </c>
      <c r="EI51" s="31">
        <v>18.055278999999999</v>
      </c>
      <c r="EJ51" s="31">
        <v>25.265989000000001</v>
      </c>
      <c r="EK51" s="31">
        <v>42.065865000000002</v>
      </c>
      <c r="EL51" s="31">
        <v>64.643112000000002</v>
      </c>
      <c r="EM51" s="28">
        <v>11.758756999999999</v>
      </c>
      <c r="EN51" s="31">
        <v>18.065439000000001</v>
      </c>
      <c r="EO51" s="31">
        <v>25.753571999999998</v>
      </c>
      <c r="EP51" s="31">
        <v>47.047210999999997</v>
      </c>
      <c r="EQ51" s="31">
        <v>67.042725000000004</v>
      </c>
      <c r="ER51" s="28">
        <v>11.751313</v>
      </c>
      <c r="ES51" s="30">
        <v>-2.4E-2</v>
      </c>
      <c r="ET51" s="30">
        <v>-1.2E-2</v>
      </c>
      <c r="EU51" s="30">
        <v>8.0000000000000002E-3</v>
      </c>
      <c r="EV51" s="30">
        <v>2.1000000000000001E-2</v>
      </c>
      <c r="EW51" s="29">
        <v>-3.9E-2</v>
      </c>
    </row>
    <row r="52" spans="1:153" x14ac:dyDescent="0.25">
      <c r="A52" s="24"/>
      <c r="B52" s="24"/>
      <c r="C52" s="24"/>
      <c r="D52" s="194"/>
      <c r="E52" s="189"/>
      <c r="F52" s="189"/>
      <c r="G52" s="189"/>
      <c r="H52" s="195"/>
      <c r="I52" s="194"/>
      <c r="J52" s="189"/>
      <c r="K52" s="189"/>
      <c r="L52" s="189"/>
      <c r="M52" s="195"/>
      <c r="N52" s="194"/>
      <c r="O52" s="189"/>
      <c r="P52" s="189"/>
      <c r="Q52" s="189"/>
      <c r="R52" s="195"/>
      <c r="S52" s="194"/>
      <c r="T52" s="189"/>
      <c r="U52" s="189"/>
      <c r="V52" s="189"/>
      <c r="W52" s="195"/>
      <c r="X52" s="194"/>
      <c r="Y52" s="189"/>
      <c r="Z52" s="189"/>
      <c r="AA52" s="189"/>
      <c r="AB52" s="195"/>
      <c r="AC52" s="194"/>
      <c r="AD52" s="189"/>
      <c r="AE52" s="189"/>
      <c r="AF52" s="189"/>
      <c r="AG52" s="195"/>
      <c r="AH52" s="194"/>
      <c r="AI52" s="189"/>
      <c r="AJ52" s="189"/>
      <c r="AK52" s="189"/>
      <c r="AL52" s="195"/>
      <c r="AM52" s="194"/>
      <c r="AN52" s="189"/>
      <c r="AO52" s="189"/>
      <c r="AP52" s="189"/>
      <c r="AQ52" s="195"/>
      <c r="AR52" s="194"/>
      <c r="AS52" s="189"/>
      <c r="AT52" s="189"/>
      <c r="AU52" s="189"/>
      <c r="AV52" s="195"/>
      <c r="AW52" s="194"/>
      <c r="AX52" s="189"/>
      <c r="AY52" s="189"/>
      <c r="AZ52" s="189"/>
      <c r="BA52" s="195"/>
      <c r="BB52" s="194"/>
      <c r="BC52" s="189"/>
      <c r="BD52" s="189"/>
      <c r="BE52" s="189"/>
      <c r="BF52" s="195"/>
      <c r="BG52" s="194"/>
      <c r="BH52" s="189"/>
      <c r="BI52" s="189"/>
      <c r="BJ52" s="189"/>
      <c r="BK52" s="195"/>
      <c r="BL52" s="194"/>
      <c r="BM52" s="189"/>
      <c r="BN52" s="189"/>
      <c r="BO52" s="189"/>
      <c r="BP52" s="195"/>
      <c r="BQ52" s="194"/>
      <c r="BR52" s="189"/>
      <c r="BS52" s="189"/>
      <c r="BT52" s="189"/>
      <c r="BU52" s="195"/>
      <c r="BV52" s="194"/>
      <c r="BW52" s="189"/>
      <c r="BX52" s="189"/>
      <c r="BY52" s="189"/>
      <c r="BZ52" s="195"/>
      <c r="CA52" s="194"/>
      <c r="CB52" s="189"/>
      <c r="CC52" s="189"/>
      <c r="CD52" s="189"/>
      <c r="CE52" s="195"/>
      <c r="CF52" s="194"/>
      <c r="CG52" s="189"/>
      <c r="CH52" s="189"/>
      <c r="CI52" s="189"/>
      <c r="CJ52" s="195"/>
      <c r="CK52" s="194"/>
      <c r="CL52" s="189"/>
      <c r="CM52" s="189"/>
      <c r="CN52" s="189"/>
      <c r="CO52" s="195"/>
      <c r="CP52" s="194"/>
      <c r="CQ52" s="189"/>
      <c r="CR52" s="189"/>
      <c r="CS52" s="189"/>
      <c r="CT52" s="195"/>
      <c r="CU52" s="194"/>
      <c r="CV52" s="189"/>
      <c r="CW52" s="189"/>
      <c r="CX52" s="189"/>
      <c r="CY52" s="195"/>
      <c r="CZ52" s="194"/>
      <c r="DA52" s="189"/>
      <c r="DB52" s="189"/>
      <c r="DC52" s="189"/>
      <c r="DD52" s="195"/>
      <c r="DE52" s="194"/>
      <c r="DF52" s="189"/>
      <c r="DG52" s="189"/>
      <c r="DH52" s="189"/>
      <c r="DI52" s="195"/>
      <c r="DJ52" s="194"/>
      <c r="DK52" s="189"/>
      <c r="DL52" s="189"/>
      <c r="DM52" s="189"/>
      <c r="DN52" s="195"/>
      <c r="DO52" s="194"/>
      <c r="DP52" s="189"/>
      <c r="DQ52" s="189"/>
      <c r="DR52" s="189"/>
      <c r="DS52" s="195"/>
      <c r="DT52" s="194"/>
      <c r="DU52" s="189"/>
      <c r="DV52" s="189"/>
      <c r="DW52" s="189"/>
      <c r="DX52" s="195"/>
      <c r="DY52" s="194"/>
      <c r="DZ52" s="189"/>
      <c r="EA52" s="189"/>
      <c r="EB52" s="189"/>
      <c r="EC52" s="195"/>
      <c r="ED52" s="194"/>
      <c r="EE52" s="189"/>
      <c r="EF52" s="189"/>
      <c r="EG52" s="189"/>
      <c r="EH52" s="195"/>
      <c r="EI52" s="194"/>
      <c r="EJ52" s="189"/>
      <c r="EK52" s="189"/>
      <c r="EL52" s="189"/>
      <c r="EM52" s="195"/>
      <c r="EN52" s="194"/>
      <c r="EO52" s="189"/>
      <c r="EP52" s="189"/>
      <c r="EQ52" s="189"/>
      <c r="ER52" s="195"/>
      <c r="ES52" s="194"/>
      <c r="ET52" s="189"/>
      <c r="EU52" s="189"/>
      <c r="EV52" s="189"/>
      <c r="EW52" s="195"/>
    </row>
    <row r="53" spans="1:153" x14ac:dyDescent="0.25">
      <c r="A53" s="28" t="s">
        <v>181</v>
      </c>
      <c r="B53" s="24"/>
      <c r="C53" s="24"/>
      <c r="D53" s="194"/>
      <c r="E53" s="189"/>
      <c r="F53" s="189"/>
      <c r="G53" s="189"/>
      <c r="H53" s="195"/>
      <c r="I53" s="194"/>
      <c r="J53" s="189"/>
      <c r="K53" s="189"/>
      <c r="L53" s="189"/>
      <c r="M53" s="195"/>
      <c r="N53" s="194"/>
      <c r="O53" s="189"/>
      <c r="P53" s="189"/>
      <c r="Q53" s="189"/>
      <c r="R53" s="195"/>
      <c r="S53" s="194"/>
      <c r="T53" s="189"/>
      <c r="U53" s="189"/>
      <c r="V53" s="189"/>
      <c r="W53" s="195"/>
      <c r="X53" s="194"/>
      <c r="Y53" s="189"/>
      <c r="Z53" s="189"/>
      <c r="AA53" s="189"/>
      <c r="AB53" s="195"/>
      <c r="AC53" s="194"/>
      <c r="AD53" s="189"/>
      <c r="AE53" s="189"/>
      <c r="AF53" s="189"/>
      <c r="AG53" s="195"/>
      <c r="AH53" s="194"/>
      <c r="AI53" s="189"/>
      <c r="AJ53" s="189"/>
      <c r="AK53" s="189"/>
      <c r="AL53" s="195"/>
      <c r="AM53" s="194"/>
      <c r="AN53" s="189"/>
      <c r="AO53" s="189"/>
      <c r="AP53" s="189"/>
      <c r="AQ53" s="195"/>
      <c r="AR53" s="194"/>
      <c r="AS53" s="189"/>
      <c r="AT53" s="189"/>
      <c r="AU53" s="189"/>
      <c r="AV53" s="195"/>
      <c r="AW53" s="194"/>
      <c r="AX53" s="189"/>
      <c r="AY53" s="189"/>
      <c r="AZ53" s="189"/>
      <c r="BA53" s="195"/>
      <c r="BB53" s="194"/>
      <c r="BC53" s="189"/>
      <c r="BD53" s="189"/>
      <c r="BE53" s="189"/>
      <c r="BF53" s="195"/>
      <c r="BG53" s="194"/>
      <c r="BH53" s="189"/>
      <c r="BI53" s="189"/>
      <c r="BJ53" s="189"/>
      <c r="BK53" s="195"/>
      <c r="BL53" s="194"/>
      <c r="BM53" s="189"/>
      <c r="BN53" s="189"/>
      <c r="BO53" s="189"/>
      <c r="BP53" s="195"/>
      <c r="BQ53" s="194"/>
      <c r="BR53" s="189"/>
      <c r="BS53" s="189"/>
      <c r="BT53" s="189"/>
      <c r="BU53" s="195"/>
      <c r="BV53" s="194"/>
      <c r="BW53" s="189"/>
      <c r="BX53" s="189"/>
      <c r="BY53" s="189"/>
      <c r="BZ53" s="195"/>
      <c r="CA53" s="194"/>
      <c r="CB53" s="189"/>
      <c r="CC53" s="189"/>
      <c r="CD53" s="189"/>
      <c r="CE53" s="195"/>
      <c r="CF53" s="194"/>
      <c r="CG53" s="189"/>
      <c r="CH53" s="189"/>
      <c r="CI53" s="189"/>
      <c r="CJ53" s="195"/>
      <c r="CK53" s="194"/>
      <c r="CL53" s="189"/>
      <c r="CM53" s="189"/>
      <c r="CN53" s="189"/>
      <c r="CO53" s="195"/>
      <c r="CP53" s="194"/>
      <c r="CQ53" s="189"/>
      <c r="CR53" s="189"/>
      <c r="CS53" s="189"/>
      <c r="CT53" s="195"/>
      <c r="CU53" s="194"/>
      <c r="CV53" s="189"/>
      <c r="CW53" s="189"/>
      <c r="CX53" s="189"/>
      <c r="CY53" s="195"/>
      <c r="CZ53" s="194"/>
      <c r="DA53" s="189"/>
      <c r="DB53" s="189"/>
      <c r="DC53" s="189"/>
      <c r="DD53" s="195"/>
      <c r="DE53" s="194"/>
      <c r="DF53" s="189"/>
      <c r="DG53" s="189"/>
      <c r="DH53" s="189"/>
      <c r="DI53" s="195"/>
      <c r="DJ53" s="194"/>
      <c r="DK53" s="189"/>
      <c r="DL53" s="189"/>
      <c r="DM53" s="189"/>
      <c r="DN53" s="195"/>
      <c r="DO53" s="194"/>
      <c r="DP53" s="189"/>
      <c r="DQ53" s="189"/>
      <c r="DR53" s="189"/>
      <c r="DS53" s="195"/>
      <c r="DT53" s="194"/>
      <c r="DU53" s="189"/>
      <c r="DV53" s="189"/>
      <c r="DW53" s="189"/>
      <c r="DX53" s="195"/>
      <c r="DY53" s="194"/>
      <c r="DZ53" s="189"/>
      <c r="EA53" s="189"/>
      <c r="EB53" s="189"/>
      <c r="EC53" s="195"/>
      <c r="ED53" s="194"/>
      <c r="EE53" s="189"/>
      <c r="EF53" s="189"/>
      <c r="EG53" s="189"/>
      <c r="EH53" s="195"/>
      <c r="EI53" s="194"/>
      <c r="EJ53" s="189"/>
      <c r="EK53" s="189"/>
      <c r="EL53" s="189"/>
      <c r="EM53" s="195"/>
      <c r="EN53" s="194"/>
      <c r="EO53" s="189"/>
      <c r="EP53" s="189"/>
      <c r="EQ53" s="189"/>
      <c r="ER53" s="195"/>
      <c r="ES53" s="194"/>
      <c r="ET53" s="189"/>
      <c r="EU53" s="189"/>
      <c r="EV53" s="189"/>
      <c r="EW53" s="195"/>
    </row>
    <row r="54" spans="1:153" x14ac:dyDescent="0.25">
      <c r="A54" s="24" t="s">
        <v>176</v>
      </c>
      <c r="B54" s="24">
        <v>1445.71228</v>
      </c>
      <c r="C54" s="24">
        <v>1423.6999510000001</v>
      </c>
      <c r="D54" s="27">
        <v>1384.3302000000001</v>
      </c>
      <c r="E54" s="27">
        <v>1384.3302000000001</v>
      </c>
      <c r="F54" s="27">
        <v>1384.3302000000001</v>
      </c>
      <c r="G54" s="27">
        <v>1384.3302000000001</v>
      </c>
      <c r="H54" s="24">
        <v>1384.3302000000001</v>
      </c>
      <c r="I54" s="27">
        <v>1359.137939</v>
      </c>
      <c r="J54" s="27">
        <v>1358.9375</v>
      </c>
      <c r="K54" s="27">
        <v>1359.0119629999999</v>
      </c>
      <c r="L54" s="27">
        <v>1358.9125979999999</v>
      </c>
      <c r="M54" s="24">
        <v>1359.9389650000001</v>
      </c>
      <c r="N54" s="27">
        <v>1364.0665280000001</v>
      </c>
      <c r="O54" s="27">
        <v>1358.2076420000001</v>
      </c>
      <c r="P54" s="27">
        <v>1355.3082280000001</v>
      </c>
      <c r="Q54" s="27">
        <v>1350.07251</v>
      </c>
      <c r="R54" s="24">
        <v>1361.6967770000001</v>
      </c>
      <c r="S54" s="27">
        <v>1366.7102050000001</v>
      </c>
      <c r="T54" s="27">
        <v>1350.2647710000001</v>
      </c>
      <c r="U54" s="27">
        <v>1341.673706</v>
      </c>
      <c r="V54" s="27">
        <v>1326.4841309999999</v>
      </c>
      <c r="W54" s="24">
        <v>1356.8666989999999</v>
      </c>
      <c r="X54" s="27">
        <v>1373.1351320000001</v>
      </c>
      <c r="Y54" s="27">
        <v>1349.7932129999999</v>
      </c>
      <c r="Z54" s="27">
        <v>1335.5323490000001</v>
      </c>
      <c r="AA54" s="27">
        <v>1311.8813479999999</v>
      </c>
      <c r="AB54" s="24">
        <v>1357.966064</v>
      </c>
      <c r="AC54" s="27">
        <v>1383.6633300000001</v>
      </c>
      <c r="AD54" s="27">
        <v>1358.589966</v>
      </c>
      <c r="AE54" s="27">
        <v>1341.4445800000001</v>
      </c>
      <c r="AF54" s="27">
        <v>1312.748047</v>
      </c>
      <c r="AG54" s="24">
        <v>1369.0373540000001</v>
      </c>
      <c r="AH54" s="27">
        <v>1397.2163089999999</v>
      </c>
      <c r="AI54" s="27">
        <v>1372.170654</v>
      </c>
      <c r="AJ54" s="27">
        <v>1352.9350589999999</v>
      </c>
      <c r="AK54" s="27">
        <v>1323.2569579999999</v>
      </c>
      <c r="AL54" s="24">
        <v>1384.9829099999999</v>
      </c>
      <c r="AM54" s="27">
        <v>1414.316284</v>
      </c>
      <c r="AN54" s="27">
        <v>1388.3823239999999</v>
      </c>
      <c r="AO54" s="27">
        <v>1368.1091309999999</v>
      </c>
      <c r="AP54" s="27">
        <v>1338.3740230000001</v>
      </c>
      <c r="AQ54" s="24">
        <v>1404.029663</v>
      </c>
      <c r="AR54" s="27">
        <v>1418.870361</v>
      </c>
      <c r="AS54" s="27">
        <v>1392.1972659999999</v>
      </c>
      <c r="AT54" s="27">
        <v>1372.0740969999999</v>
      </c>
      <c r="AU54" s="27">
        <v>1342.7669679999999</v>
      </c>
      <c r="AV54" s="24">
        <v>1409.9868160000001</v>
      </c>
      <c r="AW54" s="27">
        <v>1429.1091309999999</v>
      </c>
      <c r="AX54" s="27">
        <v>1401.265991</v>
      </c>
      <c r="AY54" s="27">
        <v>1381.679443</v>
      </c>
      <c r="AZ54" s="27">
        <v>1353.6704099999999</v>
      </c>
      <c r="BA54" s="24">
        <v>1421.6267089999999</v>
      </c>
      <c r="BB54" s="27">
        <v>1441.560547</v>
      </c>
      <c r="BC54" s="27">
        <v>1412.6240230000001</v>
      </c>
      <c r="BD54" s="27">
        <v>1393.221802</v>
      </c>
      <c r="BE54" s="27">
        <v>1366.425659</v>
      </c>
      <c r="BF54" s="24">
        <v>1435.9121090000001</v>
      </c>
      <c r="BG54" s="27">
        <v>1455.892456</v>
      </c>
      <c r="BH54" s="27">
        <v>1424.827393</v>
      </c>
      <c r="BI54" s="27">
        <v>1405.8701169999999</v>
      </c>
      <c r="BJ54" s="27">
        <v>1378.7395019999999</v>
      </c>
      <c r="BK54" s="24">
        <v>1450.899658</v>
      </c>
      <c r="BL54" s="27">
        <v>1471.1826169999999</v>
      </c>
      <c r="BM54" s="27">
        <v>1438.352905</v>
      </c>
      <c r="BN54" s="27">
        <v>1419.536621</v>
      </c>
      <c r="BO54" s="27">
        <v>1390.8344729999999</v>
      </c>
      <c r="BP54" s="24">
        <v>1466.2147219999999</v>
      </c>
      <c r="BQ54" s="27">
        <v>1486.891357</v>
      </c>
      <c r="BR54" s="27">
        <v>1453.234009</v>
      </c>
      <c r="BS54" s="27">
        <v>1434.432251</v>
      </c>
      <c r="BT54" s="27">
        <v>1403.6202390000001</v>
      </c>
      <c r="BU54" s="24">
        <v>1482.1904300000001</v>
      </c>
      <c r="BV54" s="27">
        <v>1502.622437</v>
      </c>
      <c r="BW54" s="27">
        <v>1467.5860600000001</v>
      </c>
      <c r="BX54" s="27">
        <v>1449.0460210000001</v>
      </c>
      <c r="BY54" s="27">
        <v>1416.563721</v>
      </c>
      <c r="BZ54" s="24">
        <v>1498.1058350000001</v>
      </c>
      <c r="CA54" s="27">
        <v>1519.9201660000001</v>
      </c>
      <c r="CB54" s="27">
        <v>1483.1960449999999</v>
      </c>
      <c r="CC54" s="27">
        <v>1464.2777100000001</v>
      </c>
      <c r="CD54" s="27">
        <v>1430.9692379999999</v>
      </c>
      <c r="CE54" s="24">
        <v>1515.208374</v>
      </c>
      <c r="CF54" s="27">
        <v>1537.1998289999999</v>
      </c>
      <c r="CG54" s="27">
        <v>1498.7692870000001</v>
      </c>
      <c r="CH54" s="27">
        <v>1478.9544679999999</v>
      </c>
      <c r="CI54" s="27">
        <v>1445.2692870000001</v>
      </c>
      <c r="CJ54" s="24">
        <v>1532.3029790000001</v>
      </c>
      <c r="CK54" s="27">
        <v>1553.7791749999999</v>
      </c>
      <c r="CL54" s="27">
        <v>1514.200073</v>
      </c>
      <c r="CM54" s="27">
        <v>1492.9609379999999</v>
      </c>
      <c r="CN54" s="27">
        <v>1460.2036129999999</v>
      </c>
      <c r="CO54" s="24">
        <v>1548.5269780000001</v>
      </c>
      <c r="CP54" s="27">
        <v>1571.3172609999999</v>
      </c>
      <c r="CQ54" s="27">
        <v>1530.0523679999999</v>
      </c>
      <c r="CR54" s="27">
        <v>1507.49585</v>
      </c>
      <c r="CS54" s="27">
        <v>1475.0032960000001</v>
      </c>
      <c r="CT54" s="24">
        <v>1564.7454829999999</v>
      </c>
      <c r="CU54" s="27">
        <v>1589.1938479999999</v>
      </c>
      <c r="CV54" s="27">
        <v>1545.7136230000001</v>
      </c>
      <c r="CW54" s="27">
        <v>1522.7299800000001</v>
      </c>
      <c r="CX54" s="27">
        <v>1489.3526609999999</v>
      </c>
      <c r="CY54" s="24">
        <v>1581.148193</v>
      </c>
      <c r="CZ54" s="27">
        <v>1606.4422609999999</v>
      </c>
      <c r="DA54" s="27">
        <v>1561.450562</v>
      </c>
      <c r="DB54" s="27">
        <v>1537.6308590000001</v>
      </c>
      <c r="DC54" s="27">
        <v>1503.8077390000001</v>
      </c>
      <c r="DD54" s="24">
        <v>1597.8474120000001</v>
      </c>
      <c r="DE54" s="27">
        <v>1623.7048339999999</v>
      </c>
      <c r="DF54" s="27">
        <v>1577.2364500000001</v>
      </c>
      <c r="DG54" s="27">
        <v>1552.4506839999999</v>
      </c>
      <c r="DH54" s="27">
        <v>1518.322144</v>
      </c>
      <c r="DI54" s="24">
        <v>1615.0832519999999</v>
      </c>
      <c r="DJ54" s="27">
        <v>1641.703857</v>
      </c>
      <c r="DK54" s="27">
        <v>1593.4726559999999</v>
      </c>
      <c r="DL54" s="27">
        <v>1567.7998050000001</v>
      </c>
      <c r="DM54" s="27">
        <v>1533.212769</v>
      </c>
      <c r="DN54" s="24">
        <v>1633.0792240000001</v>
      </c>
      <c r="DO54" s="27">
        <v>1659.617432</v>
      </c>
      <c r="DP54" s="27">
        <v>1609.3758539999999</v>
      </c>
      <c r="DQ54" s="27">
        <v>1582.7777100000001</v>
      </c>
      <c r="DR54" s="27">
        <v>1548.1649170000001</v>
      </c>
      <c r="DS54" s="24">
        <v>1651.9420170000001</v>
      </c>
      <c r="DT54" s="27">
        <v>1679.3710940000001</v>
      </c>
      <c r="DU54" s="27">
        <v>1627.026001</v>
      </c>
      <c r="DV54" s="27">
        <v>1599.3266599999999</v>
      </c>
      <c r="DW54" s="27">
        <v>1566.1898189999999</v>
      </c>
      <c r="DX54" s="24">
        <v>1673.1180420000001</v>
      </c>
      <c r="DY54" s="27">
        <v>1700.562866</v>
      </c>
      <c r="DZ54" s="27">
        <v>1646.524658</v>
      </c>
      <c r="EA54" s="27">
        <v>1617.7410890000001</v>
      </c>
      <c r="EB54" s="27">
        <v>1586.912476</v>
      </c>
      <c r="EC54" s="24">
        <v>1695.5756839999999</v>
      </c>
      <c r="ED54" s="27">
        <v>1722.3741460000001</v>
      </c>
      <c r="EE54" s="27">
        <v>1666.7486570000001</v>
      </c>
      <c r="EF54" s="27">
        <v>1637.5151370000001</v>
      </c>
      <c r="EG54" s="27">
        <v>1608.319702</v>
      </c>
      <c r="EH54" s="24">
        <v>1717.8172609999999</v>
      </c>
      <c r="EI54" s="27">
        <v>1745.2143550000001</v>
      </c>
      <c r="EJ54" s="27">
        <v>1687.1995850000001</v>
      </c>
      <c r="EK54" s="27">
        <v>1657.916138</v>
      </c>
      <c r="EL54" s="27">
        <v>1630.380615</v>
      </c>
      <c r="EM54" s="24">
        <v>1739.8344729999999</v>
      </c>
      <c r="EN54" s="27">
        <v>1768.359375</v>
      </c>
      <c r="EO54" s="27">
        <v>1708.2337649999999</v>
      </c>
      <c r="EP54" s="27">
        <v>1677.7227780000001</v>
      </c>
      <c r="EQ54" s="27">
        <v>1653.7944339999999</v>
      </c>
      <c r="ER54" s="24">
        <v>1761.767578</v>
      </c>
      <c r="ES54" s="26">
        <v>8.0000000000000002E-3</v>
      </c>
      <c r="ET54" s="26">
        <v>6.0000000000000001E-3</v>
      </c>
      <c r="EU54" s="26">
        <v>6.0000000000000001E-3</v>
      </c>
      <c r="EV54" s="26">
        <v>5.0000000000000001E-3</v>
      </c>
      <c r="EW54" s="25">
        <v>7.0000000000000001E-3</v>
      </c>
    </row>
    <row r="55" spans="1:153" x14ac:dyDescent="0.25">
      <c r="A55" s="24" t="s">
        <v>175</v>
      </c>
      <c r="B55" s="24">
        <v>1330.2022710000001</v>
      </c>
      <c r="C55" s="24">
        <v>1319.287842</v>
      </c>
      <c r="D55" s="27">
        <v>1328.8364260000001</v>
      </c>
      <c r="E55" s="27">
        <v>1328.8364260000001</v>
      </c>
      <c r="F55" s="27">
        <v>1328.8366699999999</v>
      </c>
      <c r="G55" s="27">
        <v>1328.8366699999999</v>
      </c>
      <c r="H55" s="24">
        <v>1328.8364260000001</v>
      </c>
      <c r="I55" s="27">
        <v>1309.087524</v>
      </c>
      <c r="J55" s="27">
        <v>1308.9104</v>
      </c>
      <c r="K55" s="27">
        <v>1308.9788820000001</v>
      </c>
      <c r="L55" s="27">
        <v>1309.002197</v>
      </c>
      <c r="M55" s="24">
        <v>1310.0151370000001</v>
      </c>
      <c r="N55" s="27">
        <v>1321.226318</v>
      </c>
      <c r="O55" s="27">
        <v>1315.600586</v>
      </c>
      <c r="P55" s="27">
        <v>1312.9045410000001</v>
      </c>
      <c r="Q55" s="27">
        <v>1307.946533</v>
      </c>
      <c r="R55" s="24">
        <v>1318.5672609999999</v>
      </c>
      <c r="S55" s="27">
        <v>1324.2817379999999</v>
      </c>
      <c r="T55" s="27">
        <v>1308.3851320000001</v>
      </c>
      <c r="U55" s="27">
        <v>1300.119751</v>
      </c>
      <c r="V55" s="27">
        <v>1285.6857910000001</v>
      </c>
      <c r="W55" s="24">
        <v>1313.9332280000001</v>
      </c>
      <c r="X55" s="27">
        <v>1333.1099850000001</v>
      </c>
      <c r="Y55" s="27">
        <v>1309.654297</v>
      </c>
      <c r="Z55" s="27">
        <v>1295.3165280000001</v>
      </c>
      <c r="AA55" s="27">
        <v>1272.0251459999999</v>
      </c>
      <c r="AB55" s="24">
        <v>1316.209106</v>
      </c>
      <c r="AC55" s="27">
        <v>1343.42749</v>
      </c>
      <c r="AD55" s="27">
        <v>1316.347534</v>
      </c>
      <c r="AE55" s="27">
        <v>1298.0893550000001</v>
      </c>
      <c r="AF55" s="27">
        <v>1269.023682</v>
      </c>
      <c r="AG55" s="24">
        <v>1324.550659</v>
      </c>
      <c r="AH55" s="27">
        <v>1355.6949460000001</v>
      </c>
      <c r="AI55" s="27">
        <v>1326.6673579999999</v>
      </c>
      <c r="AJ55" s="27">
        <v>1305.4700929999999</v>
      </c>
      <c r="AK55" s="27">
        <v>1274.770264</v>
      </c>
      <c r="AL55" s="24">
        <v>1336.8642580000001</v>
      </c>
      <c r="AM55" s="27">
        <v>1370.994263</v>
      </c>
      <c r="AN55" s="27">
        <v>1339.834351</v>
      </c>
      <c r="AO55" s="27">
        <v>1317.1083980000001</v>
      </c>
      <c r="AP55" s="27">
        <v>1285.807129</v>
      </c>
      <c r="AQ55" s="24">
        <v>1352.605225</v>
      </c>
      <c r="AR55" s="27">
        <v>1384.0529790000001</v>
      </c>
      <c r="AS55" s="27">
        <v>1350.92749</v>
      </c>
      <c r="AT55" s="27">
        <v>1327.602783</v>
      </c>
      <c r="AU55" s="27">
        <v>1295.6579589999999</v>
      </c>
      <c r="AV55" s="24">
        <v>1366.278442</v>
      </c>
      <c r="AW55" s="27">
        <v>1397.598999</v>
      </c>
      <c r="AX55" s="27">
        <v>1362.473755</v>
      </c>
      <c r="AY55" s="27">
        <v>1339.3389890000001</v>
      </c>
      <c r="AZ55" s="27">
        <v>1308.125732</v>
      </c>
      <c r="BA55" s="24">
        <v>1381.1064449999999</v>
      </c>
      <c r="BB55" s="27">
        <v>1410.2073969999999</v>
      </c>
      <c r="BC55" s="27">
        <v>1373.975586</v>
      </c>
      <c r="BD55" s="27">
        <v>1350.731567</v>
      </c>
      <c r="BE55" s="27">
        <v>1320.260254</v>
      </c>
      <c r="BF55" s="24">
        <v>1395.9736330000001</v>
      </c>
      <c r="BG55" s="27">
        <v>1424.280518</v>
      </c>
      <c r="BH55" s="27">
        <v>1385.678467</v>
      </c>
      <c r="BI55" s="27">
        <v>1362.5900879999999</v>
      </c>
      <c r="BJ55" s="27">
        <v>1331.804443</v>
      </c>
      <c r="BK55" s="24">
        <v>1410.798096</v>
      </c>
      <c r="BL55" s="27">
        <v>1439.462158</v>
      </c>
      <c r="BM55" s="27">
        <v>1398.606567</v>
      </c>
      <c r="BN55" s="27">
        <v>1375.043823</v>
      </c>
      <c r="BO55" s="27">
        <v>1342.988525</v>
      </c>
      <c r="BP55" s="24">
        <v>1425.7749020000001</v>
      </c>
      <c r="BQ55" s="27">
        <v>1455.193481</v>
      </c>
      <c r="BR55" s="27">
        <v>1413.2170410000001</v>
      </c>
      <c r="BS55" s="27">
        <v>1389.2020259999999</v>
      </c>
      <c r="BT55" s="27">
        <v>1355.284058</v>
      </c>
      <c r="BU55" s="24">
        <v>1442.2611079999999</v>
      </c>
      <c r="BV55" s="27">
        <v>1471.2274170000001</v>
      </c>
      <c r="BW55" s="27">
        <v>1427.2998050000001</v>
      </c>
      <c r="BX55" s="27">
        <v>1403.310913</v>
      </c>
      <c r="BY55" s="27">
        <v>1367.8101810000001</v>
      </c>
      <c r="BZ55" s="24">
        <v>1458.7100829999999</v>
      </c>
      <c r="CA55" s="27">
        <v>1487.871216</v>
      </c>
      <c r="CB55" s="27">
        <v>1441.5120850000001</v>
      </c>
      <c r="CC55" s="27">
        <v>1416.9854740000001</v>
      </c>
      <c r="CD55" s="27">
        <v>1380.638062</v>
      </c>
      <c r="CE55" s="24">
        <v>1474.818481</v>
      </c>
      <c r="CF55" s="27">
        <v>1504.4017329999999</v>
      </c>
      <c r="CG55" s="27">
        <v>1455.24585</v>
      </c>
      <c r="CH55" s="27">
        <v>1429.9313959999999</v>
      </c>
      <c r="CI55" s="27">
        <v>1393.0532229999999</v>
      </c>
      <c r="CJ55" s="24">
        <v>1490.263062</v>
      </c>
      <c r="CK55" s="27">
        <v>1519.6051030000001</v>
      </c>
      <c r="CL55" s="27">
        <v>1469.0419919999999</v>
      </c>
      <c r="CM55" s="27">
        <v>1442.3713379999999</v>
      </c>
      <c r="CN55" s="27">
        <v>1405.9730219999999</v>
      </c>
      <c r="CO55" s="24">
        <v>1504.695068</v>
      </c>
      <c r="CP55" s="27">
        <v>1532.244019</v>
      </c>
      <c r="CQ55" s="27">
        <v>1480.0668949999999</v>
      </c>
      <c r="CR55" s="27">
        <v>1452.0620120000001</v>
      </c>
      <c r="CS55" s="27">
        <v>1415.321533</v>
      </c>
      <c r="CT55" s="24">
        <v>1516.0649410000001</v>
      </c>
      <c r="CU55" s="27">
        <v>1544.978394</v>
      </c>
      <c r="CV55" s="27">
        <v>1490.615356</v>
      </c>
      <c r="CW55" s="27">
        <v>1462.3634030000001</v>
      </c>
      <c r="CX55" s="27">
        <v>1424.060547</v>
      </c>
      <c r="CY55" s="24">
        <v>1527.2677000000001</v>
      </c>
      <c r="CZ55" s="27">
        <v>1557.9835210000001</v>
      </c>
      <c r="DA55" s="27">
        <v>1502.2698969999999</v>
      </c>
      <c r="DB55" s="27">
        <v>1473.3717039999999</v>
      </c>
      <c r="DC55" s="27">
        <v>1433.9445800000001</v>
      </c>
      <c r="DD55" s="24">
        <v>1539.618774</v>
      </c>
      <c r="DE55" s="27">
        <v>1571.563232</v>
      </c>
      <c r="DF55" s="27">
        <v>1514.410034</v>
      </c>
      <c r="DG55" s="27">
        <v>1485.1551509999999</v>
      </c>
      <c r="DH55" s="27">
        <v>1444.2867429999999</v>
      </c>
      <c r="DI55" s="24">
        <v>1552.989014</v>
      </c>
      <c r="DJ55" s="27">
        <v>1586.3995359999999</v>
      </c>
      <c r="DK55" s="27">
        <v>1527.2463379999999</v>
      </c>
      <c r="DL55" s="27">
        <v>1497.304077</v>
      </c>
      <c r="DM55" s="27">
        <v>1455.1225589999999</v>
      </c>
      <c r="DN55" s="24">
        <v>1567.3133539999999</v>
      </c>
      <c r="DO55" s="27">
        <v>1600.748169</v>
      </c>
      <c r="DP55" s="27">
        <v>1539.7104489999999</v>
      </c>
      <c r="DQ55" s="27">
        <v>1508.7493899999999</v>
      </c>
      <c r="DR55" s="27">
        <v>1466.3168949999999</v>
      </c>
      <c r="DS55" s="24">
        <v>1582.5722659999999</v>
      </c>
      <c r="DT55" s="27">
        <v>1616.2540280000001</v>
      </c>
      <c r="DU55" s="27">
        <v>1553.2105710000001</v>
      </c>
      <c r="DV55" s="27">
        <v>1520.4681399999999</v>
      </c>
      <c r="DW55" s="27">
        <v>1479.519409</v>
      </c>
      <c r="DX55" s="24">
        <v>1598.670044</v>
      </c>
      <c r="DY55" s="27">
        <v>1631.7493899999999</v>
      </c>
      <c r="DZ55" s="27">
        <v>1567.155884</v>
      </c>
      <c r="EA55" s="27">
        <v>1532.454712</v>
      </c>
      <c r="EB55" s="27">
        <v>1493.8663329999999</v>
      </c>
      <c r="EC55" s="24">
        <v>1614.655518</v>
      </c>
      <c r="ED55" s="27">
        <v>1647.6676030000001</v>
      </c>
      <c r="EE55" s="27">
        <v>1581.4956050000001</v>
      </c>
      <c r="EF55" s="27">
        <v>1545.7375489999999</v>
      </c>
      <c r="EG55" s="27">
        <v>1508.415283</v>
      </c>
      <c r="EH55" s="24">
        <v>1630.5745850000001</v>
      </c>
      <c r="EI55" s="27">
        <v>1663.741943</v>
      </c>
      <c r="EJ55" s="27">
        <v>1595.4243160000001</v>
      </c>
      <c r="EK55" s="27">
        <v>1559.2795410000001</v>
      </c>
      <c r="EL55" s="27">
        <v>1523.262817</v>
      </c>
      <c r="EM55" s="24">
        <v>1645.6779790000001</v>
      </c>
      <c r="EN55" s="27">
        <v>1678.6721190000001</v>
      </c>
      <c r="EO55" s="27">
        <v>1608.733154</v>
      </c>
      <c r="EP55" s="27">
        <v>1571.266846</v>
      </c>
      <c r="EQ55" s="27">
        <v>1538.8948969999999</v>
      </c>
      <c r="ER55" s="24">
        <v>1659.5283199999999</v>
      </c>
      <c r="ES55" s="26">
        <v>8.0000000000000002E-3</v>
      </c>
      <c r="ET55" s="26">
        <v>7.0000000000000001E-3</v>
      </c>
      <c r="EU55" s="26">
        <v>6.0000000000000001E-3</v>
      </c>
      <c r="EV55" s="26">
        <v>5.0000000000000001E-3</v>
      </c>
      <c r="EW55" s="25">
        <v>8.0000000000000002E-3</v>
      </c>
    </row>
    <row r="56" spans="1:153" x14ac:dyDescent="0.25">
      <c r="A56" s="24" t="s">
        <v>174</v>
      </c>
      <c r="B56" s="24">
        <v>970.867615</v>
      </c>
      <c r="C56" s="24">
        <v>975.55718999999999</v>
      </c>
      <c r="D56" s="27">
        <v>992.188354</v>
      </c>
      <c r="E56" s="27">
        <v>992.16845699999999</v>
      </c>
      <c r="F56" s="27">
        <v>992.17938200000003</v>
      </c>
      <c r="G56" s="27">
        <v>992.15893600000004</v>
      </c>
      <c r="H56" s="24">
        <v>992.17468299999996</v>
      </c>
      <c r="I56" s="27">
        <v>990.10620100000006</v>
      </c>
      <c r="J56" s="27">
        <v>988.88177499999995</v>
      </c>
      <c r="K56" s="27">
        <v>988.50726299999997</v>
      </c>
      <c r="L56" s="27">
        <v>987.53283699999997</v>
      </c>
      <c r="M56" s="24">
        <v>990.51385500000004</v>
      </c>
      <c r="N56" s="27">
        <v>1011.655701</v>
      </c>
      <c r="O56" s="27">
        <v>992.41863999999998</v>
      </c>
      <c r="P56" s="27">
        <v>983.88525400000003</v>
      </c>
      <c r="Q56" s="27">
        <v>970.71698000000004</v>
      </c>
      <c r="R56" s="24">
        <v>998.18328899999995</v>
      </c>
      <c r="S56" s="27">
        <v>1057.4476320000001</v>
      </c>
      <c r="T56" s="27">
        <v>1021.114075</v>
      </c>
      <c r="U56" s="27">
        <v>1003.843445</v>
      </c>
      <c r="V56" s="27">
        <v>976.44909700000005</v>
      </c>
      <c r="W56" s="24">
        <v>1029.877808</v>
      </c>
      <c r="X56" s="27">
        <v>1084.0701899999999</v>
      </c>
      <c r="Y56" s="27">
        <v>1043.229736</v>
      </c>
      <c r="Z56" s="27">
        <v>1019.601074</v>
      </c>
      <c r="AA56" s="27">
        <v>981.73126200000002</v>
      </c>
      <c r="AB56" s="24">
        <v>1050.783203</v>
      </c>
      <c r="AC56" s="27">
        <v>1112.360107</v>
      </c>
      <c r="AD56" s="27">
        <v>1069.7110600000001</v>
      </c>
      <c r="AE56" s="27">
        <v>1041.1411129999999</v>
      </c>
      <c r="AF56" s="27">
        <v>996.44311500000003</v>
      </c>
      <c r="AG56" s="24">
        <v>1078.6324460000001</v>
      </c>
      <c r="AH56" s="27">
        <v>1129.3892820000001</v>
      </c>
      <c r="AI56" s="27">
        <v>1086.625366</v>
      </c>
      <c r="AJ56" s="27">
        <v>1054.66626</v>
      </c>
      <c r="AK56" s="27">
        <v>1007.320618</v>
      </c>
      <c r="AL56" s="24">
        <v>1099.1437989999999</v>
      </c>
      <c r="AM56" s="27">
        <v>1147.775024</v>
      </c>
      <c r="AN56" s="27">
        <v>1100.986938</v>
      </c>
      <c r="AO56" s="27">
        <v>1067.318237</v>
      </c>
      <c r="AP56" s="27">
        <v>1016.622986</v>
      </c>
      <c r="AQ56" s="24">
        <v>1118.325317</v>
      </c>
      <c r="AR56" s="27">
        <v>1158.8773189999999</v>
      </c>
      <c r="AS56" s="27">
        <v>1109.1485600000001</v>
      </c>
      <c r="AT56" s="27">
        <v>1074.2142329999999</v>
      </c>
      <c r="AU56" s="27">
        <v>1020.796875</v>
      </c>
      <c r="AV56" s="24">
        <v>1129.607178</v>
      </c>
      <c r="AW56" s="27">
        <v>1169.0720209999999</v>
      </c>
      <c r="AX56" s="27">
        <v>1114.8739009999999</v>
      </c>
      <c r="AY56" s="27">
        <v>1078.821533</v>
      </c>
      <c r="AZ56" s="27">
        <v>1024.96875</v>
      </c>
      <c r="BA56" s="24">
        <v>1139.4239500000001</v>
      </c>
      <c r="BB56" s="27">
        <v>1181.6917719999999</v>
      </c>
      <c r="BC56" s="27">
        <v>1122.3051760000001</v>
      </c>
      <c r="BD56" s="27">
        <v>1085.8664550000001</v>
      </c>
      <c r="BE56" s="27">
        <v>1030.0548100000001</v>
      </c>
      <c r="BF56" s="24">
        <v>1151.2307129999999</v>
      </c>
      <c r="BG56" s="27">
        <v>1185.928345</v>
      </c>
      <c r="BH56" s="27">
        <v>1121.7642820000001</v>
      </c>
      <c r="BI56" s="27">
        <v>1085.7495120000001</v>
      </c>
      <c r="BJ56" s="27">
        <v>1026.181763</v>
      </c>
      <c r="BK56" s="24">
        <v>1153.08374</v>
      </c>
      <c r="BL56" s="27">
        <v>1187.846313</v>
      </c>
      <c r="BM56" s="27">
        <v>1122.025269</v>
      </c>
      <c r="BN56" s="27">
        <v>1085.1870120000001</v>
      </c>
      <c r="BO56" s="27">
        <v>1020.935059</v>
      </c>
      <c r="BP56" s="24">
        <v>1152.3847659999999</v>
      </c>
      <c r="BQ56" s="27">
        <v>1185.600342</v>
      </c>
      <c r="BR56" s="27">
        <v>1119.361938</v>
      </c>
      <c r="BS56" s="27">
        <v>1082.0344239999999</v>
      </c>
      <c r="BT56" s="27">
        <v>1015.081177</v>
      </c>
      <c r="BU56" s="24">
        <v>1148.721558</v>
      </c>
      <c r="BV56" s="27">
        <v>1185.770264</v>
      </c>
      <c r="BW56" s="27">
        <v>1113.0828859999999</v>
      </c>
      <c r="BX56" s="27">
        <v>1076.259033</v>
      </c>
      <c r="BY56" s="27">
        <v>1007.805237</v>
      </c>
      <c r="BZ56" s="24">
        <v>1141.7154539999999</v>
      </c>
      <c r="CA56" s="27">
        <v>1175.6767580000001</v>
      </c>
      <c r="CB56" s="27">
        <v>1104.7658690000001</v>
      </c>
      <c r="CC56" s="27">
        <v>1067.8210449999999</v>
      </c>
      <c r="CD56" s="27">
        <v>999.79693599999996</v>
      </c>
      <c r="CE56" s="24">
        <v>1131.8823239999999</v>
      </c>
      <c r="CF56" s="27">
        <v>1170.451294</v>
      </c>
      <c r="CG56" s="27">
        <v>1096.544067</v>
      </c>
      <c r="CH56" s="27">
        <v>1059.820923</v>
      </c>
      <c r="CI56" s="27">
        <v>992.25152600000001</v>
      </c>
      <c r="CJ56" s="24">
        <v>1121.9760739999999</v>
      </c>
      <c r="CK56" s="27">
        <v>1164.562866</v>
      </c>
      <c r="CL56" s="27">
        <v>1089.801025</v>
      </c>
      <c r="CM56" s="27">
        <v>1052.0820309999999</v>
      </c>
      <c r="CN56" s="27">
        <v>984.95098900000005</v>
      </c>
      <c r="CO56" s="24">
        <v>1111.9698490000001</v>
      </c>
      <c r="CP56" s="27">
        <v>1160.7064210000001</v>
      </c>
      <c r="CQ56" s="27">
        <v>1084.279297</v>
      </c>
      <c r="CR56" s="27">
        <v>1046.005005</v>
      </c>
      <c r="CS56" s="27">
        <v>977.808899</v>
      </c>
      <c r="CT56" s="24">
        <v>1101.7066649999999</v>
      </c>
      <c r="CU56" s="27">
        <v>1157.1511230000001</v>
      </c>
      <c r="CV56" s="27">
        <v>1078.528442</v>
      </c>
      <c r="CW56" s="27">
        <v>1040.8023679999999</v>
      </c>
      <c r="CX56" s="27">
        <v>971.08398399999999</v>
      </c>
      <c r="CY56" s="24">
        <v>1092.231689</v>
      </c>
      <c r="CZ56" s="27">
        <v>1151.568115</v>
      </c>
      <c r="DA56" s="27">
        <v>1072.630005</v>
      </c>
      <c r="DB56" s="27">
        <v>1035.3764650000001</v>
      </c>
      <c r="DC56" s="27">
        <v>966.50836200000003</v>
      </c>
      <c r="DD56" s="24">
        <v>1083.0886230000001</v>
      </c>
      <c r="DE56" s="27">
        <v>1146.186279</v>
      </c>
      <c r="DF56" s="27">
        <v>1066.338501</v>
      </c>
      <c r="DG56" s="27">
        <v>1028.982422</v>
      </c>
      <c r="DH56" s="27">
        <v>961.726135</v>
      </c>
      <c r="DI56" s="24">
        <v>1075.009399</v>
      </c>
      <c r="DJ56" s="27">
        <v>1142.818115</v>
      </c>
      <c r="DK56" s="27">
        <v>1062.697144</v>
      </c>
      <c r="DL56" s="27">
        <v>1023.401306</v>
      </c>
      <c r="DM56" s="27">
        <v>958.19146699999999</v>
      </c>
      <c r="DN56" s="24">
        <v>1067.841187</v>
      </c>
      <c r="DO56" s="27">
        <v>1139.200073</v>
      </c>
      <c r="DP56" s="27">
        <v>1057.3564449999999</v>
      </c>
      <c r="DQ56" s="27">
        <v>1017.143311</v>
      </c>
      <c r="DR56" s="27">
        <v>954.66204800000003</v>
      </c>
      <c r="DS56" s="24">
        <v>1061.4213870000001</v>
      </c>
      <c r="DT56" s="27">
        <v>1137.488525</v>
      </c>
      <c r="DU56" s="27">
        <v>1054.7604980000001</v>
      </c>
      <c r="DV56" s="27">
        <v>1014.255493</v>
      </c>
      <c r="DW56" s="27">
        <v>956.35082999999997</v>
      </c>
      <c r="DX56" s="24">
        <v>1059.303711</v>
      </c>
      <c r="DY56" s="27">
        <v>1137.9027100000001</v>
      </c>
      <c r="DZ56" s="27">
        <v>1055.7921140000001</v>
      </c>
      <c r="EA56" s="27">
        <v>1016.231812</v>
      </c>
      <c r="EB56" s="27">
        <v>963.89776600000005</v>
      </c>
      <c r="EC56" s="24">
        <v>1060.9914550000001</v>
      </c>
      <c r="ED56" s="27">
        <v>1140.0870359999999</v>
      </c>
      <c r="EE56" s="27">
        <v>1059.2818600000001</v>
      </c>
      <c r="EF56" s="27">
        <v>1020.4628300000001</v>
      </c>
      <c r="EG56" s="27">
        <v>975.82714799999997</v>
      </c>
      <c r="EH56" s="24">
        <v>1064.548096</v>
      </c>
      <c r="EI56" s="27">
        <v>1143.0483400000001</v>
      </c>
      <c r="EJ56" s="27">
        <v>1062.6755370000001</v>
      </c>
      <c r="EK56" s="27">
        <v>1024.0272219999999</v>
      </c>
      <c r="EL56" s="27">
        <v>982.91339100000005</v>
      </c>
      <c r="EM56" s="24">
        <v>1066.944336</v>
      </c>
      <c r="EN56" s="27">
        <v>1145.291504</v>
      </c>
      <c r="EO56" s="27">
        <v>1066.3134769999999</v>
      </c>
      <c r="EP56" s="27">
        <v>1027.9273679999999</v>
      </c>
      <c r="EQ56" s="27">
        <v>990.97003199999995</v>
      </c>
      <c r="ER56" s="24">
        <v>1068.1864009999999</v>
      </c>
      <c r="ES56" s="26">
        <v>6.0000000000000001E-3</v>
      </c>
      <c r="ET56" s="26">
        <v>3.0000000000000001E-3</v>
      </c>
      <c r="EU56" s="26">
        <v>2E-3</v>
      </c>
      <c r="EV56" s="26">
        <v>1E-3</v>
      </c>
      <c r="EW56" s="25">
        <v>3.0000000000000001E-3</v>
      </c>
    </row>
    <row r="57" spans="1:153" x14ac:dyDescent="0.25">
      <c r="A57" s="24" t="s">
        <v>173</v>
      </c>
      <c r="B57" s="24">
        <v>6.4054479999999998</v>
      </c>
      <c r="C57" s="24">
        <v>6.4864930000000003</v>
      </c>
      <c r="D57" s="27">
        <v>6.5869109999999997</v>
      </c>
      <c r="E57" s="27">
        <v>6.5869099999999996</v>
      </c>
      <c r="F57" s="27">
        <v>6.5869059999999999</v>
      </c>
      <c r="G57" s="27">
        <v>6.5869080000000002</v>
      </c>
      <c r="H57" s="24">
        <v>6.5869330000000001</v>
      </c>
      <c r="I57" s="27">
        <v>6.6683940000000002</v>
      </c>
      <c r="J57" s="27">
        <v>6.6666530000000002</v>
      </c>
      <c r="K57" s="27">
        <v>6.666836</v>
      </c>
      <c r="L57" s="27">
        <v>6.6669530000000004</v>
      </c>
      <c r="M57" s="24">
        <v>6.6689809999999996</v>
      </c>
      <c r="N57" s="27">
        <v>6.9178949999999997</v>
      </c>
      <c r="O57" s="27">
        <v>6.9194760000000004</v>
      </c>
      <c r="P57" s="27">
        <v>6.9238819999999999</v>
      </c>
      <c r="Q57" s="27">
        <v>6.930021</v>
      </c>
      <c r="R57" s="24">
        <v>6.927511</v>
      </c>
      <c r="S57" s="27">
        <v>7.2037570000000004</v>
      </c>
      <c r="T57" s="27">
        <v>7.1981789999999997</v>
      </c>
      <c r="U57" s="27">
        <v>7.1987680000000003</v>
      </c>
      <c r="V57" s="27">
        <v>7.1966520000000003</v>
      </c>
      <c r="W57" s="24">
        <v>7.2084219999999997</v>
      </c>
      <c r="X57" s="27">
        <v>7.5356740000000002</v>
      </c>
      <c r="Y57" s="27">
        <v>7.5249420000000002</v>
      </c>
      <c r="Z57" s="27">
        <v>7.5201289999999998</v>
      </c>
      <c r="AA57" s="27">
        <v>7.5092930000000004</v>
      </c>
      <c r="AB57" s="24">
        <v>7.5318670000000001</v>
      </c>
      <c r="AC57" s="27">
        <v>7.8621749999999997</v>
      </c>
      <c r="AD57" s="27">
        <v>7.8582879999999999</v>
      </c>
      <c r="AE57" s="27">
        <v>7.8504820000000004</v>
      </c>
      <c r="AF57" s="27">
        <v>7.8366670000000003</v>
      </c>
      <c r="AG57" s="24">
        <v>7.861999</v>
      </c>
      <c r="AH57" s="27">
        <v>8.2391220000000001</v>
      </c>
      <c r="AI57" s="27">
        <v>8.2437579999999997</v>
      </c>
      <c r="AJ57" s="27">
        <v>8.2328340000000004</v>
      </c>
      <c r="AK57" s="27">
        <v>8.2156400000000005</v>
      </c>
      <c r="AL57" s="24">
        <v>8.2428150000000002</v>
      </c>
      <c r="AM57" s="27">
        <v>8.5183870000000006</v>
      </c>
      <c r="AN57" s="27">
        <v>8.5267180000000007</v>
      </c>
      <c r="AO57" s="27">
        <v>8.5153239999999997</v>
      </c>
      <c r="AP57" s="27">
        <v>8.4994580000000006</v>
      </c>
      <c r="AQ57" s="24">
        <v>8.5244669999999996</v>
      </c>
      <c r="AR57" s="27">
        <v>8.8706910000000008</v>
      </c>
      <c r="AS57" s="27">
        <v>8.8856300000000008</v>
      </c>
      <c r="AT57" s="27">
        <v>8.8735900000000001</v>
      </c>
      <c r="AU57" s="27">
        <v>8.8530979999999992</v>
      </c>
      <c r="AV57" s="24">
        <v>8.875553</v>
      </c>
      <c r="AW57" s="27">
        <v>9.2611860000000004</v>
      </c>
      <c r="AX57" s="27">
        <v>9.2817249999999998</v>
      </c>
      <c r="AY57" s="27">
        <v>9.271547</v>
      </c>
      <c r="AZ57" s="27">
        <v>9.2565430000000006</v>
      </c>
      <c r="BA57" s="24">
        <v>9.2611880000000006</v>
      </c>
      <c r="BB57" s="27">
        <v>9.6419409999999992</v>
      </c>
      <c r="BC57" s="27">
        <v>9.6741609999999998</v>
      </c>
      <c r="BD57" s="27">
        <v>9.6678479999999993</v>
      </c>
      <c r="BE57" s="27">
        <v>9.6583389999999998</v>
      </c>
      <c r="BF57" s="24">
        <v>9.6358859999999993</v>
      </c>
      <c r="BG57" s="27">
        <v>10.009554</v>
      </c>
      <c r="BH57" s="27">
        <v>10.047300999999999</v>
      </c>
      <c r="BI57" s="27">
        <v>10.046991</v>
      </c>
      <c r="BJ57" s="27">
        <v>10.039611000000001</v>
      </c>
      <c r="BK57" s="24">
        <v>9.9970429999999997</v>
      </c>
      <c r="BL57" s="27">
        <v>10.381157</v>
      </c>
      <c r="BM57" s="27">
        <v>10.426982000000001</v>
      </c>
      <c r="BN57" s="27">
        <v>10.434184999999999</v>
      </c>
      <c r="BO57" s="27">
        <v>10.426016000000001</v>
      </c>
      <c r="BP57" s="24">
        <v>10.363745</v>
      </c>
      <c r="BQ57" s="27">
        <v>10.815067000000001</v>
      </c>
      <c r="BR57" s="27">
        <v>10.949774</v>
      </c>
      <c r="BS57" s="27">
        <v>10.956715000000001</v>
      </c>
      <c r="BT57" s="27">
        <v>10.947278000000001</v>
      </c>
      <c r="BU57" s="24">
        <v>10.789968</v>
      </c>
      <c r="BV57" s="27">
        <v>11.286702</v>
      </c>
      <c r="BW57" s="27">
        <v>11.416399</v>
      </c>
      <c r="BX57" s="27">
        <v>11.424010000000001</v>
      </c>
      <c r="BY57" s="27">
        <v>11.421139999999999</v>
      </c>
      <c r="BZ57" s="24">
        <v>11.248473000000001</v>
      </c>
      <c r="CA57" s="27">
        <v>11.712880999999999</v>
      </c>
      <c r="CB57" s="27">
        <v>11.836432</v>
      </c>
      <c r="CC57" s="27">
        <v>11.846988</v>
      </c>
      <c r="CD57" s="27">
        <v>11.850928</v>
      </c>
      <c r="CE57" s="24">
        <v>11.659216000000001</v>
      </c>
      <c r="CF57" s="27">
        <v>12.174189</v>
      </c>
      <c r="CG57" s="27">
        <v>12.289747999999999</v>
      </c>
      <c r="CH57" s="27">
        <v>12.303329</v>
      </c>
      <c r="CI57" s="27">
        <v>12.318367</v>
      </c>
      <c r="CJ57" s="24">
        <v>12.103971</v>
      </c>
      <c r="CK57" s="27">
        <v>12.663173</v>
      </c>
      <c r="CL57" s="27">
        <v>12.771456000000001</v>
      </c>
      <c r="CM57" s="27">
        <v>12.788251000000001</v>
      </c>
      <c r="CN57" s="27">
        <v>12.815799999999999</v>
      </c>
      <c r="CO57" s="24">
        <v>12.575072</v>
      </c>
      <c r="CP57" s="27">
        <v>13.196085999999999</v>
      </c>
      <c r="CQ57" s="27">
        <v>13.29678</v>
      </c>
      <c r="CR57" s="27">
        <v>13.317513</v>
      </c>
      <c r="CS57" s="27">
        <v>13.358670999999999</v>
      </c>
      <c r="CT57" s="24">
        <v>13.085156</v>
      </c>
      <c r="CU57" s="27">
        <v>13.788479000000001</v>
      </c>
      <c r="CV57" s="27">
        <v>13.881142000000001</v>
      </c>
      <c r="CW57" s="27">
        <v>13.908255</v>
      </c>
      <c r="CX57" s="27">
        <v>13.962319000000001</v>
      </c>
      <c r="CY57" s="24">
        <v>13.651617999999999</v>
      </c>
      <c r="CZ57" s="27">
        <v>14.380348</v>
      </c>
      <c r="DA57" s="27">
        <v>14.468075000000001</v>
      </c>
      <c r="DB57" s="27">
        <v>14.503416</v>
      </c>
      <c r="DC57" s="27">
        <v>14.571308</v>
      </c>
      <c r="DD57" s="24">
        <v>14.217815</v>
      </c>
      <c r="DE57" s="27">
        <v>15.007077000000001</v>
      </c>
      <c r="DF57" s="27">
        <v>15.091391</v>
      </c>
      <c r="DG57" s="27">
        <v>15.134691999999999</v>
      </c>
      <c r="DH57" s="27">
        <v>15.217001</v>
      </c>
      <c r="DI57" s="24">
        <v>14.819288999999999</v>
      </c>
      <c r="DJ57" s="27">
        <v>15.645402000000001</v>
      </c>
      <c r="DK57" s="27">
        <v>15.726279</v>
      </c>
      <c r="DL57" s="27">
        <v>15.777175</v>
      </c>
      <c r="DM57" s="27">
        <v>15.877808</v>
      </c>
      <c r="DN57" s="24">
        <v>15.430348</v>
      </c>
      <c r="DO57" s="27">
        <v>16.284797999999999</v>
      </c>
      <c r="DP57" s="27">
        <v>16.361813999999999</v>
      </c>
      <c r="DQ57" s="27">
        <v>16.421317999999999</v>
      </c>
      <c r="DR57" s="27">
        <v>16.544622</v>
      </c>
      <c r="DS57" s="24">
        <v>16.042442000000001</v>
      </c>
      <c r="DT57" s="27">
        <v>16.923143</v>
      </c>
      <c r="DU57" s="27">
        <v>16.996500000000001</v>
      </c>
      <c r="DV57" s="27">
        <v>17.066244000000001</v>
      </c>
      <c r="DW57" s="27">
        <v>17.222559</v>
      </c>
      <c r="DX57" s="24">
        <v>16.652348</v>
      </c>
      <c r="DY57" s="27">
        <v>17.573681000000001</v>
      </c>
      <c r="DZ57" s="27">
        <v>17.646166000000001</v>
      </c>
      <c r="EA57" s="27">
        <v>17.726804999999999</v>
      </c>
      <c r="EB57" s="27">
        <v>17.927465000000002</v>
      </c>
      <c r="EC57" s="24">
        <v>17.271439000000001</v>
      </c>
      <c r="ED57" s="27">
        <v>18.253117</v>
      </c>
      <c r="EE57" s="27">
        <v>18.329252</v>
      </c>
      <c r="EF57" s="27">
        <v>18.422594</v>
      </c>
      <c r="EG57" s="27">
        <v>18.674710999999999</v>
      </c>
      <c r="EH57" s="24">
        <v>17.916488999999999</v>
      </c>
      <c r="EI57" s="27">
        <v>18.962275000000002</v>
      </c>
      <c r="EJ57" s="27">
        <v>19.044474000000001</v>
      </c>
      <c r="EK57" s="27">
        <v>19.155249000000001</v>
      </c>
      <c r="EL57" s="27">
        <v>19.464848</v>
      </c>
      <c r="EM57" s="24">
        <v>18.587098999999998</v>
      </c>
      <c r="EN57" s="27">
        <v>19.706703000000001</v>
      </c>
      <c r="EO57" s="27">
        <v>19.797274000000002</v>
      </c>
      <c r="EP57" s="27">
        <v>19.929276000000002</v>
      </c>
      <c r="EQ57" s="27">
        <v>20.309324</v>
      </c>
      <c r="ER57" s="24">
        <v>19.287754</v>
      </c>
      <c r="ES57" s="26">
        <v>3.9E-2</v>
      </c>
      <c r="ET57" s="26">
        <v>3.9E-2</v>
      </c>
      <c r="EU57" s="26">
        <v>3.9E-2</v>
      </c>
      <c r="EV57" s="26">
        <v>0.04</v>
      </c>
      <c r="EW57" s="25">
        <v>3.7999999999999999E-2</v>
      </c>
    </row>
    <row r="58" spans="1:153" x14ac:dyDescent="0.25">
      <c r="A58" s="28" t="s">
        <v>180</v>
      </c>
      <c r="B58" s="28">
        <v>3753.1875</v>
      </c>
      <c r="C58" s="28">
        <v>3725.03125</v>
      </c>
      <c r="D58" s="31">
        <v>3711.9421390000002</v>
      </c>
      <c r="E58" s="31">
        <v>3711.9221189999998</v>
      </c>
      <c r="F58" s="31">
        <v>3711.9326169999999</v>
      </c>
      <c r="G58" s="31">
        <v>3711.9125979999999</v>
      </c>
      <c r="H58" s="28">
        <v>3711.928711</v>
      </c>
      <c r="I58" s="31">
        <v>3665.0002439999998</v>
      </c>
      <c r="J58" s="31">
        <v>3663.39624</v>
      </c>
      <c r="K58" s="31">
        <v>3663.1655270000001</v>
      </c>
      <c r="L58" s="31">
        <v>3662.1147460000002</v>
      </c>
      <c r="M58" s="28">
        <v>3667.1367190000001</v>
      </c>
      <c r="N58" s="31">
        <v>3703.8664549999999</v>
      </c>
      <c r="O58" s="31">
        <v>3673.1467290000001</v>
      </c>
      <c r="P58" s="31">
        <v>3659.0222170000002</v>
      </c>
      <c r="Q58" s="31">
        <v>3635.6657709999999</v>
      </c>
      <c r="R58" s="28">
        <v>3685.3747560000002</v>
      </c>
      <c r="S58" s="31">
        <v>3755.6430660000001</v>
      </c>
      <c r="T58" s="31">
        <v>3686.9624020000001</v>
      </c>
      <c r="U58" s="31">
        <v>3652.8354490000002</v>
      </c>
      <c r="V58" s="31">
        <v>3595.8156739999999</v>
      </c>
      <c r="W58" s="28">
        <v>3707.8862300000001</v>
      </c>
      <c r="X58" s="31">
        <v>3797.8510740000002</v>
      </c>
      <c r="Y58" s="31">
        <v>3710.201904</v>
      </c>
      <c r="Z58" s="31">
        <v>3657.9697270000001</v>
      </c>
      <c r="AA58" s="31">
        <v>3573.1472170000002</v>
      </c>
      <c r="AB58" s="28">
        <v>3732.4902339999999</v>
      </c>
      <c r="AC58" s="31">
        <v>3847.313232</v>
      </c>
      <c r="AD58" s="31">
        <v>3752.506836</v>
      </c>
      <c r="AE58" s="31">
        <v>3688.5253910000001</v>
      </c>
      <c r="AF58" s="31">
        <v>3586.0517580000001</v>
      </c>
      <c r="AG58" s="28">
        <v>3780.0825199999999</v>
      </c>
      <c r="AH58" s="31">
        <v>3890.540039</v>
      </c>
      <c r="AI58" s="31">
        <v>3793.7072750000002</v>
      </c>
      <c r="AJ58" s="31">
        <v>3721.3041990000002</v>
      </c>
      <c r="AK58" s="31">
        <v>3613.5634770000001</v>
      </c>
      <c r="AL58" s="28">
        <v>3829.2341310000002</v>
      </c>
      <c r="AM58" s="31">
        <v>3941.60376</v>
      </c>
      <c r="AN58" s="31">
        <v>3837.7302249999998</v>
      </c>
      <c r="AO58" s="31">
        <v>3761.0510250000002</v>
      </c>
      <c r="AP58" s="31">
        <v>3649.3034670000002</v>
      </c>
      <c r="AQ58" s="28">
        <v>3883.4848630000001</v>
      </c>
      <c r="AR58" s="31">
        <v>3970.6713869999999</v>
      </c>
      <c r="AS58" s="31">
        <v>3861.1591800000001</v>
      </c>
      <c r="AT58" s="31">
        <v>3782.7646479999999</v>
      </c>
      <c r="AU58" s="31">
        <v>3668.0749510000001</v>
      </c>
      <c r="AV58" s="28">
        <v>3914.7475589999999</v>
      </c>
      <c r="AW58" s="31">
        <v>4005.0410160000001</v>
      </c>
      <c r="AX58" s="31">
        <v>3887.8955080000001</v>
      </c>
      <c r="AY58" s="31">
        <v>3809.111328</v>
      </c>
      <c r="AZ58" s="31">
        <v>3696.0209960000002</v>
      </c>
      <c r="BA58" s="28">
        <v>3951.4184570000002</v>
      </c>
      <c r="BB58" s="31">
        <v>4043.101318</v>
      </c>
      <c r="BC58" s="31">
        <v>3918.578857</v>
      </c>
      <c r="BD58" s="31">
        <v>3839.4873050000001</v>
      </c>
      <c r="BE58" s="31">
        <v>3726.3991700000001</v>
      </c>
      <c r="BF58" s="28">
        <v>3992.7526859999998</v>
      </c>
      <c r="BG58" s="31">
        <v>4076.1108399999998</v>
      </c>
      <c r="BH58" s="31">
        <v>3942.3173830000001</v>
      </c>
      <c r="BI58" s="31">
        <v>3864.256836</v>
      </c>
      <c r="BJ58" s="31">
        <v>3746.7653810000002</v>
      </c>
      <c r="BK58" s="28">
        <v>4024.7785640000002</v>
      </c>
      <c r="BL58" s="31">
        <v>4108.8715819999998</v>
      </c>
      <c r="BM58" s="31">
        <v>3969.4121089999999</v>
      </c>
      <c r="BN58" s="31">
        <v>3890.2016600000002</v>
      </c>
      <c r="BO58" s="31">
        <v>3765.1838379999999</v>
      </c>
      <c r="BP58" s="28">
        <v>4054.7382809999999</v>
      </c>
      <c r="BQ58" s="31">
        <v>4138.5</v>
      </c>
      <c r="BR58" s="31">
        <v>3996.7624510000001</v>
      </c>
      <c r="BS58" s="31">
        <v>3916.625732</v>
      </c>
      <c r="BT58" s="31">
        <v>3784.9328609999998</v>
      </c>
      <c r="BU58" s="28">
        <v>4083.9628910000001</v>
      </c>
      <c r="BV58" s="31">
        <v>4170.9072269999997</v>
      </c>
      <c r="BW58" s="31">
        <v>4019.38501</v>
      </c>
      <c r="BX58" s="31">
        <v>3940.040039</v>
      </c>
      <c r="BY58" s="31">
        <v>3803.6000979999999</v>
      </c>
      <c r="BZ58" s="28">
        <v>4109.7797849999997</v>
      </c>
      <c r="CA58" s="31">
        <v>4195.1806640000004</v>
      </c>
      <c r="CB58" s="31">
        <v>4041.3103030000002</v>
      </c>
      <c r="CC58" s="31">
        <v>3960.9309079999998</v>
      </c>
      <c r="CD58" s="31">
        <v>3823.2551269999999</v>
      </c>
      <c r="CE58" s="28">
        <v>4133.5683589999999</v>
      </c>
      <c r="CF58" s="31">
        <v>4224.2270509999998</v>
      </c>
      <c r="CG58" s="31">
        <v>4062.8486330000001</v>
      </c>
      <c r="CH58" s="31">
        <v>3981.0107419999999</v>
      </c>
      <c r="CI58" s="31">
        <v>3842.8923340000001</v>
      </c>
      <c r="CJ58" s="28">
        <v>4156.6464839999999</v>
      </c>
      <c r="CK58" s="31">
        <v>4250.6103519999997</v>
      </c>
      <c r="CL58" s="31">
        <v>4085.814453</v>
      </c>
      <c r="CM58" s="31">
        <v>4000.2026369999999</v>
      </c>
      <c r="CN58" s="31">
        <v>3863.9436040000001</v>
      </c>
      <c r="CO58" s="28">
        <v>4177.7666019999997</v>
      </c>
      <c r="CP58" s="31">
        <v>4277.4638670000004</v>
      </c>
      <c r="CQ58" s="31">
        <v>4107.6958009999998</v>
      </c>
      <c r="CR58" s="31">
        <v>4018.8801269999999</v>
      </c>
      <c r="CS58" s="31">
        <v>3881.4926759999998</v>
      </c>
      <c r="CT58" s="28">
        <v>4195.6020509999998</v>
      </c>
      <c r="CU58" s="31">
        <v>4305.1118159999996</v>
      </c>
      <c r="CV58" s="31">
        <v>4128.7382809999999</v>
      </c>
      <c r="CW58" s="31">
        <v>4039.8039549999999</v>
      </c>
      <c r="CX58" s="31">
        <v>3898.4594729999999</v>
      </c>
      <c r="CY58" s="28">
        <v>4214.2993159999996</v>
      </c>
      <c r="CZ58" s="31">
        <v>4330.3740230000003</v>
      </c>
      <c r="DA58" s="31">
        <v>4150.8188479999999</v>
      </c>
      <c r="DB58" s="31">
        <v>4060.8823240000002</v>
      </c>
      <c r="DC58" s="31">
        <v>3918.8322750000002</v>
      </c>
      <c r="DD58" s="28">
        <v>4234.7724609999996</v>
      </c>
      <c r="DE58" s="31">
        <v>4356.4614259999998</v>
      </c>
      <c r="DF58" s="31">
        <v>4173.0766599999997</v>
      </c>
      <c r="DG58" s="31">
        <v>4081.7233890000002</v>
      </c>
      <c r="DH58" s="31">
        <v>3939.55249</v>
      </c>
      <c r="DI58" s="28">
        <v>4257.9008789999998</v>
      </c>
      <c r="DJ58" s="31">
        <v>4386.5664059999999</v>
      </c>
      <c r="DK58" s="31">
        <v>4199.142578</v>
      </c>
      <c r="DL58" s="31">
        <v>4104.2822269999997</v>
      </c>
      <c r="DM58" s="31">
        <v>3962.4045409999999</v>
      </c>
      <c r="DN58" s="28">
        <v>4283.6640619999998</v>
      </c>
      <c r="DO58" s="31">
        <v>4415.8505859999996</v>
      </c>
      <c r="DP58" s="31">
        <v>4222.8041990000002</v>
      </c>
      <c r="DQ58" s="31">
        <v>4125.091797</v>
      </c>
      <c r="DR58" s="31">
        <v>3985.6884770000001</v>
      </c>
      <c r="DS58" s="28">
        <v>4311.9780270000001</v>
      </c>
      <c r="DT58" s="31">
        <v>4450.0366210000002</v>
      </c>
      <c r="DU58" s="31">
        <v>4251.9931640000004</v>
      </c>
      <c r="DV58" s="31">
        <v>4151.1166990000002</v>
      </c>
      <c r="DW58" s="31">
        <v>4019.2827149999998</v>
      </c>
      <c r="DX58" s="28">
        <v>4347.7441410000001</v>
      </c>
      <c r="DY58" s="31">
        <v>4487.7885740000002</v>
      </c>
      <c r="DZ58" s="31">
        <v>4287.1186520000001</v>
      </c>
      <c r="EA58" s="31">
        <v>4184.1547849999997</v>
      </c>
      <c r="EB58" s="31">
        <v>4062.60376</v>
      </c>
      <c r="EC58" s="28">
        <v>4388.4936520000001</v>
      </c>
      <c r="ED58" s="31">
        <v>4528.3823240000002</v>
      </c>
      <c r="EE58" s="31">
        <v>4325.8554690000001</v>
      </c>
      <c r="EF58" s="31">
        <v>4222.138672</v>
      </c>
      <c r="EG58" s="31">
        <v>4111.2368159999996</v>
      </c>
      <c r="EH58" s="28">
        <v>4430.8564450000003</v>
      </c>
      <c r="EI58" s="31">
        <v>4570.966797</v>
      </c>
      <c r="EJ58" s="31">
        <v>4364.34375</v>
      </c>
      <c r="EK58" s="31">
        <v>4260.3784180000002</v>
      </c>
      <c r="EL58" s="31">
        <v>4156.0214839999999</v>
      </c>
      <c r="EM58" s="28">
        <v>4471.0444340000004</v>
      </c>
      <c r="EN58" s="31">
        <v>4612.0297849999997</v>
      </c>
      <c r="EO58" s="31">
        <v>4403.0771480000003</v>
      </c>
      <c r="EP58" s="31">
        <v>4296.8466799999997</v>
      </c>
      <c r="EQ58" s="31">
        <v>4203.9682620000003</v>
      </c>
      <c r="ER58" s="28">
        <v>4508.7700199999999</v>
      </c>
      <c r="ES58" s="30">
        <v>7.0000000000000001E-3</v>
      </c>
      <c r="ET58" s="30">
        <v>6.0000000000000001E-3</v>
      </c>
      <c r="EU58" s="30">
        <v>5.0000000000000001E-3</v>
      </c>
      <c r="EV58" s="30">
        <v>4.0000000000000001E-3</v>
      </c>
      <c r="EW58" s="29">
        <v>7.0000000000000001E-3</v>
      </c>
    </row>
    <row r="59" spans="1:153" x14ac:dyDescent="0.25">
      <c r="A59" s="24" t="s">
        <v>179</v>
      </c>
      <c r="B59" s="24">
        <v>115.951851</v>
      </c>
      <c r="C59" s="24">
        <v>114.24739099999999</v>
      </c>
      <c r="D59" s="27">
        <v>125.36668400000001</v>
      </c>
      <c r="E59" s="27">
        <v>126.294296</v>
      </c>
      <c r="F59" s="27">
        <v>126.84161400000001</v>
      </c>
      <c r="G59" s="27">
        <v>127.799194</v>
      </c>
      <c r="H59" s="24">
        <v>126.75155599999999</v>
      </c>
      <c r="I59" s="27">
        <v>133.01561000000001</v>
      </c>
      <c r="J59" s="27">
        <v>135.02087399999999</v>
      </c>
      <c r="K59" s="27">
        <v>136.23490899999999</v>
      </c>
      <c r="L59" s="27">
        <v>138.32492099999999</v>
      </c>
      <c r="M59" s="24">
        <v>136.00547800000001</v>
      </c>
      <c r="N59" s="27">
        <v>157.17074600000001</v>
      </c>
      <c r="O59" s="27">
        <v>159.697464</v>
      </c>
      <c r="P59" s="27">
        <v>161.27034</v>
      </c>
      <c r="Q59" s="27">
        <v>163.84019499999999</v>
      </c>
      <c r="R59" s="24">
        <v>161.549362</v>
      </c>
      <c r="S59" s="27">
        <v>164.550522</v>
      </c>
      <c r="T59" s="27">
        <v>167.69120799999999</v>
      </c>
      <c r="U59" s="27">
        <v>169.56698600000001</v>
      </c>
      <c r="V59" s="27">
        <v>172.51911899999999</v>
      </c>
      <c r="W59" s="24">
        <v>170.142471</v>
      </c>
      <c r="X59" s="27">
        <v>170.13024899999999</v>
      </c>
      <c r="Y59" s="27">
        <v>174.788971</v>
      </c>
      <c r="Z59" s="27">
        <v>177.58648700000001</v>
      </c>
      <c r="AA59" s="27">
        <v>181.71305799999999</v>
      </c>
      <c r="AB59" s="24">
        <v>178.11004600000001</v>
      </c>
      <c r="AC59" s="27">
        <v>173.42887899999999</v>
      </c>
      <c r="AD59" s="27">
        <v>178.45425399999999</v>
      </c>
      <c r="AE59" s="27">
        <v>181.723557</v>
      </c>
      <c r="AF59" s="27">
        <v>186.58100899999999</v>
      </c>
      <c r="AG59" s="24">
        <v>183.06173699999999</v>
      </c>
      <c r="AH59" s="27">
        <v>176.15772999999999</v>
      </c>
      <c r="AI59" s="27">
        <v>182.15595999999999</v>
      </c>
      <c r="AJ59" s="27">
        <v>185.99787900000001</v>
      </c>
      <c r="AK59" s="27">
        <v>191.5504</v>
      </c>
      <c r="AL59" s="24">
        <v>187.63296500000001</v>
      </c>
      <c r="AM59" s="27">
        <v>178.90954600000001</v>
      </c>
      <c r="AN59" s="27">
        <v>185.78024300000001</v>
      </c>
      <c r="AO59" s="27">
        <v>190.10626199999999</v>
      </c>
      <c r="AP59" s="27">
        <v>196.48580899999999</v>
      </c>
      <c r="AQ59" s="24">
        <v>192.08843999999999</v>
      </c>
      <c r="AR59" s="27">
        <v>181.85189800000001</v>
      </c>
      <c r="AS59" s="27">
        <v>189.70313999999999</v>
      </c>
      <c r="AT59" s="27">
        <v>194.49629200000001</v>
      </c>
      <c r="AU59" s="27">
        <v>201.60829200000001</v>
      </c>
      <c r="AV59" s="24">
        <v>196.91348300000001</v>
      </c>
      <c r="AW59" s="27">
        <v>184.940506</v>
      </c>
      <c r="AX59" s="27">
        <v>194.09231600000001</v>
      </c>
      <c r="AY59" s="27">
        <v>199.43708799999999</v>
      </c>
      <c r="AZ59" s="27">
        <v>207.27087399999999</v>
      </c>
      <c r="BA59" s="24">
        <v>202.22409099999999</v>
      </c>
      <c r="BB59" s="27">
        <v>188.80813599999999</v>
      </c>
      <c r="BC59" s="27">
        <v>198.85391200000001</v>
      </c>
      <c r="BD59" s="27">
        <v>204.93275499999999</v>
      </c>
      <c r="BE59" s="27">
        <v>217.65860000000001</v>
      </c>
      <c r="BF59" s="24">
        <v>208.26556400000001</v>
      </c>
      <c r="BG59" s="27">
        <v>193.74865700000001</v>
      </c>
      <c r="BH59" s="27">
        <v>203.816742</v>
      </c>
      <c r="BI59" s="27">
        <v>213.03338600000001</v>
      </c>
      <c r="BJ59" s="27">
        <v>224.11367799999999</v>
      </c>
      <c r="BK59" s="24">
        <v>213.96466100000001</v>
      </c>
      <c r="BL59" s="27">
        <v>198.24307300000001</v>
      </c>
      <c r="BM59" s="27">
        <v>213.840103</v>
      </c>
      <c r="BN59" s="27">
        <v>219.876633</v>
      </c>
      <c r="BO59" s="27">
        <v>231.734634</v>
      </c>
      <c r="BP59" s="24">
        <v>220.848557</v>
      </c>
      <c r="BQ59" s="27">
        <v>203.01139800000001</v>
      </c>
      <c r="BR59" s="27">
        <v>220.30010999999999</v>
      </c>
      <c r="BS59" s="27">
        <v>227.12089499999999</v>
      </c>
      <c r="BT59" s="27">
        <v>239.91639699999999</v>
      </c>
      <c r="BU59" s="24">
        <v>228.20040900000001</v>
      </c>
      <c r="BV59" s="27">
        <v>204.062881</v>
      </c>
      <c r="BW59" s="27">
        <v>227.31785600000001</v>
      </c>
      <c r="BX59" s="27">
        <v>234.91004899999999</v>
      </c>
      <c r="BY59" s="27">
        <v>248.85611</v>
      </c>
      <c r="BZ59" s="24">
        <v>236.04473899999999</v>
      </c>
      <c r="CA59" s="27">
        <v>213.82933</v>
      </c>
      <c r="CB59" s="27">
        <v>234.68911700000001</v>
      </c>
      <c r="CC59" s="27">
        <v>243.199005</v>
      </c>
      <c r="CD59" s="27">
        <v>257.94650300000001</v>
      </c>
      <c r="CE59" s="24">
        <v>244.28707900000001</v>
      </c>
      <c r="CF59" s="27">
        <v>220.432312</v>
      </c>
      <c r="CG59" s="27">
        <v>243.29418899999999</v>
      </c>
      <c r="CH59" s="27">
        <v>252.679855</v>
      </c>
      <c r="CI59" s="27">
        <v>267.96814000000001</v>
      </c>
      <c r="CJ59" s="24">
        <v>253.581177</v>
      </c>
      <c r="CK59" s="27">
        <v>227.615295</v>
      </c>
      <c r="CL59" s="27">
        <v>252.44253499999999</v>
      </c>
      <c r="CM59" s="27">
        <v>262.73785400000003</v>
      </c>
      <c r="CN59" s="27">
        <v>278.62463400000001</v>
      </c>
      <c r="CO59" s="24">
        <v>263.66922</v>
      </c>
      <c r="CP59" s="27">
        <v>235.37957800000001</v>
      </c>
      <c r="CQ59" s="27">
        <v>262.24792500000001</v>
      </c>
      <c r="CR59" s="27">
        <v>273.55609099999998</v>
      </c>
      <c r="CS59" s="27">
        <v>290.06393400000002</v>
      </c>
      <c r="CT59" s="24">
        <v>274.33843999999999</v>
      </c>
      <c r="CU59" s="27">
        <v>243.60876500000001</v>
      </c>
      <c r="CV59" s="27">
        <v>272.65362499999998</v>
      </c>
      <c r="CW59" s="27">
        <v>284.82388300000002</v>
      </c>
      <c r="CX59" s="27">
        <v>302.05426</v>
      </c>
      <c r="CY59" s="24">
        <v>289.66751099999999</v>
      </c>
      <c r="CZ59" s="27">
        <v>252.161362</v>
      </c>
      <c r="DA59" s="27">
        <v>283.41989100000001</v>
      </c>
      <c r="DB59" s="27">
        <v>296.45281999999997</v>
      </c>
      <c r="DC59" s="27">
        <v>314.46948200000003</v>
      </c>
      <c r="DD59" s="24">
        <v>301.648438</v>
      </c>
      <c r="DE59" s="27">
        <v>261.17248499999999</v>
      </c>
      <c r="DF59" s="27">
        <v>294.743469</v>
      </c>
      <c r="DG59" s="27">
        <v>308.391144</v>
      </c>
      <c r="DH59" s="27">
        <v>327.438446</v>
      </c>
      <c r="DI59" s="24">
        <v>314.23898300000002</v>
      </c>
      <c r="DJ59" s="27">
        <v>270.42010499999998</v>
      </c>
      <c r="DK59" s="27">
        <v>306.56802399999998</v>
      </c>
      <c r="DL59" s="27">
        <v>320.991669</v>
      </c>
      <c r="DM59" s="27">
        <v>340.90817299999998</v>
      </c>
      <c r="DN59" s="24">
        <v>327.29925500000002</v>
      </c>
      <c r="DO59" s="27">
        <v>280.23431399999998</v>
      </c>
      <c r="DP59" s="27">
        <v>318.902466</v>
      </c>
      <c r="DQ59" s="27">
        <v>334.195831</v>
      </c>
      <c r="DR59" s="27">
        <v>354.82549999999998</v>
      </c>
      <c r="DS59" s="24">
        <v>340.89553799999999</v>
      </c>
      <c r="DT59" s="27">
        <v>289.44693000000001</v>
      </c>
      <c r="DU59" s="27">
        <v>329.78653000000003</v>
      </c>
      <c r="DV59" s="27">
        <v>345.904968</v>
      </c>
      <c r="DW59" s="27">
        <v>366.90145899999999</v>
      </c>
      <c r="DX59" s="24">
        <v>352.97488399999997</v>
      </c>
      <c r="DY59" s="27">
        <v>298.359283</v>
      </c>
      <c r="DZ59" s="27">
        <v>339.51376299999998</v>
      </c>
      <c r="EA59" s="27">
        <v>356.51962300000002</v>
      </c>
      <c r="EB59" s="27">
        <v>377.39254799999998</v>
      </c>
      <c r="EC59" s="24">
        <v>362.981537</v>
      </c>
      <c r="ED59" s="27">
        <v>306.26357999999999</v>
      </c>
      <c r="EE59" s="27">
        <v>347.96069299999999</v>
      </c>
      <c r="EF59" s="27">
        <v>365.619507</v>
      </c>
      <c r="EG59" s="27">
        <v>382.57476800000001</v>
      </c>
      <c r="EH59" s="24">
        <v>370.97412100000003</v>
      </c>
      <c r="EI59" s="27">
        <v>313.82605000000001</v>
      </c>
      <c r="EJ59" s="27">
        <v>355.736603</v>
      </c>
      <c r="EK59" s="27">
        <v>374.20202599999999</v>
      </c>
      <c r="EL59" s="27">
        <v>391.73034699999999</v>
      </c>
      <c r="EM59" s="24">
        <v>378.31091300000003</v>
      </c>
      <c r="EN59" s="27">
        <v>321.00921599999998</v>
      </c>
      <c r="EO59" s="27">
        <v>363.321259</v>
      </c>
      <c r="EP59" s="27">
        <v>382.93026700000001</v>
      </c>
      <c r="EQ59" s="27">
        <v>400.75473</v>
      </c>
      <c r="ER59" s="24">
        <v>385.44632000000001</v>
      </c>
      <c r="ES59" s="26">
        <v>3.5999999999999997E-2</v>
      </c>
      <c r="ET59" s="26">
        <v>4.1000000000000002E-2</v>
      </c>
      <c r="EU59" s="26">
        <v>4.2999999999999997E-2</v>
      </c>
      <c r="EV59" s="26">
        <v>4.3999999999999997E-2</v>
      </c>
      <c r="EW59" s="25">
        <v>4.2999999999999997E-2</v>
      </c>
    </row>
    <row r="60" spans="1:153" x14ac:dyDescent="0.25">
      <c r="A60" s="28" t="s">
        <v>178</v>
      </c>
      <c r="B60" s="28">
        <v>3869.139404</v>
      </c>
      <c r="C60" s="28">
        <v>3839.2785640000002</v>
      </c>
      <c r="D60" s="31">
        <v>3837.3088379999999</v>
      </c>
      <c r="E60" s="31">
        <v>3838.2163089999999</v>
      </c>
      <c r="F60" s="31">
        <v>3838.7741700000001</v>
      </c>
      <c r="G60" s="31">
        <v>3839.711914</v>
      </c>
      <c r="H60" s="28">
        <v>3838.6801759999998</v>
      </c>
      <c r="I60" s="31">
        <v>3798.0158689999998</v>
      </c>
      <c r="J60" s="31">
        <v>3798.4169919999999</v>
      </c>
      <c r="K60" s="31">
        <v>3799.4003910000001</v>
      </c>
      <c r="L60" s="31">
        <v>3800.4396969999998</v>
      </c>
      <c r="M60" s="28">
        <v>3803.1420899999998</v>
      </c>
      <c r="N60" s="31">
        <v>3861.0371089999999</v>
      </c>
      <c r="O60" s="31">
        <v>3832.8442380000001</v>
      </c>
      <c r="P60" s="31">
        <v>3820.2924800000001</v>
      </c>
      <c r="Q60" s="31">
        <v>3799.5058589999999</v>
      </c>
      <c r="R60" s="28">
        <v>3846.9240719999998</v>
      </c>
      <c r="S60" s="31">
        <v>3920.1936040000001</v>
      </c>
      <c r="T60" s="31">
        <v>3854.6535640000002</v>
      </c>
      <c r="U60" s="31">
        <v>3822.4023440000001</v>
      </c>
      <c r="V60" s="31">
        <v>3768.3347170000002</v>
      </c>
      <c r="W60" s="28">
        <v>3878.0288089999999</v>
      </c>
      <c r="X60" s="31">
        <v>3967.9814449999999</v>
      </c>
      <c r="Y60" s="31">
        <v>3884.9909670000002</v>
      </c>
      <c r="Z60" s="31">
        <v>3835.5561520000001</v>
      </c>
      <c r="AA60" s="31">
        <v>3754.8603520000001</v>
      </c>
      <c r="AB60" s="28">
        <v>3910.6003420000002</v>
      </c>
      <c r="AC60" s="31">
        <v>4020.7421880000002</v>
      </c>
      <c r="AD60" s="31">
        <v>3930.961182</v>
      </c>
      <c r="AE60" s="31">
        <v>3870.2490229999999</v>
      </c>
      <c r="AF60" s="31">
        <v>3772.6328119999998</v>
      </c>
      <c r="AG60" s="28">
        <v>3963.1442870000001</v>
      </c>
      <c r="AH60" s="31">
        <v>4066.6977539999998</v>
      </c>
      <c r="AI60" s="31">
        <v>3975.8632809999999</v>
      </c>
      <c r="AJ60" s="31">
        <v>3907.3020019999999</v>
      </c>
      <c r="AK60" s="31">
        <v>3805.1137699999999</v>
      </c>
      <c r="AL60" s="28">
        <v>4016.8671880000002</v>
      </c>
      <c r="AM60" s="31">
        <v>4120.5131840000004</v>
      </c>
      <c r="AN60" s="31">
        <v>4023.5104980000001</v>
      </c>
      <c r="AO60" s="31">
        <v>3951.1572270000001</v>
      </c>
      <c r="AP60" s="31">
        <v>3845.789307</v>
      </c>
      <c r="AQ60" s="28">
        <v>4075.5732419999999</v>
      </c>
      <c r="AR60" s="31">
        <v>4152.5234380000002</v>
      </c>
      <c r="AS60" s="31">
        <v>4050.8623050000001</v>
      </c>
      <c r="AT60" s="31">
        <v>3977.2609859999998</v>
      </c>
      <c r="AU60" s="31">
        <v>3869.6833499999998</v>
      </c>
      <c r="AV60" s="28">
        <v>4111.6611329999996</v>
      </c>
      <c r="AW60" s="31">
        <v>4189.9814450000003</v>
      </c>
      <c r="AX60" s="31">
        <v>4081.9877929999998</v>
      </c>
      <c r="AY60" s="31">
        <v>4008.5483399999998</v>
      </c>
      <c r="AZ60" s="31">
        <v>3903.2919919999999</v>
      </c>
      <c r="BA60" s="28">
        <v>4153.642578</v>
      </c>
      <c r="BB60" s="31">
        <v>4231.9096680000002</v>
      </c>
      <c r="BC60" s="31">
        <v>4117.4326170000004</v>
      </c>
      <c r="BD60" s="31">
        <v>4044.4201659999999</v>
      </c>
      <c r="BE60" s="31">
        <v>3944.0578609999998</v>
      </c>
      <c r="BF60" s="28">
        <v>4201.0180659999996</v>
      </c>
      <c r="BG60" s="31">
        <v>4269.859375</v>
      </c>
      <c r="BH60" s="31">
        <v>4146.1342770000001</v>
      </c>
      <c r="BI60" s="31">
        <v>4077.2902829999998</v>
      </c>
      <c r="BJ60" s="31">
        <v>3970.8791500000002</v>
      </c>
      <c r="BK60" s="28">
        <v>4238.7431640000004</v>
      </c>
      <c r="BL60" s="31">
        <v>4307.1147460000002</v>
      </c>
      <c r="BM60" s="31">
        <v>4183.2524409999996</v>
      </c>
      <c r="BN60" s="31">
        <v>4110.078125</v>
      </c>
      <c r="BO60" s="31">
        <v>3996.9184570000002</v>
      </c>
      <c r="BP60" s="28">
        <v>4275.5869140000004</v>
      </c>
      <c r="BQ60" s="31">
        <v>4341.5112300000001</v>
      </c>
      <c r="BR60" s="31">
        <v>4217.0625</v>
      </c>
      <c r="BS60" s="31">
        <v>4143.7465819999998</v>
      </c>
      <c r="BT60" s="31">
        <v>4024.849365</v>
      </c>
      <c r="BU60" s="28">
        <v>4312.1630859999996</v>
      </c>
      <c r="BV60" s="31">
        <v>4374.9702150000003</v>
      </c>
      <c r="BW60" s="31">
        <v>4246.7026370000003</v>
      </c>
      <c r="BX60" s="31">
        <v>4174.9501950000003</v>
      </c>
      <c r="BY60" s="31">
        <v>4052.4562989999999</v>
      </c>
      <c r="BZ60" s="28">
        <v>4345.8247069999998</v>
      </c>
      <c r="CA60" s="31">
        <v>4409.0097660000001</v>
      </c>
      <c r="CB60" s="31">
        <v>4275.9995120000003</v>
      </c>
      <c r="CC60" s="31">
        <v>4204.1298829999996</v>
      </c>
      <c r="CD60" s="31">
        <v>4081.2016600000002</v>
      </c>
      <c r="CE60" s="28">
        <v>4377.8554690000001</v>
      </c>
      <c r="CF60" s="31">
        <v>4444.6591799999997</v>
      </c>
      <c r="CG60" s="31">
        <v>4306.142578</v>
      </c>
      <c r="CH60" s="31">
        <v>4233.6904299999997</v>
      </c>
      <c r="CI60" s="31">
        <v>4110.8603519999997</v>
      </c>
      <c r="CJ60" s="28">
        <v>4410.2275390000004</v>
      </c>
      <c r="CK60" s="31">
        <v>4478.2255859999996</v>
      </c>
      <c r="CL60" s="31">
        <v>4338.2568359999996</v>
      </c>
      <c r="CM60" s="31">
        <v>4262.9404299999997</v>
      </c>
      <c r="CN60" s="31">
        <v>4142.5683589999999</v>
      </c>
      <c r="CO60" s="28">
        <v>4441.4360349999997</v>
      </c>
      <c r="CP60" s="31">
        <v>4512.8432620000003</v>
      </c>
      <c r="CQ60" s="31">
        <v>4369.9438479999999</v>
      </c>
      <c r="CR60" s="31">
        <v>4292.4360349999997</v>
      </c>
      <c r="CS60" s="31">
        <v>4171.5566410000001</v>
      </c>
      <c r="CT60" s="28">
        <v>4469.9404299999997</v>
      </c>
      <c r="CU60" s="31">
        <v>4548.720703</v>
      </c>
      <c r="CV60" s="31">
        <v>4401.3920900000003</v>
      </c>
      <c r="CW60" s="31">
        <v>4324.6279299999997</v>
      </c>
      <c r="CX60" s="31">
        <v>4200.513672</v>
      </c>
      <c r="CY60" s="28">
        <v>4503.966797</v>
      </c>
      <c r="CZ60" s="31">
        <v>4582.5351559999999</v>
      </c>
      <c r="DA60" s="31">
        <v>4434.2387699999999</v>
      </c>
      <c r="DB60" s="31">
        <v>4357.3349609999996</v>
      </c>
      <c r="DC60" s="31">
        <v>4233.3017579999996</v>
      </c>
      <c r="DD60" s="28">
        <v>4536.4208980000003</v>
      </c>
      <c r="DE60" s="31">
        <v>4617.6337890000004</v>
      </c>
      <c r="DF60" s="31">
        <v>4467.8203119999998</v>
      </c>
      <c r="DG60" s="31">
        <v>4390.1147460000002</v>
      </c>
      <c r="DH60" s="31">
        <v>4266.9907229999999</v>
      </c>
      <c r="DI60" s="28">
        <v>4572.1396480000003</v>
      </c>
      <c r="DJ60" s="31">
        <v>4656.986328</v>
      </c>
      <c r="DK60" s="31">
        <v>4505.7104490000002</v>
      </c>
      <c r="DL60" s="31">
        <v>4425.2739259999998</v>
      </c>
      <c r="DM60" s="31">
        <v>4303.3125</v>
      </c>
      <c r="DN60" s="28">
        <v>4610.9633789999998</v>
      </c>
      <c r="DO60" s="31">
        <v>4696.0849609999996</v>
      </c>
      <c r="DP60" s="31">
        <v>4541.7065430000002</v>
      </c>
      <c r="DQ60" s="31">
        <v>4459.2875979999999</v>
      </c>
      <c r="DR60" s="31">
        <v>4340.5141599999997</v>
      </c>
      <c r="DS60" s="28">
        <v>4652.8735349999997</v>
      </c>
      <c r="DT60" s="31">
        <v>4739.4833980000003</v>
      </c>
      <c r="DU60" s="31">
        <v>4581.7797849999997</v>
      </c>
      <c r="DV60" s="31">
        <v>4497.0214839999999</v>
      </c>
      <c r="DW60" s="31">
        <v>4386.1840819999998</v>
      </c>
      <c r="DX60" s="28">
        <v>4700.7192379999997</v>
      </c>
      <c r="DY60" s="31">
        <v>4786.1479490000002</v>
      </c>
      <c r="DZ60" s="31">
        <v>4626.6323240000002</v>
      </c>
      <c r="EA60" s="31">
        <v>4540.6743159999996</v>
      </c>
      <c r="EB60" s="31">
        <v>4439.9960940000001</v>
      </c>
      <c r="EC60" s="28">
        <v>4751.4750979999999</v>
      </c>
      <c r="ED60" s="31">
        <v>4834.6459960000002</v>
      </c>
      <c r="EE60" s="31">
        <v>4673.8164059999999</v>
      </c>
      <c r="EF60" s="31">
        <v>4587.7583009999998</v>
      </c>
      <c r="EG60" s="31">
        <v>4493.8115230000003</v>
      </c>
      <c r="EH60" s="28">
        <v>4801.8305659999996</v>
      </c>
      <c r="EI60" s="31">
        <v>4884.7929690000001</v>
      </c>
      <c r="EJ60" s="31">
        <v>4720.0805659999996</v>
      </c>
      <c r="EK60" s="31">
        <v>4634.5805659999996</v>
      </c>
      <c r="EL60" s="31">
        <v>4547.751953</v>
      </c>
      <c r="EM60" s="28">
        <v>4849.3554690000001</v>
      </c>
      <c r="EN60" s="31">
        <v>4933.0390619999998</v>
      </c>
      <c r="EO60" s="31">
        <v>4766.3984380000002</v>
      </c>
      <c r="EP60" s="31">
        <v>4679.7768550000001</v>
      </c>
      <c r="EQ60" s="31">
        <v>4604.7231449999999</v>
      </c>
      <c r="ER60" s="28">
        <v>4894.2163090000004</v>
      </c>
      <c r="ES60" s="30">
        <v>8.9999999999999993E-3</v>
      </c>
      <c r="ET60" s="30">
        <v>7.0000000000000001E-3</v>
      </c>
      <c r="EU60" s="30">
        <v>7.0000000000000001E-3</v>
      </c>
      <c r="EV60" s="30">
        <v>6.0000000000000001E-3</v>
      </c>
      <c r="EW60" s="29">
        <v>8.0000000000000002E-3</v>
      </c>
    </row>
    <row r="61" spans="1:153" x14ac:dyDescent="0.25">
      <c r="A61" s="24"/>
      <c r="B61" s="24"/>
      <c r="C61" s="24"/>
      <c r="D61" s="194"/>
      <c r="E61" s="189"/>
      <c r="F61" s="189"/>
      <c r="G61" s="189"/>
      <c r="H61" s="195"/>
      <c r="I61" s="194"/>
      <c r="J61" s="189"/>
      <c r="K61" s="189"/>
      <c r="L61" s="189"/>
      <c r="M61" s="195"/>
      <c r="N61" s="194"/>
      <c r="O61" s="189"/>
      <c r="P61" s="189"/>
      <c r="Q61" s="189"/>
      <c r="R61" s="195"/>
      <c r="S61" s="194"/>
      <c r="T61" s="189"/>
      <c r="U61" s="189"/>
      <c r="V61" s="189"/>
      <c r="W61" s="195"/>
      <c r="X61" s="194"/>
      <c r="Y61" s="189"/>
      <c r="Z61" s="189"/>
      <c r="AA61" s="189"/>
      <c r="AB61" s="195"/>
      <c r="AC61" s="194"/>
      <c r="AD61" s="189"/>
      <c r="AE61" s="189"/>
      <c r="AF61" s="189"/>
      <c r="AG61" s="195"/>
      <c r="AH61" s="194"/>
      <c r="AI61" s="189"/>
      <c r="AJ61" s="189"/>
      <c r="AK61" s="189"/>
      <c r="AL61" s="195"/>
      <c r="AM61" s="194"/>
      <c r="AN61" s="189"/>
      <c r="AO61" s="189"/>
      <c r="AP61" s="189"/>
      <c r="AQ61" s="195"/>
      <c r="AR61" s="194"/>
      <c r="AS61" s="189"/>
      <c r="AT61" s="189"/>
      <c r="AU61" s="189"/>
      <c r="AV61" s="195"/>
      <c r="AW61" s="194"/>
      <c r="AX61" s="189"/>
      <c r="AY61" s="189"/>
      <c r="AZ61" s="189"/>
      <c r="BA61" s="195"/>
      <c r="BB61" s="194"/>
      <c r="BC61" s="189"/>
      <c r="BD61" s="189"/>
      <c r="BE61" s="189"/>
      <c r="BF61" s="195"/>
      <c r="BG61" s="194"/>
      <c r="BH61" s="189"/>
      <c r="BI61" s="189"/>
      <c r="BJ61" s="189"/>
      <c r="BK61" s="195"/>
      <c r="BL61" s="194"/>
      <c r="BM61" s="189"/>
      <c r="BN61" s="189"/>
      <c r="BO61" s="189"/>
      <c r="BP61" s="195"/>
      <c r="BQ61" s="194"/>
      <c r="BR61" s="189"/>
      <c r="BS61" s="189"/>
      <c r="BT61" s="189"/>
      <c r="BU61" s="195"/>
      <c r="BV61" s="194"/>
      <c r="BW61" s="189"/>
      <c r="BX61" s="189"/>
      <c r="BY61" s="189"/>
      <c r="BZ61" s="195"/>
      <c r="CA61" s="194"/>
      <c r="CB61" s="189"/>
      <c r="CC61" s="189"/>
      <c r="CD61" s="189"/>
      <c r="CE61" s="195"/>
      <c r="CF61" s="194"/>
      <c r="CG61" s="189"/>
      <c r="CH61" s="189"/>
      <c r="CI61" s="189"/>
      <c r="CJ61" s="195"/>
      <c r="CK61" s="194"/>
      <c r="CL61" s="189"/>
      <c r="CM61" s="189"/>
      <c r="CN61" s="189"/>
      <c r="CO61" s="195"/>
      <c r="CP61" s="194"/>
      <c r="CQ61" s="189"/>
      <c r="CR61" s="189"/>
      <c r="CS61" s="189"/>
      <c r="CT61" s="195"/>
      <c r="CU61" s="194"/>
      <c r="CV61" s="189"/>
      <c r="CW61" s="189"/>
      <c r="CX61" s="189"/>
      <c r="CY61" s="195"/>
      <c r="CZ61" s="194"/>
      <c r="DA61" s="189"/>
      <c r="DB61" s="189"/>
      <c r="DC61" s="189"/>
      <c r="DD61" s="195"/>
      <c r="DE61" s="194"/>
      <c r="DF61" s="189"/>
      <c r="DG61" s="189"/>
      <c r="DH61" s="189"/>
      <c r="DI61" s="195"/>
      <c r="DJ61" s="194"/>
      <c r="DK61" s="189"/>
      <c r="DL61" s="189"/>
      <c r="DM61" s="189"/>
      <c r="DN61" s="195"/>
      <c r="DO61" s="194"/>
      <c r="DP61" s="189"/>
      <c r="DQ61" s="189"/>
      <c r="DR61" s="189"/>
      <c r="DS61" s="195"/>
      <c r="DT61" s="194"/>
      <c r="DU61" s="189"/>
      <c r="DV61" s="189"/>
      <c r="DW61" s="189"/>
      <c r="DX61" s="195"/>
      <c r="DY61" s="194"/>
      <c r="DZ61" s="189"/>
      <c r="EA61" s="189"/>
      <c r="EB61" s="189"/>
      <c r="EC61" s="195"/>
      <c r="ED61" s="194"/>
      <c r="EE61" s="189"/>
      <c r="EF61" s="189"/>
      <c r="EG61" s="189"/>
      <c r="EH61" s="195"/>
      <c r="EI61" s="194"/>
      <c r="EJ61" s="189"/>
      <c r="EK61" s="189"/>
      <c r="EL61" s="189"/>
      <c r="EM61" s="195"/>
      <c r="EN61" s="194"/>
      <c r="EO61" s="189"/>
      <c r="EP61" s="189"/>
      <c r="EQ61" s="189"/>
      <c r="ER61" s="195"/>
      <c r="ES61" s="194"/>
      <c r="ET61" s="189"/>
      <c r="EU61" s="189"/>
      <c r="EV61" s="189"/>
      <c r="EW61" s="195"/>
    </row>
    <row r="62" spans="1:153" x14ac:dyDescent="0.25">
      <c r="A62" s="28" t="s">
        <v>177</v>
      </c>
      <c r="B62" s="24"/>
      <c r="C62" s="24"/>
      <c r="D62" s="194"/>
      <c r="E62" s="189"/>
      <c r="F62" s="189"/>
      <c r="G62" s="189"/>
      <c r="H62" s="195"/>
      <c r="I62" s="194"/>
      <c r="J62" s="189"/>
      <c r="K62" s="189"/>
      <c r="L62" s="189"/>
      <c r="M62" s="195"/>
      <c r="N62" s="194"/>
      <c r="O62" s="189"/>
      <c r="P62" s="189"/>
      <c r="Q62" s="189"/>
      <c r="R62" s="195"/>
      <c r="S62" s="194"/>
      <c r="T62" s="189"/>
      <c r="U62" s="189"/>
      <c r="V62" s="189"/>
      <c r="W62" s="195"/>
      <c r="X62" s="194"/>
      <c r="Y62" s="189"/>
      <c r="Z62" s="189"/>
      <c r="AA62" s="189"/>
      <c r="AB62" s="195"/>
      <c r="AC62" s="194"/>
      <c r="AD62" s="189"/>
      <c r="AE62" s="189"/>
      <c r="AF62" s="189"/>
      <c r="AG62" s="195"/>
      <c r="AH62" s="194"/>
      <c r="AI62" s="189"/>
      <c r="AJ62" s="189"/>
      <c r="AK62" s="189"/>
      <c r="AL62" s="195"/>
      <c r="AM62" s="194"/>
      <c r="AN62" s="189"/>
      <c r="AO62" s="189"/>
      <c r="AP62" s="189"/>
      <c r="AQ62" s="195"/>
      <c r="AR62" s="194"/>
      <c r="AS62" s="189"/>
      <c r="AT62" s="189"/>
      <c r="AU62" s="189"/>
      <c r="AV62" s="195"/>
      <c r="AW62" s="194"/>
      <c r="AX62" s="189"/>
      <c r="AY62" s="189"/>
      <c r="AZ62" s="189"/>
      <c r="BA62" s="195"/>
      <c r="BB62" s="194"/>
      <c r="BC62" s="189"/>
      <c r="BD62" s="189"/>
      <c r="BE62" s="189"/>
      <c r="BF62" s="195"/>
      <c r="BG62" s="194"/>
      <c r="BH62" s="189"/>
      <c r="BI62" s="189"/>
      <c r="BJ62" s="189"/>
      <c r="BK62" s="195"/>
      <c r="BL62" s="194"/>
      <c r="BM62" s="189"/>
      <c r="BN62" s="189"/>
      <c r="BO62" s="189"/>
      <c r="BP62" s="195"/>
      <c r="BQ62" s="194"/>
      <c r="BR62" s="189"/>
      <c r="BS62" s="189"/>
      <c r="BT62" s="189"/>
      <c r="BU62" s="195"/>
      <c r="BV62" s="194"/>
      <c r="BW62" s="189"/>
      <c r="BX62" s="189"/>
      <c r="BY62" s="189"/>
      <c r="BZ62" s="195"/>
      <c r="CA62" s="194"/>
      <c r="CB62" s="189"/>
      <c r="CC62" s="189"/>
      <c r="CD62" s="189"/>
      <c r="CE62" s="195"/>
      <c r="CF62" s="194"/>
      <c r="CG62" s="189"/>
      <c r="CH62" s="189"/>
      <c r="CI62" s="189"/>
      <c r="CJ62" s="195"/>
      <c r="CK62" s="194"/>
      <c r="CL62" s="189"/>
      <c r="CM62" s="189"/>
      <c r="CN62" s="189"/>
      <c r="CO62" s="195"/>
      <c r="CP62" s="194"/>
      <c r="CQ62" s="189"/>
      <c r="CR62" s="189"/>
      <c r="CS62" s="189"/>
      <c r="CT62" s="195"/>
      <c r="CU62" s="194"/>
      <c r="CV62" s="189"/>
      <c r="CW62" s="189"/>
      <c r="CX62" s="189"/>
      <c r="CY62" s="195"/>
      <c r="CZ62" s="194"/>
      <c r="DA62" s="189"/>
      <c r="DB62" s="189"/>
      <c r="DC62" s="189"/>
      <c r="DD62" s="195"/>
      <c r="DE62" s="194"/>
      <c r="DF62" s="189"/>
      <c r="DG62" s="189"/>
      <c r="DH62" s="189"/>
      <c r="DI62" s="195"/>
      <c r="DJ62" s="194"/>
      <c r="DK62" s="189"/>
      <c r="DL62" s="189"/>
      <c r="DM62" s="189"/>
      <c r="DN62" s="195"/>
      <c r="DO62" s="194"/>
      <c r="DP62" s="189"/>
      <c r="DQ62" s="189"/>
      <c r="DR62" s="189"/>
      <c r="DS62" s="195"/>
      <c r="DT62" s="194"/>
      <c r="DU62" s="189"/>
      <c r="DV62" s="189"/>
      <c r="DW62" s="189"/>
      <c r="DX62" s="195"/>
      <c r="DY62" s="194"/>
      <c r="DZ62" s="189"/>
      <c r="EA62" s="189"/>
      <c r="EB62" s="189"/>
      <c r="EC62" s="195"/>
      <c r="ED62" s="194"/>
      <c r="EE62" s="189"/>
      <c r="EF62" s="189"/>
      <c r="EG62" s="189"/>
      <c r="EH62" s="195"/>
      <c r="EI62" s="194"/>
      <c r="EJ62" s="189"/>
      <c r="EK62" s="189"/>
      <c r="EL62" s="189"/>
      <c r="EM62" s="195"/>
      <c r="EN62" s="194"/>
      <c r="EO62" s="189"/>
      <c r="EP62" s="189"/>
      <c r="EQ62" s="189"/>
      <c r="ER62" s="195"/>
      <c r="ES62" s="194"/>
      <c r="ET62" s="189"/>
      <c r="EU62" s="189"/>
      <c r="EV62" s="189"/>
      <c r="EW62" s="195"/>
    </row>
    <row r="63" spans="1:153" x14ac:dyDescent="0.25">
      <c r="A63" s="28" t="s">
        <v>170</v>
      </c>
      <c r="B63" s="24"/>
      <c r="C63" s="24"/>
      <c r="D63" s="194"/>
      <c r="E63" s="189"/>
      <c r="F63" s="189"/>
      <c r="G63" s="189"/>
      <c r="H63" s="195"/>
      <c r="I63" s="194"/>
      <c r="J63" s="189"/>
      <c r="K63" s="189"/>
      <c r="L63" s="189"/>
      <c r="M63" s="195"/>
      <c r="N63" s="194"/>
      <c r="O63" s="189"/>
      <c r="P63" s="189"/>
      <c r="Q63" s="189"/>
      <c r="R63" s="195"/>
      <c r="S63" s="194"/>
      <c r="T63" s="189"/>
      <c r="U63" s="189"/>
      <c r="V63" s="189"/>
      <c r="W63" s="195"/>
      <c r="X63" s="194"/>
      <c r="Y63" s="189"/>
      <c r="Z63" s="189"/>
      <c r="AA63" s="189"/>
      <c r="AB63" s="195"/>
      <c r="AC63" s="194"/>
      <c r="AD63" s="189"/>
      <c r="AE63" s="189"/>
      <c r="AF63" s="189"/>
      <c r="AG63" s="195"/>
      <c r="AH63" s="194"/>
      <c r="AI63" s="189"/>
      <c r="AJ63" s="189"/>
      <c r="AK63" s="189"/>
      <c r="AL63" s="195"/>
      <c r="AM63" s="194"/>
      <c r="AN63" s="189"/>
      <c r="AO63" s="189"/>
      <c r="AP63" s="189"/>
      <c r="AQ63" s="195"/>
      <c r="AR63" s="194"/>
      <c r="AS63" s="189"/>
      <c r="AT63" s="189"/>
      <c r="AU63" s="189"/>
      <c r="AV63" s="195"/>
      <c r="AW63" s="194"/>
      <c r="AX63" s="189"/>
      <c r="AY63" s="189"/>
      <c r="AZ63" s="189"/>
      <c r="BA63" s="195"/>
      <c r="BB63" s="194"/>
      <c r="BC63" s="189"/>
      <c r="BD63" s="189"/>
      <c r="BE63" s="189"/>
      <c r="BF63" s="195"/>
      <c r="BG63" s="194"/>
      <c r="BH63" s="189"/>
      <c r="BI63" s="189"/>
      <c r="BJ63" s="189"/>
      <c r="BK63" s="195"/>
      <c r="BL63" s="194"/>
      <c r="BM63" s="189"/>
      <c r="BN63" s="189"/>
      <c r="BO63" s="189"/>
      <c r="BP63" s="195"/>
      <c r="BQ63" s="194"/>
      <c r="BR63" s="189"/>
      <c r="BS63" s="189"/>
      <c r="BT63" s="189"/>
      <c r="BU63" s="195"/>
      <c r="BV63" s="194"/>
      <c r="BW63" s="189"/>
      <c r="BX63" s="189"/>
      <c r="BY63" s="189"/>
      <c r="BZ63" s="195"/>
      <c r="CA63" s="194"/>
      <c r="CB63" s="189"/>
      <c r="CC63" s="189"/>
      <c r="CD63" s="189"/>
      <c r="CE63" s="195"/>
      <c r="CF63" s="194"/>
      <c r="CG63" s="189"/>
      <c r="CH63" s="189"/>
      <c r="CI63" s="189"/>
      <c r="CJ63" s="195"/>
      <c r="CK63" s="194"/>
      <c r="CL63" s="189"/>
      <c r="CM63" s="189"/>
      <c r="CN63" s="189"/>
      <c r="CO63" s="195"/>
      <c r="CP63" s="194"/>
      <c r="CQ63" s="189"/>
      <c r="CR63" s="189"/>
      <c r="CS63" s="189"/>
      <c r="CT63" s="195"/>
      <c r="CU63" s="194"/>
      <c r="CV63" s="189"/>
      <c r="CW63" s="189"/>
      <c r="CX63" s="189"/>
      <c r="CY63" s="195"/>
      <c r="CZ63" s="194"/>
      <c r="DA63" s="189"/>
      <c r="DB63" s="189"/>
      <c r="DC63" s="189"/>
      <c r="DD63" s="195"/>
      <c r="DE63" s="194"/>
      <c r="DF63" s="189"/>
      <c r="DG63" s="189"/>
      <c r="DH63" s="189"/>
      <c r="DI63" s="195"/>
      <c r="DJ63" s="194"/>
      <c r="DK63" s="189"/>
      <c r="DL63" s="189"/>
      <c r="DM63" s="189"/>
      <c r="DN63" s="195"/>
      <c r="DO63" s="194"/>
      <c r="DP63" s="189"/>
      <c r="DQ63" s="189"/>
      <c r="DR63" s="189"/>
      <c r="DS63" s="195"/>
      <c r="DT63" s="194"/>
      <c r="DU63" s="189"/>
      <c r="DV63" s="189"/>
      <c r="DW63" s="189"/>
      <c r="DX63" s="195"/>
      <c r="DY63" s="194"/>
      <c r="DZ63" s="189"/>
      <c r="EA63" s="189"/>
      <c r="EB63" s="189"/>
      <c r="EC63" s="195"/>
      <c r="ED63" s="194"/>
      <c r="EE63" s="189"/>
      <c r="EF63" s="189"/>
      <c r="EG63" s="189"/>
      <c r="EH63" s="195"/>
      <c r="EI63" s="194"/>
      <c r="EJ63" s="189"/>
      <c r="EK63" s="189"/>
      <c r="EL63" s="189"/>
      <c r="EM63" s="195"/>
      <c r="EN63" s="194"/>
      <c r="EO63" s="189"/>
      <c r="EP63" s="189"/>
      <c r="EQ63" s="189"/>
      <c r="ER63" s="195"/>
      <c r="ES63" s="194"/>
      <c r="ET63" s="189"/>
      <c r="EU63" s="189"/>
      <c r="EV63" s="189"/>
      <c r="EW63" s="195"/>
    </row>
    <row r="64" spans="1:153" x14ac:dyDescent="0.25">
      <c r="A64" s="24" t="s">
        <v>176</v>
      </c>
      <c r="B64" s="24">
        <v>11.779187</v>
      </c>
      <c r="C64" s="24">
        <v>11.715401</v>
      </c>
      <c r="D64" s="27">
        <v>11.350562999999999</v>
      </c>
      <c r="E64" s="27">
        <v>11.352596999999999</v>
      </c>
      <c r="F64" s="27">
        <v>11.353374000000001</v>
      </c>
      <c r="G64" s="27">
        <v>11.346613</v>
      </c>
      <c r="H64" s="24">
        <v>11.33062</v>
      </c>
      <c r="I64" s="27">
        <v>11.102833</v>
      </c>
      <c r="J64" s="27">
        <v>11.108881</v>
      </c>
      <c r="K64" s="27">
        <v>11.107492000000001</v>
      </c>
      <c r="L64" s="27">
        <v>11.109404</v>
      </c>
      <c r="M64" s="24">
        <v>11.052924000000001</v>
      </c>
      <c r="N64" s="27">
        <v>11.263712</v>
      </c>
      <c r="O64" s="27">
        <v>11.606854</v>
      </c>
      <c r="P64" s="27">
        <v>11.797212999999999</v>
      </c>
      <c r="Q64" s="27">
        <v>12.141489999999999</v>
      </c>
      <c r="R64" s="24">
        <v>11.472571</v>
      </c>
      <c r="S64" s="27">
        <v>11.289959</v>
      </c>
      <c r="T64" s="27">
        <v>12.047675999999999</v>
      </c>
      <c r="U64" s="27">
        <v>12.489226</v>
      </c>
      <c r="V64" s="27">
        <v>13.294786999999999</v>
      </c>
      <c r="W64" s="24">
        <v>11.823928</v>
      </c>
      <c r="X64" s="27">
        <v>11.448143</v>
      </c>
      <c r="Y64" s="27">
        <v>12.250715</v>
      </c>
      <c r="Z64" s="27">
        <v>12.845566</v>
      </c>
      <c r="AA64" s="27">
        <v>13.910565999999999</v>
      </c>
      <c r="AB64" s="24">
        <v>12.039027000000001</v>
      </c>
      <c r="AC64" s="27">
        <v>11.533246999999999</v>
      </c>
      <c r="AD64" s="27">
        <v>12.323615999999999</v>
      </c>
      <c r="AE64" s="27">
        <v>12.944957</v>
      </c>
      <c r="AF64" s="27">
        <v>14.118141</v>
      </c>
      <c r="AG64" s="24">
        <v>12.010899999999999</v>
      </c>
      <c r="AH64" s="27">
        <v>11.540397</v>
      </c>
      <c r="AI64" s="27">
        <v>12.344056999999999</v>
      </c>
      <c r="AJ64" s="27">
        <v>13.042147</v>
      </c>
      <c r="AK64" s="27">
        <v>14.122567999999999</v>
      </c>
      <c r="AL64" s="24">
        <v>11.968284000000001</v>
      </c>
      <c r="AM64" s="27">
        <v>11.477589</v>
      </c>
      <c r="AN64" s="27">
        <v>12.325858999999999</v>
      </c>
      <c r="AO64" s="27">
        <v>13.01263</v>
      </c>
      <c r="AP64" s="27">
        <v>14.082636000000001</v>
      </c>
      <c r="AQ64" s="24">
        <v>11.872498999999999</v>
      </c>
      <c r="AR64" s="27">
        <v>11.477102</v>
      </c>
      <c r="AS64" s="27">
        <v>12.331213999999999</v>
      </c>
      <c r="AT64" s="27">
        <v>12.968518</v>
      </c>
      <c r="AU64" s="27">
        <v>14.001747</v>
      </c>
      <c r="AV64" s="24">
        <v>11.832414999999999</v>
      </c>
      <c r="AW64" s="27">
        <v>11.475557999999999</v>
      </c>
      <c r="AX64" s="27">
        <v>12.360718</v>
      </c>
      <c r="AY64" s="27">
        <v>12.968855</v>
      </c>
      <c r="AZ64" s="27">
        <v>13.882422999999999</v>
      </c>
      <c r="BA64" s="24">
        <v>11.771008</v>
      </c>
      <c r="BB64" s="27">
        <v>11.510603</v>
      </c>
      <c r="BC64" s="27">
        <v>12.384931</v>
      </c>
      <c r="BD64" s="27">
        <v>13.001379</v>
      </c>
      <c r="BE64" s="27">
        <v>13.878297999999999</v>
      </c>
      <c r="BF64" s="24">
        <v>11.724205</v>
      </c>
      <c r="BG64" s="27">
        <v>11.508533</v>
      </c>
      <c r="BH64" s="27">
        <v>12.466988000000001</v>
      </c>
      <c r="BI64" s="27">
        <v>13.042297</v>
      </c>
      <c r="BJ64" s="27">
        <v>13.966818</v>
      </c>
      <c r="BK64" s="24">
        <v>11.731781</v>
      </c>
      <c r="BL64" s="27">
        <v>11.541698</v>
      </c>
      <c r="BM64" s="27">
        <v>12.506731</v>
      </c>
      <c r="BN64" s="27">
        <v>13.097846000000001</v>
      </c>
      <c r="BO64" s="27">
        <v>14.082516</v>
      </c>
      <c r="BP64" s="24">
        <v>11.769216999999999</v>
      </c>
      <c r="BQ64" s="27">
        <v>11.62673</v>
      </c>
      <c r="BR64" s="27">
        <v>12.57137</v>
      </c>
      <c r="BS64" s="27">
        <v>13.147432999999999</v>
      </c>
      <c r="BT64" s="27">
        <v>14.194796</v>
      </c>
      <c r="BU64" s="24">
        <v>11.82058</v>
      </c>
      <c r="BV64" s="27">
        <v>11.672378</v>
      </c>
      <c r="BW64" s="27">
        <v>12.690668000000001</v>
      </c>
      <c r="BX64" s="27">
        <v>13.228306</v>
      </c>
      <c r="BY64" s="27">
        <v>14.300763</v>
      </c>
      <c r="BZ64" s="24">
        <v>11.872643999999999</v>
      </c>
      <c r="CA64" s="27">
        <v>11.696057</v>
      </c>
      <c r="CB64" s="27">
        <v>12.732513000000001</v>
      </c>
      <c r="CC64" s="27">
        <v>13.311059999999999</v>
      </c>
      <c r="CD64" s="27">
        <v>14.364547</v>
      </c>
      <c r="CE64" s="24">
        <v>11.904465</v>
      </c>
      <c r="CF64" s="27">
        <v>11.727096</v>
      </c>
      <c r="CG64" s="27">
        <v>12.802047</v>
      </c>
      <c r="CH64" s="27">
        <v>13.403008</v>
      </c>
      <c r="CI64" s="27">
        <v>14.462365</v>
      </c>
      <c r="CJ64" s="24">
        <v>11.934519</v>
      </c>
      <c r="CK64" s="27">
        <v>11.788097</v>
      </c>
      <c r="CL64" s="27">
        <v>12.851756</v>
      </c>
      <c r="CM64" s="27">
        <v>13.503149000000001</v>
      </c>
      <c r="CN64" s="27">
        <v>14.482089</v>
      </c>
      <c r="CO64" s="24">
        <v>12.002186999999999</v>
      </c>
      <c r="CP64" s="27">
        <v>11.795403</v>
      </c>
      <c r="CQ64" s="27">
        <v>12.902748000000001</v>
      </c>
      <c r="CR64" s="27">
        <v>13.584069</v>
      </c>
      <c r="CS64" s="27">
        <v>14.589086999999999</v>
      </c>
      <c r="CT64" s="24">
        <v>12.055258</v>
      </c>
      <c r="CU64" s="27">
        <v>11.835274</v>
      </c>
      <c r="CV64" s="27">
        <v>13.010512</v>
      </c>
      <c r="CW64" s="27">
        <v>13.653098999999999</v>
      </c>
      <c r="CX64" s="27">
        <v>14.719112000000001</v>
      </c>
      <c r="CY64" s="24">
        <v>12.132644000000001</v>
      </c>
      <c r="CZ64" s="27">
        <v>11.909224</v>
      </c>
      <c r="DA64" s="27">
        <v>13.074047999999999</v>
      </c>
      <c r="DB64" s="27">
        <v>13.770336</v>
      </c>
      <c r="DC64" s="27">
        <v>14.792507000000001</v>
      </c>
      <c r="DD64" s="24">
        <v>12.180567</v>
      </c>
      <c r="DE64" s="27">
        <v>11.96686</v>
      </c>
      <c r="DF64" s="27">
        <v>13.175096</v>
      </c>
      <c r="DG64" s="27">
        <v>13.872892999999999</v>
      </c>
      <c r="DH64" s="27">
        <v>14.913316999999999</v>
      </c>
      <c r="DI64" s="24">
        <v>12.237712</v>
      </c>
      <c r="DJ64" s="27">
        <v>12.015143</v>
      </c>
      <c r="DK64" s="27">
        <v>13.281831</v>
      </c>
      <c r="DL64" s="27">
        <v>14.002352</v>
      </c>
      <c r="DM64" s="27">
        <v>15.039547000000001</v>
      </c>
      <c r="DN64" s="24">
        <v>12.297271</v>
      </c>
      <c r="DO64" s="27">
        <v>12.151513</v>
      </c>
      <c r="DP64" s="27">
        <v>13.456580000000001</v>
      </c>
      <c r="DQ64" s="27">
        <v>14.199142</v>
      </c>
      <c r="DR64" s="27">
        <v>15.192677</v>
      </c>
      <c r="DS64" s="24">
        <v>12.362978999999999</v>
      </c>
      <c r="DT64" s="27">
        <v>12.249447999999999</v>
      </c>
      <c r="DU64" s="27">
        <v>13.599205</v>
      </c>
      <c r="DV64" s="27">
        <v>14.380174</v>
      </c>
      <c r="DW64" s="27">
        <v>15.25067</v>
      </c>
      <c r="DX64" s="24">
        <v>12.445311999999999</v>
      </c>
      <c r="DY64" s="27">
        <v>12.363003000000001</v>
      </c>
      <c r="DZ64" s="27">
        <v>13.731135999999999</v>
      </c>
      <c r="EA64" s="27">
        <v>14.531605000000001</v>
      </c>
      <c r="EB64" s="27">
        <v>15.301481000000001</v>
      </c>
      <c r="EC64" s="24">
        <v>12.548204</v>
      </c>
      <c r="ED64" s="27">
        <v>12.454521</v>
      </c>
      <c r="EE64" s="27">
        <v>13.861871000000001</v>
      </c>
      <c r="EF64" s="27">
        <v>14.634778000000001</v>
      </c>
      <c r="EG64" s="27">
        <v>15.378594</v>
      </c>
      <c r="EH64" s="24">
        <v>12.661152</v>
      </c>
      <c r="EI64" s="27">
        <v>12.52168</v>
      </c>
      <c r="EJ64" s="27">
        <v>14.009833</v>
      </c>
      <c r="EK64" s="27">
        <v>14.742796999999999</v>
      </c>
      <c r="EL64" s="27">
        <v>15.403205</v>
      </c>
      <c r="EM64" s="24">
        <v>12.779961999999999</v>
      </c>
      <c r="EN64" s="27">
        <v>12.610296999999999</v>
      </c>
      <c r="EO64" s="27">
        <v>14.119350000000001</v>
      </c>
      <c r="EP64" s="27">
        <v>14.919325000000001</v>
      </c>
      <c r="EQ64" s="27">
        <v>15.378292</v>
      </c>
      <c r="ER64" s="24">
        <v>12.904134000000001</v>
      </c>
      <c r="ES64" s="26">
        <v>3.0000000000000001E-3</v>
      </c>
      <c r="ET64" s="26">
        <v>6.0000000000000001E-3</v>
      </c>
      <c r="EU64" s="26">
        <v>8.0000000000000002E-3</v>
      </c>
      <c r="EV64" s="26">
        <v>8.9999999999999993E-3</v>
      </c>
      <c r="EW64" s="25">
        <v>3.0000000000000001E-3</v>
      </c>
    </row>
    <row r="65" spans="1:153" x14ac:dyDescent="0.25">
      <c r="A65" s="24" t="s">
        <v>175</v>
      </c>
      <c r="B65" s="24">
        <v>10.404068000000001</v>
      </c>
      <c r="C65" s="24">
        <v>10.229398</v>
      </c>
      <c r="D65" s="27">
        <v>9.7091940000000001</v>
      </c>
      <c r="E65" s="27">
        <v>9.7128890000000006</v>
      </c>
      <c r="F65" s="27">
        <v>9.7164400000000004</v>
      </c>
      <c r="G65" s="27">
        <v>9.7073169999999998</v>
      </c>
      <c r="H65" s="24">
        <v>9.6862569999999995</v>
      </c>
      <c r="I65" s="27">
        <v>9.4726700000000008</v>
      </c>
      <c r="J65" s="27">
        <v>9.4786629999999992</v>
      </c>
      <c r="K65" s="27">
        <v>9.4805299999999999</v>
      </c>
      <c r="L65" s="27">
        <v>9.4818619999999996</v>
      </c>
      <c r="M65" s="24">
        <v>9.4205570000000005</v>
      </c>
      <c r="N65" s="27">
        <v>9.4999850000000006</v>
      </c>
      <c r="O65" s="27">
        <v>9.8767019999999999</v>
      </c>
      <c r="P65" s="27">
        <v>10.081348</v>
      </c>
      <c r="Q65" s="27">
        <v>10.457267999999999</v>
      </c>
      <c r="R65" s="24">
        <v>9.7299699999999998</v>
      </c>
      <c r="S65" s="27">
        <v>9.4689510000000006</v>
      </c>
      <c r="T65" s="27">
        <v>10.274476</v>
      </c>
      <c r="U65" s="27">
        <v>10.745671</v>
      </c>
      <c r="V65" s="27">
        <v>11.601637</v>
      </c>
      <c r="W65" s="24">
        <v>10.027244</v>
      </c>
      <c r="X65" s="27">
        <v>9.6111389999999997</v>
      </c>
      <c r="Y65" s="27">
        <v>10.506667</v>
      </c>
      <c r="Z65" s="27">
        <v>11.170615</v>
      </c>
      <c r="AA65" s="27">
        <v>12.332013</v>
      </c>
      <c r="AB65" s="24">
        <v>10.274198999999999</v>
      </c>
      <c r="AC65" s="27">
        <v>9.7046989999999997</v>
      </c>
      <c r="AD65" s="27">
        <v>10.622475</v>
      </c>
      <c r="AE65" s="27">
        <v>11.346410000000001</v>
      </c>
      <c r="AF65" s="27">
        <v>12.644042000000001</v>
      </c>
      <c r="AG65" s="24">
        <v>10.284561</v>
      </c>
      <c r="AH65" s="27">
        <v>9.7469339999999995</v>
      </c>
      <c r="AI65" s="27">
        <v>10.711776</v>
      </c>
      <c r="AJ65" s="27">
        <v>11.525959</v>
      </c>
      <c r="AK65" s="27">
        <v>12.748158</v>
      </c>
      <c r="AL65" s="24">
        <v>10.285461</v>
      </c>
      <c r="AM65" s="27">
        <v>9.7221100000000007</v>
      </c>
      <c r="AN65" s="27">
        <v>10.738011999999999</v>
      </c>
      <c r="AO65" s="27">
        <v>11.546666</v>
      </c>
      <c r="AP65" s="27">
        <v>12.763949999999999</v>
      </c>
      <c r="AQ65" s="24">
        <v>10.221393000000001</v>
      </c>
      <c r="AR65" s="27">
        <v>9.7389860000000006</v>
      </c>
      <c r="AS65" s="27">
        <v>10.754072000000001</v>
      </c>
      <c r="AT65" s="27">
        <v>11.514206</v>
      </c>
      <c r="AU65" s="27">
        <v>12.675319</v>
      </c>
      <c r="AV65" s="24">
        <v>10.176895999999999</v>
      </c>
      <c r="AW65" s="27">
        <v>9.7415099999999999</v>
      </c>
      <c r="AX65" s="27">
        <v>10.791059000000001</v>
      </c>
      <c r="AY65" s="27">
        <v>11.513384</v>
      </c>
      <c r="AZ65" s="27">
        <v>12.518867</v>
      </c>
      <c r="BA65" s="24">
        <v>10.101656999999999</v>
      </c>
      <c r="BB65" s="27">
        <v>9.7804160000000007</v>
      </c>
      <c r="BC65" s="27">
        <v>10.789737000000001</v>
      </c>
      <c r="BD65" s="27">
        <v>11.514398999999999</v>
      </c>
      <c r="BE65" s="27">
        <v>12.476248</v>
      </c>
      <c r="BF65" s="24">
        <v>10.032999</v>
      </c>
      <c r="BG65" s="27">
        <v>9.7573179999999997</v>
      </c>
      <c r="BH65" s="27">
        <v>10.8467</v>
      </c>
      <c r="BI65" s="27">
        <v>11.533234</v>
      </c>
      <c r="BJ65" s="27">
        <v>12.516533000000001</v>
      </c>
      <c r="BK65" s="24">
        <v>10.013267000000001</v>
      </c>
      <c r="BL65" s="27">
        <v>9.7338979999999999</v>
      </c>
      <c r="BM65" s="27">
        <v>10.818706000000001</v>
      </c>
      <c r="BN65" s="27">
        <v>11.535024</v>
      </c>
      <c r="BO65" s="27">
        <v>12.556443</v>
      </c>
      <c r="BP65" s="24">
        <v>9.9807830000000006</v>
      </c>
      <c r="BQ65" s="27">
        <v>9.7441560000000003</v>
      </c>
      <c r="BR65" s="27">
        <v>10.787846</v>
      </c>
      <c r="BS65" s="27">
        <v>11.489172999999999</v>
      </c>
      <c r="BT65" s="27">
        <v>12.561342</v>
      </c>
      <c r="BU65" s="24">
        <v>9.9066229999999997</v>
      </c>
      <c r="BV65" s="27">
        <v>9.7147009999999998</v>
      </c>
      <c r="BW65" s="27">
        <v>10.833004000000001</v>
      </c>
      <c r="BX65" s="27">
        <v>11.483046999999999</v>
      </c>
      <c r="BY65" s="27">
        <v>12.569241</v>
      </c>
      <c r="BZ65" s="24">
        <v>9.871855</v>
      </c>
      <c r="CA65" s="27">
        <v>9.6704089999999994</v>
      </c>
      <c r="CB65" s="27">
        <v>10.823812999999999</v>
      </c>
      <c r="CC65" s="27">
        <v>11.506259999999999</v>
      </c>
      <c r="CD65" s="27">
        <v>12.558747</v>
      </c>
      <c r="CE65" s="24">
        <v>9.8573629999999994</v>
      </c>
      <c r="CF65" s="27">
        <v>9.6549770000000006</v>
      </c>
      <c r="CG65" s="27">
        <v>10.880348</v>
      </c>
      <c r="CH65" s="27">
        <v>11.56537</v>
      </c>
      <c r="CI65" s="27">
        <v>12.604744999999999</v>
      </c>
      <c r="CJ65" s="24">
        <v>9.8766890000000007</v>
      </c>
      <c r="CK65" s="27">
        <v>9.7229500000000009</v>
      </c>
      <c r="CL65" s="27">
        <v>10.923613</v>
      </c>
      <c r="CM65" s="27">
        <v>11.65178</v>
      </c>
      <c r="CN65" s="27">
        <v>12.604824000000001</v>
      </c>
      <c r="CO65" s="24">
        <v>9.9472380000000005</v>
      </c>
      <c r="CP65" s="27">
        <v>9.7345799999999993</v>
      </c>
      <c r="CQ65" s="27">
        <v>10.971982000000001</v>
      </c>
      <c r="CR65" s="27">
        <v>11.726559999999999</v>
      </c>
      <c r="CS65" s="27">
        <v>12.719975</v>
      </c>
      <c r="CT65" s="24">
        <v>9.9983529999999998</v>
      </c>
      <c r="CU65" s="27">
        <v>9.7910920000000008</v>
      </c>
      <c r="CV65" s="27">
        <v>11.091018999999999</v>
      </c>
      <c r="CW65" s="27">
        <v>11.789885</v>
      </c>
      <c r="CX65" s="27">
        <v>12.847734000000001</v>
      </c>
      <c r="CY65" s="24">
        <v>10.084515</v>
      </c>
      <c r="CZ65" s="27">
        <v>9.887067</v>
      </c>
      <c r="DA65" s="27">
        <v>11.156008999999999</v>
      </c>
      <c r="DB65" s="27">
        <v>11.892916</v>
      </c>
      <c r="DC65" s="27">
        <v>12.934297000000001</v>
      </c>
      <c r="DD65" s="24">
        <v>10.139006999999999</v>
      </c>
      <c r="DE65" s="27">
        <v>9.9634649999999993</v>
      </c>
      <c r="DF65" s="27">
        <v>11.275226</v>
      </c>
      <c r="DG65" s="27">
        <v>11.98061</v>
      </c>
      <c r="DH65" s="27">
        <v>13.074930999999999</v>
      </c>
      <c r="DI65" s="24">
        <v>10.205838999999999</v>
      </c>
      <c r="DJ65" s="27">
        <v>10.010807</v>
      </c>
      <c r="DK65" s="27">
        <v>11.377748</v>
      </c>
      <c r="DL65" s="27">
        <v>12.119306</v>
      </c>
      <c r="DM65" s="27">
        <v>13.203571999999999</v>
      </c>
      <c r="DN65" s="24">
        <v>10.266279000000001</v>
      </c>
      <c r="DO65" s="27">
        <v>10.181747</v>
      </c>
      <c r="DP65" s="27">
        <v>11.565783</v>
      </c>
      <c r="DQ65" s="27">
        <v>12.336698</v>
      </c>
      <c r="DR65" s="27">
        <v>13.35486</v>
      </c>
      <c r="DS65" s="24">
        <v>10.336690000000001</v>
      </c>
      <c r="DT65" s="27">
        <v>10.296055000000001</v>
      </c>
      <c r="DU65" s="27">
        <v>11.72316</v>
      </c>
      <c r="DV65" s="27">
        <v>12.547399</v>
      </c>
      <c r="DW65" s="27">
        <v>13.437203999999999</v>
      </c>
      <c r="DX65" s="24">
        <v>10.445764</v>
      </c>
      <c r="DY65" s="27">
        <v>10.446243000000001</v>
      </c>
      <c r="DZ65" s="27">
        <v>11.868992</v>
      </c>
      <c r="EA65" s="27">
        <v>12.721866</v>
      </c>
      <c r="EB65" s="27">
        <v>13.507774</v>
      </c>
      <c r="EC65" s="24">
        <v>10.569849</v>
      </c>
      <c r="ED65" s="27">
        <v>10.567543000000001</v>
      </c>
      <c r="EE65" s="27">
        <v>12.011172999999999</v>
      </c>
      <c r="EF65" s="27">
        <v>12.842553000000001</v>
      </c>
      <c r="EG65" s="27">
        <v>13.626246</v>
      </c>
      <c r="EH65" s="24">
        <v>10.689092</v>
      </c>
      <c r="EI65" s="27">
        <v>10.664705</v>
      </c>
      <c r="EJ65" s="27">
        <v>12.166603</v>
      </c>
      <c r="EK65" s="27">
        <v>12.966564</v>
      </c>
      <c r="EL65" s="27">
        <v>13.675735</v>
      </c>
      <c r="EM65" s="24">
        <v>10.823473</v>
      </c>
      <c r="EN65" s="27">
        <v>10.7881</v>
      </c>
      <c r="EO65" s="27">
        <v>12.300705000000001</v>
      </c>
      <c r="EP65" s="27">
        <v>13.151488000000001</v>
      </c>
      <c r="EQ65" s="27">
        <v>13.661051</v>
      </c>
      <c r="ER65" s="24">
        <v>10.959833</v>
      </c>
      <c r="ES65" s="26">
        <v>2E-3</v>
      </c>
      <c r="ET65" s="26">
        <v>6.0000000000000001E-3</v>
      </c>
      <c r="EU65" s="26">
        <v>8.9999999999999993E-3</v>
      </c>
      <c r="EV65" s="26">
        <v>0.01</v>
      </c>
      <c r="EW65" s="25">
        <v>2E-3</v>
      </c>
    </row>
    <row r="66" spans="1:153" x14ac:dyDescent="0.25">
      <c r="A66" s="24" t="s">
        <v>174</v>
      </c>
      <c r="B66" s="24">
        <v>6.9128629999999998</v>
      </c>
      <c r="C66" s="24">
        <v>6.8157189999999996</v>
      </c>
      <c r="D66" s="27">
        <v>6.289066</v>
      </c>
      <c r="E66" s="27">
        <v>6.2922840000000004</v>
      </c>
      <c r="F66" s="27">
        <v>6.2918989999999999</v>
      </c>
      <c r="G66" s="27">
        <v>6.2895989999999999</v>
      </c>
      <c r="H66" s="24">
        <v>6.2668239999999997</v>
      </c>
      <c r="I66" s="27">
        <v>6.1888909999999999</v>
      </c>
      <c r="J66" s="27">
        <v>6.1898070000000001</v>
      </c>
      <c r="K66" s="27">
        <v>6.1920919999999997</v>
      </c>
      <c r="L66" s="27">
        <v>6.1939599999999997</v>
      </c>
      <c r="M66" s="24">
        <v>6.137518</v>
      </c>
      <c r="N66" s="27">
        <v>6.1633800000000001</v>
      </c>
      <c r="O66" s="27">
        <v>6.6039690000000002</v>
      </c>
      <c r="P66" s="27">
        <v>6.8355550000000003</v>
      </c>
      <c r="Q66" s="27">
        <v>7.2687949999999999</v>
      </c>
      <c r="R66" s="24">
        <v>6.4749189999999999</v>
      </c>
      <c r="S66" s="27">
        <v>6.1113400000000002</v>
      </c>
      <c r="T66" s="27">
        <v>6.874447</v>
      </c>
      <c r="U66" s="27">
        <v>7.289015</v>
      </c>
      <c r="V66" s="27">
        <v>8.1045560000000005</v>
      </c>
      <c r="W66" s="24">
        <v>6.6766199999999998</v>
      </c>
      <c r="X66" s="27">
        <v>6.2541089999999997</v>
      </c>
      <c r="Y66" s="27">
        <v>7.0711959999999996</v>
      </c>
      <c r="Z66" s="27">
        <v>7.6268200000000004</v>
      </c>
      <c r="AA66" s="27">
        <v>8.7423900000000003</v>
      </c>
      <c r="AB66" s="24">
        <v>6.8735030000000004</v>
      </c>
      <c r="AC66" s="27">
        <v>6.3422980000000004</v>
      </c>
      <c r="AD66" s="27">
        <v>7.1741820000000001</v>
      </c>
      <c r="AE66" s="27">
        <v>7.7839099999999997</v>
      </c>
      <c r="AF66" s="27">
        <v>8.987622</v>
      </c>
      <c r="AG66" s="24">
        <v>6.9029759999999998</v>
      </c>
      <c r="AH66" s="27">
        <v>6.3951710000000004</v>
      </c>
      <c r="AI66" s="27">
        <v>7.2431760000000001</v>
      </c>
      <c r="AJ66" s="27">
        <v>7.9241000000000001</v>
      </c>
      <c r="AK66" s="27">
        <v>9.0569129999999998</v>
      </c>
      <c r="AL66" s="24">
        <v>6.9021129999999999</v>
      </c>
      <c r="AM66" s="27">
        <v>6.3783799999999999</v>
      </c>
      <c r="AN66" s="27">
        <v>7.2736130000000001</v>
      </c>
      <c r="AO66" s="27">
        <v>7.9502610000000002</v>
      </c>
      <c r="AP66" s="27">
        <v>9.0569609999999994</v>
      </c>
      <c r="AQ66" s="24">
        <v>6.8588269999999998</v>
      </c>
      <c r="AR66" s="27">
        <v>6.3818820000000001</v>
      </c>
      <c r="AS66" s="27">
        <v>7.2940149999999999</v>
      </c>
      <c r="AT66" s="27">
        <v>7.9293430000000003</v>
      </c>
      <c r="AU66" s="27">
        <v>8.9840789999999995</v>
      </c>
      <c r="AV66" s="24">
        <v>6.8345409999999998</v>
      </c>
      <c r="AW66" s="27">
        <v>6.4082679999999996</v>
      </c>
      <c r="AX66" s="27">
        <v>7.3627710000000004</v>
      </c>
      <c r="AY66" s="27">
        <v>7.975606</v>
      </c>
      <c r="AZ66" s="27">
        <v>8.913729</v>
      </c>
      <c r="BA66" s="24">
        <v>6.815169</v>
      </c>
      <c r="BB66" s="27">
        <v>6.4668679999999998</v>
      </c>
      <c r="BC66" s="27">
        <v>7.4210209999999996</v>
      </c>
      <c r="BD66" s="27">
        <v>8.0323539999999998</v>
      </c>
      <c r="BE66" s="27">
        <v>8.9238870000000006</v>
      </c>
      <c r="BF66" s="24">
        <v>6.8122590000000001</v>
      </c>
      <c r="BG66" s="27">
        <v>6.5084960000000001</v>
      </c>
      <c r="BH66" s="27">
        <v>7.5234629999999996</v>
      </c>
      <c r="BI66" s="27">
        <v>8.1034830000000007</v>
      </c>
      <c r="BJ66" s="27">
        <v>9.0310629999999996</v>
      </c>
      <c r="BK66" s="24">
        <v>6.8329259999999996</v>
      </c>
      <c r="BL66" s="27">
        <v>6.522545</v>
      </c>
      <c r="BM66" s="27">
        <v>7.5387370000000002</v>
      </c>
      <c r="BN66" s="27">
        <v>8.1388680000000004</v>
      </c>
      <c r="BO66" s="27">
        <v>9.1496209999999998</v>
      </c>
      <c r="BP66" s="24">
        <v>6.8438220000000003</v>
      </c>
      <c r="BQ66" s="27">
        <v>6.559126</v>
      </c>
      <c r="BR66" s="27">
        <v>7.5674970000000004</v>
      </c>
      <c r="BS66" s="27">
        <v>8.168647</v>
      </c>
      <c r="BT66" s="27">
        <v>9.2500660000000003</v>
      </c>
      <c r="BU66" s="24">
        <v>6.8647299999999998</v>
      </c>
      <c r="BV66" s="27">
        <v>6.5856399999999997</v>
      </c>
      <c r="BW66" s="27">
        <v>7.6443380000000003</v>
      </c>
      <c r="BX66" s="27">
        <v>8.2138729999999995</v>
      </c>
      <c r="BY66" s="27">
        <v>9.3255660000000002</v>
      </c>
      <c r="BZ66" s="24">
        <v>6.8812829999999998</v>
      </c>
      <c r="CA66" s="27">
        <v>6.6020130000000004</v>
      </c>
      <c r="CB66" s="27">
        <v>7.683516</v>
      </c>
      <c r="CC66" s="27">
        <v>8.2779399999999992</v>
      </c>
      <c r="CD66" s="27">
        <v>9.3355809999999995</v>
      </c>
      <c r="CE66" s="24">
        <v>6.9045759999999996</v>
      </c>
      <c r="CF66" s="27">
        <v>6.6275120000000003</v>
      </c>
      <c r="CG66" s="27">
        <v>7.7586209999999998</v>
      </c>
      <c r="CH66" s="27">
        <v>8.3613769999999992</v>
      </c>
      <c r="CI66" s="27">
        <v>9.4030520000000006</v>
      </c>
      <c r="CJ66" s="24">
        <v>6.9371989999999997</v>
      </c>
      <c r="CK66" s="27">
        <v>6.6863250000000001</v>
      </c>
      <c r="CL66" s="27">
        <v>7.8196770000000004</v>
      </c>
      <c r="CM66" s="27">
        <v>8.4510439999999996</v>
      </c>
      <c r="CN66" s="27">
        <v>9.4408940000000001</v>
      </c>
      <c r="CO66" s="24">
        <v>7.0195350000000003</v>
      </c>
      <c r="CP66" s="27">
        <v>6.7111850000000004</v>
      </c>
      <c r="CQ66" s="27">
        <v>7.8865179999999997</v>
      </c>
      <c r="CR66" s="27">
        <v>8.5396319999999992</v>
      </c>
      <c r="CS66" s="27">
        <v>9.5483200000000004</v>
      </c>
      <c r="CT66" s="24">
        <v>7.0968499999999999</v>
      </c>
      <c r="CU66" s="27">
        <v>6.7600110000000004</v>
      </c>
      <c r="CV66" s="27">
        <v>7.9944430000000004</v>
      </c>
      <c r="CW66" s="27">
        <v>8.6211459999999995</v>
      </c>
      <c r="CX66" s="27">
        <v>9.6619869999999999</v>
      </c>
      <c r="CY66" s="24">
        <v>7.1779229999999998</v>
      </c>
      <c r="CZ66" s="27">
        <v>6.8518039999999996</v>
      </c>
      <c r="DA66" s="27">
        <v>8.0665040000000001</v>
      </c>
      <c r="DB66" s="27">
        <v>8.7262330000000006</v>
      </c>
      <c r="DC66" s="27">
        <v>9.753247</v>
      </c>
      <c r="DD66" s="24">
        <v>7.2425480000000002</v>
      </c>
      <c r="DE66" s="27">
        <v>6.9321229999999998</v>
      </c>
      <c r="DF66" s="27">
        <v>8.1826380000000007</v>
      </c>
      <c r="DG66" s="27">
        <v>8.8475090000000005</v>
      </c>
      <c r="DH66" s="27">
        <v>9.8948540000000005</v>
      </c>
      <c r="DI66" s="24">
        <v>7.326708</v>
      </c>
      <c r="DJ66" s="27">
        <v>7.0098969999999996</v>
      </c>
      <c r="DK66" s="27">
        <v>8.2977279999999993</v>
      </c>
      <c r="DL66" s="27">
        <v>8.9986940000000004</v>
      </c>
      <c r="DM66" s="27">
        <v>10.028302999999999</v>
      </c>
      <c r="DN66" s="24">
        <v>7.4092039999999999</v>
      </c>
      <c r="DO66" s="27">
        <v>7.151427</v>
      </c>
      <c r="DP66" s="27">
        <v>8.479787</v>
      </c>
      <c r="DQ66" s="27">
        <v>9.2005520000000001</v>
      </c>
      <c r="DR66" s="27">
        <v>10.172565000000001</v>
      </c>
      <c r="DS66" s="24">
        <v>7.485366</v>
      </c>
      <c r="DT66" s="27">
        <v>7.2726610000000003</v>
      </c>
      <c r="DU66" s="27">
        <v>8.6419560000000004</v>
      </c>
      <c r="DV66" s="27">
        <v>9.3953659999999992</v>
      </c>
      <c r="DW66" s="27">
        <v>10.272967</v>
      </c>
      <c r="DX66" s="24">
        <v>7.6017869999999998</v>
      </c>
      <c r="DY66" s="27">
        <v>7.4183839999999996</v>
      </c>
      <c r="DZ66" s="27">
        <v>8.7921840000000007</v>
      </c>
      <c r="EA66" s="27">
        <v>9.5747920000000004</v>
      </c>
      <c r="EB66" s="27">
        <v>10.357936</v>
      </c>
      <c r="EC66" s="24">
        <v>7.7262639999999996</v>
      </c>
      <c r="ED66" s="27">
        <v>7.5307649999999997</v>
      </c>
      <c r="EE66" s="27">
        <v>8.9292960000000008</v>
      </c>
      <c r="EF66" s="27">
        <v>9.7190150000000006</v>
      </c>
      <c r="EG66" s="27">
        <v>10.474062999999999</v>
      </c>
      <c r="EH66" s="24">
        <v>7.8528929999999999</v>
      </c>
      <c r="EI66" s="27">
        <v>7.6290069999999996</v>
      </c>
      <c r="EJ66" s="27">
        <v>9.0812249999999999</v>
      </c>
      <c r="EK66" s="27">
        <v>9.8619540000000008</v>
      </c>
      <c r="EL66" s="27">
        <v>10.529996000000001</v>
      </c>
      <c r="EM66" s="24">
        <v>7.9806010000000001</v>
      </c>
      <c r="EN66" s="27">
        <v>7.7451759999999998</v>
      </c>
      <c r="EO66" s="27">
        <v>9.2175999999999991</v>
      </c>
      <c r="EP66" s="27">
        <v>10.035722</v>
      </c>
      <c r="EQ66" s="27">
        <v>10.537801</v>
      </c>
      <c r="ER66" s="24">
        <v>8.1116620000000008</v>
      </c>
      <c r="ES66" s="26">
        <v>4.0000000000000001E-3</v>
      </c>
      <c r="ET66" s="26">
        <v>0.01</v>
      </c>
      <c r="EU66" s="26">
        <v>1.2999999999999999E-2</v>
      </c>
      <c r="EV66" s="26">
        <v>1.4999999999999999E-2</v>
      </c>
      <c r="EW66" s="25">
        <v>6.0000000000000001E-3</v>
      </c>
    </row>
    <row r="67" spans="1:153" x14ac:dyDescent="0.25">
      <c r="A67" s="24" t="s">
        <v>173</v>
      </c>
      <c r="B67" s="24">
        <v>11.569411000000001</v>
      </c>
      <c r="C67" s="24">
        <v>11.165993</v>
      </c>
      <c r="D67" s="27">
        <v>10.617884999999999</v>
      </c>
      <c r="E67" s="27">
        <v>10.622213</v>
      </c>
      <c r="F67" s="27">
        <v>10.625975</v>
      </c>
      <c r="G67" s="27">
        <v>10.606896000000001</v>
      </c>
      <c r="H67" s="24">
        <v>10.593863000000001</v>
      </c>
      <c r="I67" s="27">
        <v>10.444317</v>
      </c>
      <c r="J67" s="27">
        <v>10.452973</v>
      </c>
      <c r="K67" s="27">
        <v>10.443868999999999</v>
      </c>
      <c r="L67" s="27">
        <v>10.446498</v>
      </c>
      <c r="M67" s="24">
        <v>10.404408</v>
      </c>
      <c r="N67" s="27">
        <v>10.285251000000001</v>
      </c>
      <c r="O67" s="27">
        <v>10.602532</v>
      </c>
      <c r="P67" s="27">
        <v>10.768724000000001</v>
      </c>
      <c r="Q67" s="27">
        <v>11.092264999999999</v>
      </c>
      <c r="R67" s="24">
        <v>10.467787</v>
      </c>
      <c r="S67" s="27">
        <v>10.185603</v>
      </c>
      <c r="T67" s="27">
        <v>10.992241</v>
      </c>
      <c r="U67" s="27">
        <v>11.468851000000001</v>
      </c>
      <c r="V67" s="27">
        <v>12.311614000000001</v>
      </c>
      <c r="W67" s="24">
        <v>10.755172999999999</v>
      </c>
      <c r="X67" s="27">
        <v>10.210791</v>
      </c>
      <c r="Y67" s="27">
        <v>11.048284000000001</v>
      </c>
      <c r="Z67" s="27">
        <v>11.656846</v>
      </c>
      <c r="AA67" s="27">
        <v>12.672532</v>
      </c>
      <c r="AB67" s="24">
        <v>10.715266</v>
      </c>
      <c r="AC67" s="27">
        <v>10.186111</v>
      </c>
      <c r="AD67" s="27">
        <v>11.005882</v>
      </c>
      <c r="AE67" s="27">
        <v>11.659791</v>
      </c>
      <c r="AF67" s="27">
        <v>12.79538</v>
      </c>
      <c r="AG67" s="24">
        <v>10.570646999999999</v>
      </c>
      <c r="AH67" s="27">
        <v>10.197288</v>
      </c>
      <c r="AI67" s="27">
        <v>11.011518000000001</v>
      </c>
      <c r="AJ67" s="27">
        <v>11.730471</v>
      </c>
      <c r="AK67" s="27">
        <v>12.78449</v>
      </c>
      <c r="AL67" s="24">
        <v>10.487943</v>
      </c>
      <c r="AM67" s="27">
        <v>10.125123</v>
      </c>
      <c r="AN67" s="27">
        <v>10.9802</v>
      </c>
      <c r="AO67" s="27">
        <v>11.673132000000001</v>
      </c>
      <c r="AP67" s="27">
        <v>12.709546</v>
      </c>
      <c r="AQ67" s="24">
        <v>10.375242999999999</v>
      </c>
      <c r="AR67" s="27">
        <v>10.089957</v>
      </c>
      <c r="AS67" s="27">
        <v>10.947184999999999</v>
      </c>
      <c r="AT67" s="27">
        <v>11.597146</v>
      </c>
      <c r="AU67" s="27">
        <v>12.545012</v>
      </c>
      <c r="AV67" s="24">
        <v>10.289804999999999</v>
      </c>
      <c r="AW67" s="27">
        <v>10.024365</v>
      </c>
      <c r="AX67" s="27">
        <v>10.934901999999999</v>
      </c>
      <c r="AY67" s="27">
        <v>11.551847</v>
      </c>
      <c r="AZ67" s="27">
        <v>12.347270999999999</v>
      </c>
      <c r="BA67" s="24">
        <v>10.211582999999999</v>
      </c>
      <c r="BB67" s="27">
        <v>10.059521</v>
      </c>
      <c r="BC67" s="27">
        <v>10.929207</v>
      </c>
      <c r="BD67" s="27">
        <v>11.566114000000001</v>
      </c>
      <c r="BE67" s="27">
        <v>12.341718</v>
      </c>
      <c r="BF67" s="24">
        <v>10.166416</v>
      </c>
      <c r="BG67" s="27">
        <v>10.107321000000001</v>
      </c>
      <c r="BH67" s="27">
        <v>11.014830999999999</v>
      </c>
      <c r="BI67" s="27">
        <v>11.669566</v>
      </c>
      <c r="BJ67" s="27">
        <v>12.473475000000001</v>
      </c>
      <c r="BK67" s="24">
        <v>10.196711000000001</v>
      </c>
      <c r="BL67" s="27">
        <v>10.205594</v>
      </c>
      <c r="BM67" s="27">
        <v>11.136385000000001</v>
      </c>
      <c r="BN67" s="27">
        <v>11.807612000000001</v>
      </c>
      <c r="BO67" s="27">
        <v>12.634088</v>
      </c>
      <c r="BP67" s="24">
        <v>10.281776000000001</v>
      </c>
      <c r="BQ67" s="27">
        <v>10.371304</v>
      </c>
      <c r="BR67" s="27">
        <v>11.284940000000001</v>
      </c>
      <c r="BS67" s="27">
        <v>11.922007000000001</v>
      </c>
      <c r="BT67" s="27">
        <v>12.829392</v>
      </c>
      <c r="BU67" s="24">
        <v>10.379219000000001</v>
      </c>
      <c r="BV67" s="27">
        <v>10.479542</v>
      </c>
      <c r="BW67" s="27">
        <v>11.457307</v>
      </c>
      <c r="BX67" s="27">
        <v>12.060473999999999</v>
      </c>
      <c r="BY67" s="27">
        <v>12.965932</v>
      </c>
      <c r="BZ67" s="24">
        <v>10.503917</v>
      </c>
      <c r="CA67" s="27">
        <v>10.522304999999999</v>
      </c>
      <c r="CB67" s="27">
        <v>11.552949999999999</v>
      </c>
      <c r="CC67" s="27">
        <v>12.216799</v>
      </c>
      <c r="CD67" s="27">
        <v>13.058973</v>
      </c>
      <c r="CE67" s="24">
        <v>10.584705</v>
      </c>
      <c r="CF67" s="27">
        <v>10.557969</v>
      </c>
      <c r="CG67" s="27">
        <v>11.67201</v>
      </c>
      <c r="CH67" s="27">
        <v>12.322376</v>
      </c>
      <c r="CI67" s="27">
        <v>13.143649</v>
      </c>
      <c r="CJ67" s="24">
        <v>10.656871000000001</v>
      </c>
      <c r="CK67" s="27">
        <v>10.682944000000001</v>
      </c>
      <c r="CL67" s="27">
        <v>11.773821999999999</v>
      </c>
      <c r="CM67" s="27">
        <v>12.429311999999999</v>
      </c>
      <c r="CN67" s="27">
        <v>13.238556000000001</v>
      </c>
      <c r="CO67" s="24">
        <v>10.768648000000001</v>
      </c>
      <c r="CP67" s="27">
        <v>10.743168000000001</v>
      </c>
      <c r="CQ67" s="27">
        <v>11.865031999999999</v>
      </c>
      <c r="CR67" s="27">
        <v>12.526337</v>
      </c>
      <c r="CS67" s="27">
        <v>13.410405000000001</v>
      </c>
      <c r="CT67" s="24">
        <v>10.856093</v>
      </c>
      <c r="CU67" s="27">
        <v>10.832668999999999</v>
      </c>
      <c r="CV67" s="27">
        <v>11.994332</v>
      </c>
      <c r="CW67" s="27">
        <v>12.627103</v>
      </c>
      <c r="CX67" s="27">
        <v>13.560371999999999</v>
      </c>
      <c r="CY67" s="24">
        <v>10.962092999999999</v>
      </c>
      <c r="CZ67" s="27">
        <v>10.949127000000001</v>
      </c>
      <c r="DA67" s="27">
        <v>12.098438</v>
      </c>
      <c r="DB67" s="27">
        <v>12.740653999999999</v>
      </c>
      <c r="DC67" s="27">
        <v>13.716537000000001</v>
      </c>
      <c r="DD67" s="24">
        <v>11.040893000000001</v>
      </c>
      <c r="DE67" s="27">
        <v>11.042805</v>
      </c>
      <c r="DF67" s="27">
        <v>12.233090000000001</v>
      </c>
      <c r="DG67" s="27">
        <v>12.839684</v>
      </c>
      <c r="DH67" s="27">
        <v>13.872835</v>
      </c>
      <c r="DI67" s="24">
        <v>11.138605</v>
      </c>
      <c r="DJ67" s="27">
        <v>11.098212</v>
      </c>
      <c r="DK67" s="27">
        <v>12.357243</v>
      </c>
      <c r="DL67" s="27">
        <v>13.028423</v>
      </c>
      <c r="DM67" s="27">
        <v>14.039949</v>
      </c>
      <c r="DN67" s="24">
        <v>11.218368999999999</v>
      </c>
      <c r="DO67" s="27">
        <v>11.273617</v>
      </c>
      <c r="DP67" s="27">
        <v>12.540849</v>
      </c>
      <c r="DQ67" s="27">
        <v>13.250833999999999</v>
      </c>
      <c r="DR67" s="27">
        <v>14.227093999999999</v>
      </c>
      <c r="DS67" s="24">
        <v>11.30522</v>
      </c>
      <c r="DT67" s="27">
        <v>11.417956999999999</v>
      </c>
      <c r="DU67" s="27">
        <v>12.703593</v>
      </c>
      <c r="DV67" s="27">
        <v>13.473992000000001</v>
      </c>
      <c r="DW67" s="27">
        <v>14.349487</v>
      </c>
      <c r="DX67" s="24">
        <v>11.404914</v>
      </c>
      <c r="DY67" s="27">
        <v>11.566464</v>
      </c>
      <c r="DZ67" s="27">
        <v>12.863585</v>
      </c>
      <c r="EA67" s="27">
        <v>13.636804</v>
      </c>
      <c r="EB67" s="27">
        <v>14.444705000000001</v>
      </c>
      <c r="EC67" s="24">
        <v>11.536975</v>
      </c>
      <c r="ED67" s="27">
        <v>11.684824000000001</v>
      </c>
      <c r="EE67" s="27">
        <v>13.01759</v>
      </c>
      <c r="EF67" s="27">
        <v>13.781950999999999</v>
      </c>
      <c r="EG67" s="27">
        <v>14.592566</v>
      </c>
      <c r="EH67" s="24">
        <v>11.659397</v>
      </c>
      <c r="EI67" s="27">
        <v>11.786809</v>
      </c>
      <c r="EJ67" s="27">
        <v>13.171951</v>
      </c>
      <c r="EK67" s="27">
        <v>13.933311</v>
      </c>
      <c r="EL67" s="27">
        <v>14.696795</v>
      </c>
      <c r="EM67" s="24">
        <v>11.804646999999999</v>
      </c>
      <c r="EN67" s="27">
        <v>11.925179</v>
      </c>
      <c r="EO67" s="27">
        <v>13.320264999999999</v>
      </c>
      <c r="EP67" s="27">
        <v>14.118855</v>
      </c>
      <c r="EQ67" s="27">
        <v>14.736874</v>
      </c>
      <c r="ER67" s="24">
        <v>11.940742</v>
      </c>
      <c r="ES67" s="26">
        <v>2E-3</v>
      </c>
      <c r="ET67" s="26">
        <v>6.0000000000000001E-3</v>
      </c>
      <c r="EU67" s="26">
        <v>8.0000000000000002E-3</v>
      </c>
      <c r="EV67" s="26">
        <v>0.01</v>
      </c>
      <c r="EW67" s="25">
        <v>2E-3</v>
      </c>
    </row>
    <row r="68" spans="1:153" x14ac:dyDescent="0.25">
      <c r="A68" s="28" t="s">
        <v>172</v>
      </c>
      <c r="B68" s="28">
        <v>10.03265</v>
      </c>
      <c r="C68" s="28">
        <v>9.9049600000000009</v>
      </c>
      <c r="D68" s="31">
        <v>9.4087510000000005</v>
      </c>
      <c r="E68" s="31">
        <v>9.4117160000000002</v>
      </c>
      <c r="F68" s="31">
        <v>9.4131719999999994</v>
      </c>
      <c r="G68" s="31">
        <v>9.4067530000000001</v>
      </c>
      <c r="H68" s="28">
        <v>9.387124</v>
      </c>
      <c r="I68" s="31">
        <v>9.1918539999999993</v>
      </c>
      <c r="J68" s="31">
        <v>9.1973870000000009</v>
      </c>
      <c r="K68" s="31">
        <v>9.1984879999999993</v>
      </c>
      <c r="L68" s="31">
        <v>9.2009329999999991</v>
      </c>
      <c r="M68" s="28">
        <v>9.1409350000000007</v>
      </c>
      <c r="N68" s="31">
        <v>9.2396550000000008</v>
      </c>
      <c r="O68" s="31">
        <v>9.6335879999999996</v>
      </c>
      <c r="P68" s="31">
        <v>9.8454359999999994</v>
      </c>
      <c r="Q68" s="31">
        <v>10.232581</v>
      </c>
      <c r="R68" s="28">
        <v>9.4935949999999991</v>
      </c>
      <c r="S68" s="31">
        <v>9.1876309999999997</v>
      </c>
      <c r="T68" s="31">
        <v>9.9836229999999997</v>
      </c>
      <c r="U68" s="31">
        <v>10.437568000000001</v>
      </c>
      <c r="V68" s="31">
        <v>11.278017999999999</v>
      </c>
      <c r="W68" s="28">
        <v>9.7554909999999992</v>
      </c>
      <c r="X68" s="31">
        <v>9.3182679999999998</v>
      </c>
      <c r="Y68" s="31">
        <v>10.176280999999999</v>
      </c>
      <c r="Z68" s="31">
        <v>10.795366</v>
      </c>
      <c r="AA68" s="31">
        <v>11.926037000000001</v>
      </c>
      <c r="AB68" s="28">
        <v>9.9597990000000003</v>
      </c>
      <c r="AC68" s="31">
        <v>9.3911499999999997</v>
      </c>
      <c r="AD68" s="31">
        <v>10.256183</v>
      </c>
      <c r="AE68" s="31">
        <v>10.92287</v>
      </c>
      <c r="AF68" s="31">
        <v>12.167998000000001</v>
      </c>
      <c r="AG68" s="28">
        <v>9.9454639999999994</v>
      </c>
      <c r="AH68" s="31">
        <v>9.4189889999999998</v>
      </c>
      <c r="AI68" s="31">
        <v>10.309312</v>
      </c>
      <c r="AJ68" s="31">
        <v>11.056827999999999</v>
      </c>
      <c r="AK68" s="31">
        <v>12.222562</v>
      </c>
      <c r="AL68" s="28">
        <v>9.9233949999999993</v>
      </c>
      <c r="AM68" s="31">
        <v>9.3792010000000001</v>
      </c>
      <c r="AN68" s="31">
        <v>10.319103999999999</v>
      </c>
      <c r="AO68" s="31">
        <v>11.059613000000001</v>
      </c>
      <c r="AP68" s="31">
        <v>12.214755</v>
      </c>
      <c r="AQ68" s="28">
        <v>9.8503509999999999</v>
      </c>
      <c r="AR68" s="31">
        <v>9.3810629999999993</v>
      </c>
      <c r="AS68" s="31">
        <v>10.329247000000001</v>
      </c>
      <c r="AT68" s="31">
        <v>11.023891000000001</v>
      </c>
      <c r="AU68" s="31">
        <v>12.133327</v>
      </c>
      <c r="AV68" s="28">
        <v>9.8089829999999996</v>
      </c>
      <c r="AW68" s="31">
        <v>9.3879479999999997</v>
      </c>
      <c r="AX68" s="31">
        <v>10.374056</v>
      </c>
      <c r="AY68" s="31">
        <v>11.039448</v>
      </c>
      <c r="AZ68" s="31">
        <v>12.018076000000001</v>
      </c>
      <c r="BA68" s="28">
        <v>9.7548220000000008</v>
      </c>
      <c r="BB68" s="31">
        <v>9.4295159999999996</v>
      </c>
      <c r="BC68" s="31">
        <v>10.400318</v>
      </c>
      <c r="BD68" s="31">
        <v>11.069330000000001</v>
      </c>
      <c r="BE68" s="31">
        <v>12.008065999999999</v>
      </c>
      <c r="BF68" s="28">
        <v>9.7128920000000001</v>
      </c>
      <c r="BG68" s="31">
        <v>9.4384390000000007</v>
      </c>
      <c r="BH68" s="31">
        <v>10.487123</v>
      </c>
      <c r="BI68" s="31">
        <v>11.118941</v>
      </c>
      <c r="BJ68" s="31">
        <v>12.095478999999999</v>
      </c>
      <c r="BK68" s="28">
        <v>9.7220770000000005</v>
      </c>
      <c r="BL68" s="31">
        <v>9.4539939999999998</v>
      </c>
      <c r="BM68" s="31">
        <v>10.504068999999999</v>
      </c>
      <c r="BN68" s="31">
        <v>11.158659</v>
      </c>
      <c r="BO68" s="31">
        <v>12.196616000000001</v>
      </c>
      <c r="BP68" s="28">
        <v>9.736713</v>
      </c>
      <c r="BQ68" s="31">
        <v>9.5097229999999993</v>
      </c>
      <c r="BR68" s="31">
        <v>10.535788999999999</v>
      </c>
      <c r="BS68" s="31">
        <v>11.180356</v>
      </c>
      <c r="BT68" s="31">
        <v>12.279821999999999</v>
      </c>
      <c r="BU68" s="28">
        <v>9.7468909999999997</v>
      </c>
      <c r="BV68" s="31">
        <v>9.53247</v>
      </c>
      <c r="BW68" s="31">
        <v>10.630027999999999</v>
      </c>
      <c r="BX68" s="31">
        <v>11.233578</v>
      </c>
      <c r="BY68" s="31">
        <v>12.355852000000001</v>
      </c>
      <c r="BZ68" s="28">
        <v>9.7721210000000003</v>
      </c>
      <c r="CA68" s="31">
        <v>9.5467820000000003</v>
      </c>
      <c r="CB68" s="31">
        <v>10.668001</v>
      </c>
      <c r="CC68" s="31">
        <v>11.305266</v>
      </c>
      <c r="CD68" s="31">
        <v>12.393300999999999</v>
      </c>
      <c r="CE68" s="28">
        <v>9.8012530000000009</v>
      </c>
      <c r="CF68" s="31">
        <v>9.5727729999999998</v>
      </c>
      <c r="CG68" s="31">
        <v>10.749112</v>
      </c>
      <c r="CH68" s="31">
        <v>11.397430999999999</v>
      </c>
      <c r="CI68" s="31">
        <v>12.478413</v>
      </c>
      <c r="CJ68" s="28">
        <v>9.8441200000000002</v>
      </c>
      <c r="CK68" s="31">
        <v>9.6487479999999994</v>
      </c>
      <c r="CL68" s="31">
        <v>10.812932999999999</v>
      </c>
      <c r="CM68" s="31">
        <v>11.50342</v>
      </c>
      <c r="CN68" s="31">
        <v>12.509840000000001</v>
      </c>
      <c r="CO68" s="28">
        <v>9.9321470000000005</v>
      </c>
      <c r="CP68" s="31">
        <v>9.6743210000000008</v>
      </c>
      <c r="CQ68" s="31">
        <v>10.879604</v>
      </c>
      <c r="CR68" s="31">
        <v>11.596498</v>
      </c>
      <c r="CS68" s="31">
        <v>12.633641000000001</v>
      </c>
      <c r="CT68" s="28">
        <v>10.006254999999999</v>
      </c>
      <c r="CU68" s="31">
        <v>9.7343089999999997</v>
      </c>
      <c r="CV68" s="31">
        <v>11.003773000000001</v>
      </c>
      <c r="CW68" s="31">
        <v>11.678689</v>
      </c>
      <c r="CX68" s="31">
        <v>12.771668999999999</v>
      </c>
      <c r="CY68" s="28">
        <v>10.102477</v>
      </c>
      <c r="CZ68" s="31">
        <v>9.8335919999999994</v>
      </c>
      <c r="DA68" s="31">
        <v>11.082449</v>
      </c>
      <c r="DB68" s="31">
        <v>11.799431</v>
      </c>
      <c r="DC68" s="31">
        <v>12.865724999999999</v>
      </c>
      <c r="DD68" s="28">
        <v>10.171547</v>
      </c>
      <c r="DE68" s="31">
        <v>9.9163259999999998</v>
      </c>
      <c r="DF68" s="31">
        <v>11.206512</v>
      </c>
      <c r="DG68" s="31">
        <v>11.913671000000001</v>
      </c>
      <c r="DH68" s="31">
        <v>13.010211</v>
      </c>
      <c r="DI68" s="28">
        <v>10.252898</v>
      </c>
      <c r="DJ68" s="31">
        <v>9.9830059999999996</v>
      </c>
      <c r="DK68" s="31">
        <v>11.324493</v>
      </c>
      <c r="DL68" s="31">
        <v>12.063983</v>
      </c>
      <c r="DM68" s="31">
        <v>13.149488</v>
      </c>
      <c r="DN68" s="28">
        <v>10.331775</v>
      </c>
      <c r="DO68" s="31">
        <v>10.144315000000001</v>
      </c>
      <c r="DP68" s="31">
        <v>11.517464</v>
      </c>
      <c r="DQ68" s="31">
        <v>12.281651999999999</v>
      </c>
      <c r="DR68" s="31">
        <v>13.310115</v>
      </c>
      <c r="DS68" s="28">
        <v>10.414702999999999</v>
      </c>
      <c r="DT68" s="31">
        <v>10.26468</v>
      </c>
      <c r="DU68" s="31">
        <v>11.680615</v>
      </c>
      <c r="DV68" s="31">
        <v>12.487185999999999</v>
      </c>
      <c r="DW68" s="31">
        <v>13.394864</v>
      </c>
      <c r="DX68" s="28">
        <v>10.525994000000001</v>
      </c>
      <c r="DY68" s="31">
        <v>10.409219</v>
      </c>
      <c r="DZ68" s="31">
        <v>11.830538000000001</v>
      </c>
      <c r="EA68" s="31">
        <v>12.661101</v>
      </c>
      <c r="EB68" s="31">
        <v>13.465223</v>
      </c>
      <c r="EC68" s="28">
        <v>10.650546</v>
      </c>
      <c r="ED68" s="31">
        <v>10.525207999999999</v>
      </c>
      <c r="EE68" s="31">
        <v>11.973845000000001</v>
      </c>
      <c r="EF68" s="31">
        <v>12.786809</v>
      </c>
      <c r="EG68" s="31">
        <v>13.567966</v>
      </c>
      <c r="EH68" s="28">
        <v>10.776153000000001</v>
      </c>
      <c r="EI68" s="31">
        <v>10.619232999999999</v>
      </c>
      <c r="EJ68" s="31">
        <v>12.132301</v>
      </c>
      <c r="EK68" s="31">
        <v>12.915900000000001</v>
      </c>
      <c r="EL68" s="31">
        <v>13.614214</v>
      </c>
      <c r="EM68" s="28">
        <v>10.910479</v>
      </c>
      <c r="EN68" s="31">
        <v>10.735991</v>
      </c>
      <c r="EO68" s="31">
        <v>12.264208999999999</v>
      </c>
      <c r="EP68" s="31">
        <v>13.100854</v>
      </c>
      <c r="EQ68" s="31">
        <v>13.605570999999999</v>
      </c>
      <c r="ER68" s="28">
        <v>11.048982000000001</v>
      </c>
      <c r="ES68" s="30">
        <v>3.0000000000000001E-3</v>
      </c>
      <c r="ET68" s="30">
        <v>7.0000000000000001E-3</v>
      </c>
      <c r="EU68" s="30">
        <v>0.01</v>
      </c>
      <c r="EV68" s="30">
        <v>1.0999999999999999E-2</v>
      </c>
      <c r="EW68" s="29">
        <v>4.0000000000000001E-3</v>
      </c>
    </row>
    <row r="69" spans="1:153" x14ac:dyDescent="0.25">
      <c r="A69" s="28" t="s">
        <v>169</v>
      </c>
      <c r="B69" s="24"/>
      <c r="C69" s="24"/>
      <c r="D69" s="194"/>
      <c r="E69" s="189"/>
      <c r="F69" s="189"/>
      <c r="G69" s="189"/>
      <c r="H69" s="195"/>
      <c r="I69" s="194"/>
      <c r="J69" s="189"/>
      <c r="K69" s="189"/>
      <c r="L69" s="189"/>
      <c r="M69" s="195"/>
      <c r="N69" s="194"/>
      <c r="O69" s="189"/>
      <c r="P69" s="189"/>
      <c r="Q69" s="189"/>
      <c r="R69" s="195"/>
      <c r="S69" s="194"/>
      <c r="T69" s="189"/>
      <c r="U69" s="189"/>
      <c r="V69" s="189"/>
      <c r="W69" s="195"/>
      <c r="X69" s="194"/>
      <c r="Y69" s="189"/>
      <c r="Z69" s="189"/>
      <c r="AA69" s="189"/>
      <c r="AB69" s="195"/>
      <c r="AC69" s="194"/>
      <c r="AD69" s="189"/>
      <c r="AE69" s="189"/>
      <c r="AF69" s="189"/>
      <c r="AG69" s="195"/>
      <c r="AH69" s="194"/>
      <c r="AI69" s="189"/>
      <c r="AJ69" s="189"/>
      <c r="AK69" s="189"/>
      <c r="AL69" s="195"/>
      <c r="AM69" s="194"/>
      <c r="AN69" s="189"/>
      <c r="AO69" s="189"/>
      <c r="AP69" s="189"/>
      <c r="AQ69" s="195"/>
      <c r="AR69" s="194"/>
      <c r="AS69" s="189"/>
      <c r="AT69" s="189"/>
      <c r="AU69" s="189"/>
      <c r="AV69" s="195"/>
      <c r="AW69" s="194"/>
      <c r="AX69" s="189"/>
      <c r="AY69" s="189"/>
      <c r="AZ69" s="189"/>
      <c r="BA69" s="195"/>
      <c r="BB69" s="194"/>
      <c r="BC69" s="189"/>
      <c r="BD69" s="189"/>
      <c r="BE69" s="189"/>
      <c r="BF69" s="195"/>
      <c r="BG69" s="194"/>
      <c r="BH69" s="189"/>
      <c r="BI69" s="189"/>
      <c r="BJ69" s="189"/>
      <c r="BK69" s="195"/>
      <c r="BL69" s="194"/>
      <c r="BM69" s="189"/>
      <c r="BN69" s="189"/>
      <c r="BO69" s="189"/>
      <c r="BP69" s="195"/>
      <c r="BQ69" s="194"/>
      <c r="BR69" s="189"/>
      <c r="BS69" s="189"/>
      <c r="BT69" s="189"/>
      <c r="BU69" s="195"/>
      <c r="BV69" s="194"/>
      <c r="BW69" s="189"/>
      <c r="BX69" s="189"/>
      <c r="BY69" s="189"/>
      <c r="BZ69" s="195"/>
      <c r="CA69" s="194"/>
      <c r="CB69" s="189"/>
      <c r="CC69" s="189"/>
      <c r="CD69" s="189"/>
      <c r="CE69" s="195"/>
      <c r="CF69" s="194"/>
      <c r="CG69" s="189"/>
      <c r="CH69" s="189"/>
      <c r="CI69" s="189"/>
      <c r="CJ69" s="195"/>
      <c r="CK69" s="194"/>
      <c r="CL69" s="189"/>
      <c r="CM69" s="189"/>
      <c r="CN69" s="189"/>
      <c r="CO69" s="195"/>
      <c r="CP69" s="194"/>
      <c r="CQ69" s="189"/>
      <c r="CR69" s="189"/>
      <c r="CS69" s="189"/>
      <c r="CT69" s="195"/>
      <c r="CU69" s="194"/>
      <c r="CV69" s="189"/>
      <c r="CW69" s="189"/>
      <c r="CX69" s="189"/>
      <c r="CY69" s="195"/>
      <c r="CZ69" s="194"/>
      <c r="DA69" s="189"/>
      <c r="DB69" s="189"/>
      <c r="DC69" s="189"/>
      <c r="DD69" s="195"/>
      <c r="DE69" s="194"/>
      <c r="DF69" s="189"/>
      <c r="DG69" s="189"/>
      <c r="DH69" s="189"/>
      <c r="DI69" s="195"/>
      <c r="DJ69" s="194"/>
      <c r="DK69" s="189"/>
      <c r="DL69" s="189"/>
      <c r="DM69" s="189"/>
      <c r="DN69" s="195"/>
      <c r="DO69" s="194"/>
      <c r="DP69" s="189"/>
      <c r="DQ69" s="189"/>
      <c r="DR69" s="189"/>
      <c r="DS69" s="195"/>
      <c r="DT69" s="194"/>
      <c r="DU69" s="189"/>
      <c r="DV69" s="189"/>
      <c r="DW69" s="189"/>
      <c r="DX69" s="195"/>
      <c r="DY69" s="194"/>
      <c r="DZ69" s="189"/>
      <c r="EA69" s="189"/>
      <c r="EB69" s="189"/>
      <c r="EC69" s="195"/>
      <c r="ED69" s="194"/>
      <c r="EE69" s="189"/>
      <c r="EF69" s="189"/>
      <c r="EG69" s="189"/>
      <c r="EH69" s="195"/>
      <c r="EI69" s="194"/>
      <c r="EJ69" s="189"/>
      <c r="EK69" s="189"/>
      <c r="EL69" s="189"/>
      <c r="EM69" s="195"/>
      <c r="EN69" s="194"/>
      <c r="EO69" s="189"/>
      <c r="EP69" s="189"/>
      <c r="EQ69" s="189"/>
      <c r="ER69" s="195"/>
      <c r="ES69" s="194"/>
      <c r="ET69" s="189"/>
      <c r="EU69" s="189"/>
      <c r="EV69" s="189"/>
      <c r="EW69" s="195"/>
    </row>
    <row r="70" spans="1:153" x14ac:dyDescent="0.25">
      <c r="A70" s="24" t="s">
        <v>176</v>
      </c>
      <c r="B70" s="24">
        <v>11.533201</v>
      </c>
      <c r="C70" s="24">
        <v>11.715401</v>
      </c>
      <c r="D70" s="27">
        <v>11.552073</v>
      </c>
      <c r="E70" s="27">
        <v>11.554143</v>
      </c>
      <c r="F70" s="27">
        <v>11.554933999999999</v>
      </c>
      <c r="G70" s="27">
        <v>11.548052999999999</v>
      </c>
      <c r="H70" s="24">
        <v>11.531775</v>
      </c>
      <c r="I70" s="27">
        <v>11.492067</v>
      </c>
      <c r="J70" s="27">
        <v>11.497951</v>
      </c>
      <c r="K70" s="27">
        <v>11.495971000000001</v>
      </c>
      <c r="L70" s="27">
        <v>11.497567</v>
      </c>
      <c r="M70" s="24">
        <v>11.437626</v>
      </c>
      <c r="N70" s="27">
        <v>11.823043</v>
      </c>
      <c r="O70" s="27">
        <v>12.218626</v>
      </c>
      <c r="P70" s="27">
        <v>12.43622</v>
      </c>
      <c r="Q70" s="27">
        <v>12.836515</v>
      </c>
      <c r="R70" s="24">
        <v>12.065533</v>
      </c>
      <c r="S70" s="27">
        <v>12.032074</v>
      </c>
      <c r="T70" s="27">
        <v>12.898356</v>
      </c>
      <c r="U70" s="27">
        <v>13.402651000000001</v>
      </c>
      <c r="V70" s="27">
        <v>14.335720999999999</v>
      </c>
      <c r="W70" s="24">
        <v>12.633585</v>
      </c>
      <c r="X70" s="27">
        <v>12.390150999999999</v>
      </c>
      <c r="Y70" s="27">
        <v>13.332572000000001</v>
      </c>
      <c r="Z70" s="27">
        <v>14.026097999999999</v>
      </c>
      <c r="AA70" s="27">
        <v>15.288261</v>
      </c>
      <c r="AB70" s="24">
        <v>13.068355</v>
      </c>
      <c r="AC70" s="27">
        <v>12.670674</v>
      </c>
      <c r="AD70" s="27">
        <v>13.619949999999999</v>
      </c>
      <c r="AE70" s="27">
        <v>14.362235</v>
      </c>
      <c r="AF70" s="27">
        <v>15.779593</v>
      </c>
      <c r="AG70" s="24">
        <v>13.230947</v>
      </c>
      <c r="AH70" s="27">
        <v>12.882949</v>
      </c>
      <c r="AI70" s="27">
        <v>13.864221000000001</v>
      </c>
      <c r="AJ70" s="27">
        <v>14.712236000000001</v>
      </c>
      <c r="AK70" s="27">
        <v>16.055809</v>
      </c>
      <c r="AL70" s="24">
        <v>13.393603000000001</v>
      </c>
      <c r="AM70" s="27">
        <v>13.015352</v>
      </c>
      <c r="AN70" s="27">
        <v>14.067373999999999</v>
      </c>
      <c r="AO70" s="27">
        <v>14.918248</v>
      </c>
      <c r="AP70" s="27">
        <v>16.277866</v>
      </c>
      <c r="AQ70" s="24">
        <v>13.496295</v>
      </c>
      <c r="AR70" s="27">
        <v>13.232041000000001</v>
      </c>
      <c r="AS70" s="27">
        <v>14.314774</v>
      </c>
      <c r="AT70" s="27">
        <v>15.125347</v>
      </c>
      <c r="AU70" s="27">
        <v>16.464206999999998</v>
      </c>
      <c r="AV70" s="24">
        <v>13.680668000000001</v>
      </c>
      <c r="AW70" s="27">
        <v>13.460471</v>
      </c>
      <c r="AX70" s="27">
        <v>14.607639000000001</v>
      </c>
      <c r="AY70" s="27">
        <v>15.393355</v>
      </c>
      <c r="AZ70" s="27">
        <v>16.605772000000002</v>
      </c>
      <c r="BA70" s="24">
        <v>13.855418</v>
      </c>
      <c r="BB70" s="27">
        <v>13.747088</v>
      </c>
      <c r="BC70" s="27">
        <v>14.910486000000001</v>
      </c>
      <c r="BD70" s="27">
        <v>15.717756</v>
      </c>
      <c r="BE70" s="27">
        <v>16.900946000000001</v>
      </c>
      <c r="BF70" s="24">
        <v>14.062737</v>
      </c>
      <c r="BG70" s="27">
        <v>13.994130999999999</v>
      </c>
      <c r="BH70" s="27">
        <v>15.289885999999999</v>
      </c>
      <c r="BI70" s="27">
        <v>16.056881000000001</v>
      </c>
      <c r="BJ70" s="27">
        <v>17.315446999999999</v>
      </c>
      <c r="BK70" s="24">
        <v>14.344355999999999</v>
      </c>
      <c r="BL70" s="27">
        <v>14.28839</v>
      </c>
      <c r="BM70" s="27">
        <v>15.619389999999999</v>
      </c>
      <c r="BN70" s="27">
        <v>16.415514000000002</v>
      </c>
      <c r="BO70" s="27">
        <v>17.767239</v>
      </c>
      <c r="BP70" s="24">
        <v>14.667965000000001</v>
      </c>
      <c r="BQ70" s="27">
        <v>14.654013000000001</v>
      </c>
      <c r="BR70" s="27">
        <v>15.985868999999999</v>
      </c>
      <c r="BS70" s="27">
        <v>16.771515000000001</v>
      </c>
      <c r="BT70" s="27">
        <v>18.223269999999999</v>
      </c>
      <c r="BU70" s="24">
        <v>15.019588000000001</v>
      </c>
      <c r="BV70" s="27">
        <v>14.980352</v>
      </c>
      <c r="BW70" s="27">
        <v>16.433540000000001</v>
      </c>
      <c r="BX70" s="27">
        <v>17.177982</v>
      </c>
      <c r="BY70" s="27">
        <v>18.681654000000002</v>
      </c>
      <c r="BZ70" s="24">
        <v>15.383457</v>
      </c>
      <c r="CA70" s="27">
        <v>15.282640000000001</v>
      </c>
      <c r="CB70" s="27">
        <v>16.785582999999999</v>
      </c>
      <c r="CC70" s="27">
        <v>17.591614</v>
      </c>
      <c r="CD70" s="27">
        <v>19.091068</v>
      </c>
      <c r="CE70" s="24">
        <v>15.72883</v>
      </c>
      <c r="CF70" s="27">
        <v>15.601865999999999</v>
      </c>
      <c r="CG70" s="27">
        <v>17.181211000000001</v>
      </c>
      <c r="CH70" s="27">
        <v>18.027470000000001</v>
      </c>
      <c r="CI70" s="27">
        <v>19.555686999999999</v>
      </c>
      <c r="CJ70" s="24">
        <v>16.080010999999999</v>
      </c>
      <c r="CK70" s="27">
        <v>15.975108000000001</v>
      </c>
      <c r="CL70" s="27">
        <v>17.565270999999999</v>
      </c>
      <c r="CM70" s="27">
        <v>18.492356999999998</v>
      </c>
      <c r="CN70" s="27">
        <v>19.933976999999999</v>
      </c>
      <c r="CO70" s="24">
        <v>16.495971999999998</v>
      </c>
      <c r="CP70" s="27">
        <v>16.279948999999998</v>
      </c>
      <c r="CQ70" s="27">
        <v>17.956316000000001</v>
      </c>
      <c r="CR70" s="27">
        <v>18.939592000000001</v>
      </c>
      <c r="CS70" s="27">
        <v>20.443335000000001</v>
      </c>
      <c r="CT70" s="24">
        <v>16.90213</v>
      </c>
      <c r="CU70" s="27">
        <v>16.640029999999999</v>
      </c>
      <c r="CV70" s="27">
        <v>18.440092</v>
      </c>
      <c r="CW70" s="27">
        <v>19.383410999999999</v>
      </c>
      <c r="CX70" s="27">
        <v>21.005842000000001</v>
      </c>
      <c r="CY70" s="24">
        <v>17.352803999999999</v>
      </c>
      <c r="CZ70" s="27">
        <v>17.054290999999999</v>
      </c>
      <c r="DA70" s="27">
        <v>18.867806999999999</v>
      </c>
      <c r="DB70" s="27">
        <v>19.904005000000002</v>
      </c>
      <c r="DC70" s="27">
        <v>21.502631999999998</v>
      </c>
      <c r="DD70" s="24">
        <v>17.766611000000001</v>
      </c>
      <c r="DE70" s="27">
        <v>17.450641999999998</v>
      </c>
      <c r="DF70" s="27">
        <v>19.358768000000001</v>
      </c>
      <c r="DG70" s="27">
        <v>20.415835999999999</v>
      </c>
      <c r="DH70" s="27">
        <v>22.081211</v>
      </c>
      <c r="DI70" s="24">
        <v>18.196141999999998</v>
      </c>
      <c r="DJ70" s="27">
        <v>17.841263000000001</v>
      </c>
      <c r="DK70" s="27">
        <v>19.869246</v>
      </c>
      <c r="DL70" s="27">
        <v>20.984300999999999</v>
      </c>
      <c r="DM70" s="27">
        <v>22.685385</v>
      </c>
      <c r="DN70" s="24">
        <v>18.636680999999999</v>
      </c>
      <c r="DO70" s="27">
        <v>18.367619999999999</v>
      </c>
      <c r="DP70" s="27">
        <v>20.492746</v>
      </c>
      <c r="DQ70" s="27">
        <v>21.67024</v>
      </c>
      <c r="DR70" s="27">
        <v>23.347839</v>
      </c>
      <c r="DS70" s="24">
        <v>19.086604999999999</v>
      </c>
      <c r="DT70" s="27">
        <v>18.846952000000002</v>
      </c>
      <c r="DU70" s="27">
        <v>21.082808</v>
      </c>
      <c r="DV70" s="27">
        <v>22.346831999999999</v>
      </c>
      <c r="DW70" s="27">
        <v>23.876508999999999</v>
      </c>
      <c r="DX70" s="24">
        <v>19.565901</v>
      </c>
      <c r="DY70" s="27">
        <v>19.361554999999999</v>
      </c>
      <c r="DZ70" s="27">
        <v>21.671496999999999</v>
      </c>
      <c r="EA70" s="27">
        <v>22.993687000000001</v>
      </c>
      <c r="EB70" s="27">
        <v>24.404136999999999</v>
      </c>
      <c r="EC70" s="24">
        <v>20.085978999999998</v>
      </c>
      <c r="ED70" s="27">
        <v>19.851782</v>
      </c>
      <c r="EE70" s="27">
        <v>22.271442</v>
      </c>
      <c r="EF70" s="27">
        <v>23.580193000000001</v>
      </c>
      <c r="EG70" s="27">
        <v>24.987884999999999</v>
      </c>
      <c r="EH70" s="24">
        <v>20.634806000000001</v>
      </c>
      <c r="EI70" s="27">
        <v>20.310697999999999</v>
      </c>
      <c r="EJ70" s="27">
        <v>22.914476000000001</v>
      </c>
      <c r="EK70" s="27">
        <v>24.191296000000001</v>
      </c>
      <c r="EL70" s="27">
        <v>25.497786999999999</v>
      </c>
      <c r="EM70" s="24">
        <v>21.207975000000001</v>
      </c>
      <c r="EN70" s="27">
        <v>20.812742</v>
      </c>
      <c r="EO70" s="27">
        <v>23.510276999999999</v>
      </c>
      <c r="EP70" s="27">
        <v>24.930882</v>
      </c>
      <c r="EQ70" s="27">
        <v>25.935883</v>
      </c>
      <c r="ER70" s="24">
        <v>21.803823000000001</v>
      </c>
      <c r="ES70" s="26">
        <v>0.02</v>
      </c>
      <c r="ET70" s="26">
        <v>2.4E-2</v>
      </c>
      <c r="EU70" s="26">
        <v>2.5999999999999999E-2</v>
      </c>
      <c r="EV70" s="26">
        <v>2.8000000000000001E-2</v>
      </c>
      <c r="EW70" s="25">
        <v>2.1999999999999999E-2</v>
      </c>
    </row>
    <row r="71" spans="1:153" x14ac:dyDescent="0.25">
      <c r="A71" s="24" t="s">
        <v>175</v>
      </c>
      <c r="B71" s="24">
        <v>10.186799000000001</v>
      </c>
      <c r="C71" s="24">
        <v>10.229398</v>
      </c>
      <c r="D71" s="27">
        <v>9.8815639999999991</v>
      </c>
      <c r="E71" s="27">
        <v>9.8853240000000007</v>
      </c>
      <c r="F71" s="27">
        <v>9.8889390000000006</v>
      </c>
      <c r="G71" s="27">
        <v>9.8796549999999996</v>
      </c>
      <c r="H71" s="24">
        <v>9.8582199999999993</v>
      </c>
      <c r="I71" s="27">
        <v>9.8047550000000001</v>
      </c>
      <c r="J71" s="27">
        <v>9.8106369999999998</v>
      </c>
      <c r="K71" s="27">
        <v>9.812106</v>
      </c>
      <c r="L71" s="27">
        <v>9.8131599999999999</v>
      </c>
      <c r="M71" s="24">
        <v>9.7484439999999992</v>
      </c>
      <c r="N71" s="27">
        <v>9.9717330000000004</v>
      </c>
      <c r="O71" s="27">
        <v>10.397282000000001</v>
      </c>
      <c r="P71" s="27">
        <v>10.627414999999999</v>
      </c>
      <c r="Q71" s="27">
        <v>11.055882</v>
      </c>
      <c r="R71" s="24">
        <v>10.232863999999999</v>
      </c>
      <c r="S71" s="27">
        <v>10.091367</v>
      </c>
      <c r="T71" s="27">
        <v>10.999952</v>
      </c>
      <c r="U71" s="27">
        <v>11.531578</v>
      </c>
      <c r="V71" s="27">
        <v>12.510002</v>
      </c>
      <c r="W71" s="24">
        <v>10.713870999999999</v>
      </c>
      <c r="X71" s="27">
        <v>10.40199</v>
      </c>
      <c r="Y71" s="27">
        <v>11.434507</v>
      </c>
      <c r="Z71" s="27">
        <v>12.197217</v>
      </c>
      <c r="AA71" s="27">
        <v>13.553369999999999</v>
      </c>
      <c r="AB71" s="24">
        <v>11.152634000000001</v>
      </c>
      <c r="AC71" s="27">
        <v>10.661790999999999</v>
      </c>
      <c r="AD71" s="27">
        <v>11.739863</v>
      </c>
      <c r="AE71" s="27">
        <v>12.588672000000001</v>
      </c>
      <c r="AF71" s="27">
        <v>14.132019</v>
      </c>
      <c r="AG71" s="24">
        <v>11.32925</v>
      </c>
      <c r="AH71" s="27">
        <v>10.880844</v>
      </c>
      <c r="AI71" s="27">
        <v>12.030925999999999</v>
      </c>
      <c r="AJ71" s="27">
        <v>13.001896</v>
      </c>
      <c r="AK71" s="27">
        <v>14.493256000000001</v>
      </c>
      <c r="AL71" s="24">
        <v>11.510372</v>
      </c>
      <c r="AM71" s="27">
        <v>11.024675</v>
      </c>
      <c r="AN71" s="27">
        <v>12.255181</v>
      </c>
      <c r="AO71" s="27">
        <v>13.237603</v>
      </c>
      <c r="AP71" s="27">
        <v>14.753621000000001</v>
      </c>
      <c r="AQ71" s="24">
        <v>11.619368</v>
      </c>
      <c r="AR71" s="27">
        <v>11.228153000000001</v>
      </c>
      <c r="AS71" s="27">
        <v>12.483938</v>
      </c>
      <c r="AT71" s="27">
        <v>13.429164</v>
      </c>
      <c r="AU71" s="27">
        <v>14.904502000000001</v>
      </c>
      <c r="AV71" s="24">
        <v>11.766553</v>
      </c>
      <c r="AW71" s="27">
        <v>11.426487</v>
      </c>
      <c r="AX71" s="27">
        <v>12.752649</v>
      </c>
      <c r="AY71" s="27">
        <v>13.665787</v>
      </c>
      <c r="AZ71" s="27">
        <v>14.974722999999999</v>
      </c>
      <c r="BA71" s="24">
        <v>11.890458000000001</v>
      </c>
      <c r="BB71" s="27">
        <v>11.680730000000001</v>
      </c>
      <c r="BC71" s="27">
        <v>12.989998</v>
      </c>
      <c r="BD71" s="27">
        <v>13.920101000000001</v>
      </c>
      <c r="BE71" s="27">
        <v>15.193534</v>
      </c>
      <c r="BF71" s="24">
        <v>12.0342</v>
      </c>
      <c r="BG71" s="27">
        <v>11.864689</v>
      </c>
      <c r="BH71" s="27">
        <v>13.302716</v>
      </c>
      <c r="BI71" s="27">
        <v>14.199014999999999</v>
      </c>
      <c r="BJ71" s="27">
        <v>15.517447000000001</v>
      </c>
      <c r="BK71" s="24">
        <v>12.243141</v>
      </c>
      <c r="BL71" s="27">
        <v>12.050371</v>
      </c>
      <c r="BM71" s="27">
        <v>13.51125</v>
      </c>
      <c r="BN71" s="27">
        <v>14.456829000000001</v>
      </c>
      <c r="BO71" s="27">
        <v>15.841866</v>
      </c>
      <c r="BP71" s="24">
        <v>12.439041</v>
      </c>
      <c r="BQ71" s="27">
        <v>12.281266</v>
      </c>
      <c r="BR71" s="27">
        <v>13.717924</v>
      </c>
      <c r="BS71" s="27">
        <v>14.656155999999999</v>
      </c>
      <c r="BT71" s="27">
        <v>16.126244</v>
      </c>
      <c r="BU71" s="24">
        <v>12.587657</v>
      </c>
      <c r="BV71" s="27">
        <v>12.467866000000001</v>
      </c>
      <c r="BW71" s="27">
        <v>14.027991999999999</v>
      </c>
      <c r="BX71" s="27">
        <v>14.911628</v>
      </c>
      <c r="BY71" s="27">
        <v>16.419696999999999</v>
      </c>
      <c r="BZ71" s="24">
        <v>12.791022</v>
      </c>
      <c r="CA71" s="27">
        <v>12.635828999999999</v>
      </c>
      <c r="CB71" s="27">
        <v>14.269297</v>
      </c>
      <c r="CC71" s="27">
        <v>15.206429</v>
      </c>
      <c r="CD71" s="27">
        <v>16.691088000000001</v>
      </c>
      <c r="CE71" s="24">
        <v>13.024087</v>
      </c>
      <c r="CF71" s="27">
        <v>12.845095000000001</v>
      </c>
      <c r="CG71" s="27">
        <v>14.602162</v>
      </c>
      <c r="CH71" s="27">
        <v>15.555787</v>
      </c>
      <c r="CI71" s="27">
        <v>17.043854</v>
      </c>
      <c r="CJ71" s="24">
        <v>13.307388</v>
      </c>
      <c r="CK71" s="27">
        <v>13.176442</v>
      </c>
      <c r="CL71" s="27">
        <v>14.929959999999999</v>
      </c>
      <c r="CM71" s="27">
        <v>15.956937</v>
      </c>
      <c r="CN71" s="27">
        <v>17.350002</v>
      </c>
      <c r="CO71" s="24">
        <v>13.671621</v>
      </c>
      <c r="CP71" s="27">
        <v>13.435613</v>
      </c>
      <c r="CQ71" s="27">
        <v>15.269334000000001</v>
      </c>
      <c r="CR71" s="27">
        <v>16.34976</v>
      </c>
      <c r="CS71" s="27">
        <v>17.824196000000001</v>
      </c>
      <c r="CT71" s="24">
        <v>14.018236</v>
      </c>
      <c r="CU71" s="27">
        <v>13.765972</v>
      </c>
      <c r="CV71" s="27">
        <v>15.71955</v>
      </c>
      <c r="CW71" s="27">
        <v>16.738192000000002</v>
      </c>
      <c r="CX71" s="27">
        <v>18.335175</v>
      </c>
      <c r="CY71" s="24">
        <v>14.423451</v>
      </c>
      <c r="CZ71" s="27">
        <v>14.158515</v>
      </c>
      <c r="DA71" s="27">
        <v>16.099791</v>
      </c>
      <c r="DB71" s="27">
        <v>17.190332000000001</v>
      </c>
      <c r="DC71" s="27">
        <v>18.801506</v>
      </c>
      <c r="DD71" s="24">
        <v>14.788785000000001</v>
      </c>
      <c r="DE71" s="27">
        <v>14.529195</v>
      </c>
      <c r="DF71" s="27">
        <v>16.567204</v>
      </c>
      <c r="DG71" s="27">
        <v>17.631086</v>
      </c>
      <c r="DH71" s="27">
        <v>19.359228000000002</v>
      </c>
      <c r="DI71" s="24">
        <v>15.174969000000001</v>
      </c>
      <c r="DJ71" s="27">
        <v>14.865027</v>
      </c>
      <c r="DK71" s="27">
        <v>17.020790000000002</v>
      </c>
      <c r="DL71" s="27">
        <v>18.162317000000002</v>
      </c>
      <c r="DM71" s="27">
        <v>19.916032999999999</v>
      </c>
      <c r="DN71" s="24">
        <v>15.558686</v>
      </c>
      <c r="DO71" s="27">
        <v>15.390222</v>
      </c>
      <c r="DP71" s="27">
        <v>17.613291</v>
      </c>
      <c r="DQ71" s="27">
        <v>18.827843000000001</v>
      </c>
      <c r="DR71" s="27">
        <v>20.523516000000001</v>
      </c>
      <c r="DS71" s="24">
        <v>15.958316</v>
      </c>
      <c r="DT71" s="27">
        <v>15.841469999999999</v>
      </c>
      <c r="DU71" s="27">
        <v>18.174378999999998</v>
      </c>
      <c r="DV71" s="27">
        <v>19.498692999999999</v>
      </c>
      <c r="DW71" s="27">
        <v>21.03734</v>
      </c>
      <c r="DX71" s="24">
        <v>16.42231</v>
      </c>
      <c r="DY71" s="27">
        <v>16.359741</v>
      </c>
      <c r="DZ71" s="27">
        <v>18.732523</v>
      </c>
      <c r="EA71" s="27">
        <v>20.130095000000001</v>
      </c>
      <c r="EB71" s="27">
        <v>21.543377</v>
      </c>
      <c r="EC71" s="24">
        <v>16.919214</v>
      </c>
      <c r="ED71" s="27">
        <v>16.844048999999998</v>
      </c>
      <c r="EE71" s="27">
        <v>19.297985000000001</v>
      </c>
      <c r="EF71" s="27">
        <v>20.692481999999998</v>
      </c>
      <c r="EG71" s="27">
        <v>22.140585000000002</v>
      </c>
      <c r="EH71" s="24">
        <v>17.420794999999998</v>
      </c>
      <c r="EI71" s="27">
        <v>17.298607000000001</v>
      </c>
      <c r="EJ71" s="27">
        <v>19.899688999999999</v>
      </c>
      <c r="EK71" s="27">
        <v>21.276695</v>
      </c>
      <c r="EL71" s="27">
        <v>22.638210000000001</v>
      </c>
      <c r="EM71" s="24">
        <v>17.961238999999999</v>
      </c>
      <c r="EN71" s="27">
        <v>17.805285999999999</v>
      </c>
      <c r="EO71" s="27">
        <v>20.482030999999999</v>
      </c>
      <c r="EP71" s="27">
        <v>21.976744</v>
      </c>
      <c r="EQ71" s="27">
        <v>23.039712999999999</v>
      </c>
      <c r="ER71" s="24">
        <v>18.518583</v>
      </c>
      <c r="ES71" s="26">
        <v>1.9E-2</v>
      </c>
      <c r="ET71" s="26">
        <v>2.4E-2</v>
      </c>
      <c r="EU71" s="26">
        <v>2.7E-2</v>
      </c>
      <c r="EV71" s="26">
        <v>2.8000000000000001E-2</v>
      </c>
      <c r="EW71" s="25">
        <v>2.1000000000000001E-2</v>
      </c>
    </row>
    <row r="72" spans="1:153" x14ac:dyDescent="0.25">
      <c r="A72" s="24" t="s">
        <v>174</v>
      </c>
      <c r="B72" s="24">
        <v>6.7685009999999997</v>
      </c>
      <c r="C72" s="24">
        <v>6.8157189999999996</v>
      </c>
      <c r="D72" s="27">
        <v>6.4007170000000002</v>
      </c>
      <c r="E72" s="27">
        <v>6.4039929999999998</v>
      </c>
      <c r="F72" s="27">
        <v>6.4036010000000001</v>
      </c>
      <c r="G72" s="27">
        <v>6.4012599999999997</v>
      </c>
      <c r="H72" s="24">
        <v>6.3780799999999997</v>
      </c>
      <c r="I72" s="27">
        <v>6.4058570000000001</v>
      </c>
      <c r="J72" s="27">
        <v>6.4065950000000003</v>
      </c>
      <c r="K72" s="27">
        <v>6.4086569999999998</v>
      </c>
      <c r="L72" s="27">
        <v>6.4103779999999997</v>
      </c>
      <c r="M72" s="24">
        <v>6.3511369999999996</v>
      </c>
      <c r="N72" s="27">
        <v>6.4694399999999996</v>
      </c>
      <c r="O72" s="27">
        <v>6.9520499999999998</v>
      </c>
      <c r="P72" s="27">
        <v>7.2058090000000004</v>
      </c>
      <c r="Q72" s="27">
        <v>7.6848879999999999</v>
      </c>
      <c r="R72" s="24">
        <v>6.8095759999999999</v>
      </c>
      <c r="S72" s="27">
        <v>6.5130520000000001</v>
      </c>
      <c r="T72" s="27">
        <v>7.3598480000000004</v>
      </c>
      <c r="U72" s="27">
        <v>7.8221119999999997</v>
      </c>
      <c r="V72" s="27">
        <v>8.7391129999999997</v>
      </c>
      <c r="W72" s="24">
        <v>7.1338100000000004</v>
      </c>
      <c r="X72" s="27">
        <v>6.7687270000000002</v>
      </c>
      <c r="Y72" s="27">
        <v>7.6956519999999999</v>
      </c>
      <c r="Z72" s="27">
        <v>8.3277400000000004</v>
      </c>
      <c r="AA72" s="27">
        <v>9.6082319999999992</v>
      </c>
      <c r="AB72" s="24">
        <v>7.461182</v>
      </c>
      <c r="AC72" s="27">
        <v>6.9677850000000001</v>
      </c>
      <c r="AD72" s="27">
        <v>7.9288420000000004</v>
      </c>
      <c r="AE72" s="27">
        <v>8.6361310000000007</v>
      </c>
      <c r="AF72" s="27">
        <v>10.045304</v>
      </c>
      <c r="AG72" s="24">
        <v>7.6041689999999997</v>
      </c>
      <c r="AH72" s="27">
        <v>7.1391530000000003</v>
      </c>
      <c r="AI72" s="27">
        <v>8.1351700000000005</v>
      </c>
      <c r="AJ72" s="27">
        <v>8.9388070000000006</v>
      </c>
      <c r="AK72" s="27">
        <v>10.296716</v>
      </c>
      <c r="AL72" s="24">
        <v>7.7240960000000003</v>
      </c>
      <c r="AM72" s="27">
        <v>7.2329540000000003</v>
      </c>
      <c r="AN72" s="27">
        <v>8.3012990000000002</v>
      </c>
      <c r="AO72" s="27">
        <v>9.114528</v>
      </c>
      <c r="AP72" s="27">
        <v>10.468780000000001</v>
      </c>
      <c r="AQ72" s="24">
        <v>7.7969059999999999</v>
      </c>
      <c r="AR72" s="27">
        <v>7.3577219999999999</v>
      </c>
      <c r="AS72" s="27">
        <v>8.4673069999999999</v>
      </c>
      <c r="AT72" s="27">
        <v>9.2480930000000008</v>
      </c>
      <c r="AU72" s="27">
        <v>10.564092</v>
      </c>
      <c r="AV72" s="24">
        <v>7.9021140000000001</v>
      </c>
      <c r="AW72" s="27">
        <v>7.5166979999999999</v>
      </c>
      <c r="AX72" s="27">
        <v>8.7011699999999994</v>
      </c>
      <c r="AY72" s="27">
        <v>9.4666289999999993</v>
      </c>
      <c r="AZ72" s="27">
        <v>10.662356000000001</v>
      </c>
      <c r="BA72" s="24">
        <v>8.0219989999999992</v>
      </c>
      <c r="BB72" s="27">
        <v>7.7233660000000004</v>
      </c>
      <c r="BC72" s="27">
        <v>8.9343280000000007</v>
      </c>
      <c r="BD72" s="27">
        <v>9.7105540000000001</v>
      </c>
      <c r="BE72" s="27">
        <v>10.86748</v>
      </c>
      <c r="BF72" s="24">
        <v>8.1710449999999994</v>
      </c>
      <c r="BG72" s="27">
        <v>7.9141909999999998</v>
      </c>
      <c r="BH72" s="27">
        <v>9.2269989999999993</v>
      </c>
      <c r="BI72" s="27">
        <v>9.9765149999999991</v>
      </c>
      <c r="BJ72" s="27">
        <v>11.196315</v>
      </c>
      <c r="BK72" s="24">
        <v>8.3545649999999991</v>
      </c>
      <c r="BL72" s="27">
        <v>8.0747800000000005</v>
      </c>
      <c r="BM72" s="27">
        <v>9.414968</v>
      </c>
      <c r="BN72" s="27">
        <v>10.200431999999999</v>
      </c>
      <c r="BO72" s="27">
        <v>11.543640999999999</v>
      </c>
      <c r="BP72" s="24">
        <v>8.5294480000000004</v>
      </c>
      <c r="BQ72" s="27">
        <v>8.2669429999999995</v>
      </c>
      <c r="BR72" s="27">
        <v>9.6228990000000003</v>
      </c>
      <c r="BS72" s="27">
        <v>10.420329000000001</v>
      </c>
      <c r="BT72" s="27">
        <v>11.875228999999999</v>
      </c>
      <c r="BU72" s="24">
        <v>8.7225350000000006</v>
      </c>
      <c r="BV72" s="27">
        <v>8.4520239999999998</v>
      </c>
      <c r="BW72" s="27">
        <v>9.8988899999999997</v>
      </c>
      <c r="BX72" s="27">
        <v>10.666351000000001</v>
      </c>
      <c r="BY72" s="27">
        <v>12.182356</v>
      </c>
      <c r="BZ72" s="24">
        <v>8.9161210000000004</v>
      </c>
      <c r="CA72" s="27">
        <v>8.6265129999999992</v>
      </c>
      <c r="CB72" s="27">
        <v>10.129367</v>
      </c>
      <c r="CC72" s="27">
        <v>10.939949</v>
      </c>
      <c r="CD72" s="27">
        <v>12.407368999999999</v>
      </c>
      <c r="CE72" s="24">
        <v>9.1227029999999996</v>
      </c>
      <c r="CF72" s="27">
        <v>8.8173200000000005</v>
      </c>
      <c r="CG72" s="27">
        <v>10.412592999999999</v>
      </c>
      <c r="CH72" s="27">
        <v>11.246314999999999</v>
      </c>
      <c r="CI72" s="27">
        <v>12.714598000000001</v>
      </c>
      <c r="CJ72" s="24">
        <v>9.346857</v>
      </c>
      <c r="CK72" s="27">
        <v>9.0612390000000005</v>
      </c>
      <c r="CL72" s="27">
        <v>10.687625000000001</v>
      </c>
      <c r="CM72" s="27">
        <v>11.573577</v>
      </c>
      <c r="CN72" s="27">
        <v>12.994987999999999</v>
      </c>
      <c r="CO72" s="24">
        <v>9.6477450000000005</v>
      </c>
      <c r="CP72" s="27">
        <v>9.2627400000000009</v>
      </c>
      <c r="CQ72" s="27">
        <v>10.975398</v>
      </c>
      <c r="CR72" s="27">
        <v>11.906385</v>
      </c>
      <c r="CS72" s="27">
        <v>13.379830999999999</v>
      </c>
      <c r="CT72" s="24">
        <v>9.9501709999999992</v>
      </c>
      <c r="CU72" s="27">
        <v>9.5043670000000002</v>
      </c>
      <c r="CV72" s="27">
        <v>11.330704000000001</v>
      </c>
      <c r="CW72" s="27">
        <v>12.239509</v>
      </c>
      <c r="CX72" s="27">
        <v>13.788753</v>
      </c>
      <c r="CY72" s="24">
        <v>10.266278</v>
      </c>
      <c r="CZ72" s="27">
        <v>9.811947</v>
      </c>
      <c r="DA72" s="27">
        <v>11.641171</v>
      </c>
      <c r="DB72" s="27">
        <v>12.613127</v>
      </c>
      <c r="DC72" s="27">
        <v>14.177481</v>
      </c>
      <c r="DD72" s="24">
        <v>10.564003</v>
      </c>
      <c r="DE72" s="27">
        <v>10.108749</v>
      </c>
      <c r="DF72" s="27">
        <v>12.023123999999999</v>
      </c>
      <c r="DG72" s="27">
        <v>13.020306</v>
      </c>
      <c r="DH72" s="27">
        <v>14.650688000000001</v>
      </c>
      <c r="DI72" s="24">
        <v>10.894015</v>
      </c>
      <c r="DJ72" s="27">
        <v>10.408982</v>
      </c>
      <c r="DK72" s="27">
        <v>12.413167</v>
      </c>
      <c r="DL72" s="27">
        <v>13.485685</v>
      </c>
      <c r="DM72" s="27">
        <v>15.126512999999999</v>
      </c>
      <c r="DN72" s="24">
        <v>11.228748</v>
      </c>
      <c r="DO72" s="27">
        <v>10.80974</v>
      </c>
      <c r="DP72" s="27">
        <v>12.913691999999999</v>
      </c>
      <c r="DQ72" s="27">
        <v>14.041563999999999</v>
      </c>
      <c r="DR72" s="27">
        <v>15.63302</v>
      </c>
      <c r="DS72" s="24">
        <v>11.556293999999999</v>
      </c>
      <c r="DT72" s="27">
        <v>11.189688</v>
      </c>
      <c r="DU72" s="27">
        <v>13.397599</v>
      </c>
      <c r="DV72" s="27">
        <v>14.600426000000001</v>
      </c>
      <c r="DW72" s="27">
        <v>16.083397000000001</v>
      </c>
      <c r="DX72" s="24">
        <v>11.951150999999999</v>
      </c>
      <c r="DY72" s="27">
        <v>11.617845000000001</v>
      </c>
      <c r="DZ72" s="27">
        <v>13.876476</v>
      </c>
      <c r="EA72" s="27">
        <v>15.150408000000001</v>
      </c>
      <c r="EB72" s="27">
        <v>16.519739000000001</v>
      </c>
      <c r="EC72" s="24">
        <v>12.367474</v>
      </c>
      <c r="ED72" s="27">
        <v>12.003601</v>
      </c>
      <c r="EE72" s="27">
        <v>14.346428</v>
      </c>
      <c r="EF72" s="27">
        <v>15.659701</v>
      </c>
      <c r="EG72" s="27">
        <v>17.018764000000001</v>
      </c>
      <c r="EH72" s="24">
        <v>12.798434</v>
      </c>
      <c r="EI72" s="27">
        <v>12.374574000000001</v>
      </c>
      <c r="EJ72" s="27">
        <v>14.853247</v>
      </c>
      <c r="EK72" s="27">
        <v>16.182372999999998</v>
      </c>
      <c r="EL72" s="27">
        <v>17.430890999999999</v>
      </c>
      <c r="EM72" s="24">
        <v>13.243575</v>
      </c>
      <c r="EN72" s="27">
        <v>12.783073999999999</v>
      </c>
      <c r="EO72" s="27">
        <v>15.348321</v>
      </c>
      <c r="EP72" s="27">
        <v>16.770154999999999</v>
      </c>
      <c r="EQ72" s="27">
        <v>17.772269999999999</v>
      </c>
      <c r="ER72" s="24">
        <v>13.706092999999999</v>
      </c>
      <c r="ES72" s="26">
        <v>2.1999999999999999E-2</v>
      </c>
      <c r="ET72" s="26">
        <v>2.8000000000000001E-2</v>
      </c>
      <c r="EU72" s="26">
        <v>3.2000000000000001E-2</v>
      </c>
      <c r="EV72" s="26">
        <v>3.4000000000000002E-2</v>
      </c>
      <c r="EW72" s="25">
        <v>2.4E-2</v>
      </c>
    </row>
    <row r="73" spans="1:153" x14ac:dyDescent="0.25">
      <c r="A73" s="24" t="s">
        <v>173</v>
      </c>
      <c r="B73" s="24">
        <v>11.327806000000001</v>
      </c>
      <c r="C73" s="24">
        <v>11.165993</v>
      </c>
      <c r="D73" s="27">
        <v>10.806387000000001</v>
      </c>
      <c r="E73" s="27">
        <v>10.810791999999999</v>
      </c>
      <c r="F73" s="27">
        <v>10.81462</v>
      </c>
      <c r="G73" s="27">
        <v>10.795203000000001</v>
      </c>
      <c r="H73" s="24">
        <v>10.781940000000001</v>
      </c>
      <c r="I73" s="27">
        <v>10.810466</v>
      </c>
      <c r="J73" s="27">
        <v>10.819070999999999</v>
      </c>
      <c r="K73" s="27">
        <v>10.809137</v>
      </c>
      <c r="L73" s="27">
        <v>10.811500000000001</v>
      </c>
      <c r="M73" s="24">
        <v>10.766538000000001</v>
      </c>
      <c r="N73" s="27">
        <v>10.795994</v>
      </c>
      <c r="O73" s="27">
        <v>11.161368</v>
      </c>
      <c r="P73" s="27">
        <v>11.352022</v>
      </c>
      <c r="Q73" s="27">
        <v>11.727228</v>
      </c>
      <c r="R73" s="24">
        <v>11.008815</v>
      </c>
      <c r="S73" s="27">
        <v>10.855126</v>
      </c>
      <c r="T73" s="27">
        <v>11.768397999999999</v>
      </c>
      <c r="U73" s="27">
        <v>12.307649</v>
      </c>
      <c r="V73" s="27">
        <v>13.275568</v>
      </c>
      <c r="W73" s="24">
        <v>11.491645999999999</v>
      </c>
      <c r="X73" s="27">
        <v>11.050983</v>
      </c>
      <c r="Y73" s="27">
        <v>12.023954</v>
      </c>
      <c r="Z73" s="27">
        <v>12.728133</v>
      </c>
      <c r="AA73" s="27">
        <v>13.927612999999999</v>
      </c>
      <c r="AB73" s="24">
        <v>11.631413</v>
      </c>
      <c r="AC73" s="27">
        <v>11.190681</v>
      </c>
      <c r="AD73" s="27">
        <v>12.163603</v>
      </c>
      <c r="AE73" s="27">
        <v>12.936363</v>
      </c>
      <c r="AF73" s="27">
        <v>14.301167</v>
      </c>
      <c r="AG73" s="24">
        <v>11.644397</v>
      </c>
      <c r="AH73" s="27">
        <v>11.383589000000001</v>
      </c>
      <c r="AI73" s="27">
        <v>12.367578999999999</v>
      </c>
      <c r="AJ73" s="27">
        <v>13.232595999999999</v>
      </c>
      <c r="AK73" s="27">
        <v>14.534561</v>
      </c>
      <c r="AL73" s="24">
        <v>11.736967</v>
      </c>
      <c r="AM73" s="27">
        <v>11.481685000000001</v>
      </c>
      <c r="AN73" s="27">
        <v>12.531587</v>
      </c>
      <c r="AO73" s="27">
        <v>13.382588999999999</v>
      </c>
      <c r="AP73" s="27">
        <v>14.690737</v>
      </c>
      <c r="AQ73" s="24">
        <v>11.79426</v>
      </c>
      <c r="AR73" s="27">
        <v>11.632790999999999</v>
      </c>
      <c r="AS73" s="27">
        <v>12.708114999999999</v>
      </c>
      <c r="AT73" s="27">
        <v>13.525898</v>
      </c>
      <c r="AU73" s="27">
        <v>14.751277</v>
      </c>
      <c r="AV73" s="24">
        <v>11.897099000000001</v>
      </c>
      <c r="AW73" s="27">
        <v>11.758267</v>
      </c>
      <c r="AX73" s="27">
        <v>12.922639999999999</v>
      </c>
      <c r="AY73" s="27">
        <v>13.711441000000001</v>
      </c>
      <c r="AZ73" s="27">
        <v>14.769466</v>
      </c>
      <c r="BA73" s="24">
        <v>12.01985</v>
      </c>
      <c r="BB73" s="27">
        <v>12.014063999999999</v>
      </c>
      <c r="BC73" s="27">
        <v>13.157908000000001</v>
      </c>
      <c r="BD73" s="27">
        <v>13.982621999999999</v>
      </c>
      <c r="BE73" s="27">
        <v>15.029703</v>
      </c>
      <c r="BF73" s="24">
        <v>12.194229</v>
      </c>
      <c r="BG73" s="27">
        <v>12.290285000000001</v>
      </c>
      <c r="BH73" s="27">
        <v>13.508917</v>
      </c>
      <c r="BI73" s="27">
        <v>14.366858000000001</v>
      </c>
      <c r="BJ73" s="27">
        <v>15.464064</v>
      </c>
      <c r="BK73" s="24">
        <v>12.467437</v>
      </c>
      <c r="BL73" s="27">
        <v>12.634320000000001</v>
      </c>
      <c r="BM73" s="27">
        <v>13.907992999999999</v>
      </c>
      <c r="BN73" s="27">
        <v>14.798465</v>
      </c>
      <c r="BO73" s="27">
        <v>15.939826</v>
      </c>
      <c r="BP73" s="24">
        <v>12.814168</v>
      </c>
      <c r="BQ73" s="27">
        <v>13.071707999999999</v>
      </c>
      <c r="BR73" s="27">
        <v>14.350033</v>
      </c>
      <c r="BS73" s="27">
        <v>15.208299999999999</v>
      </c>
      <c r="BT73" s="27">
        <v>16.470365999999999</v>
      </c>
      <c r="BU73" s="24">
        <v>13.188151</v>
      </c>
      <c r="BV73" s="27">
        <v>13.449465</v>
      </c>
      <c r="BW73" s="27">
        <v>14.836422000000001</v>
      </c>
      <c r="BX73" s="27">
        <v>15.661462</v>
      </c>
      <c r="BY73" s="27">
        <v>16.937909999999999</v>
      </c>
      <c r="BZ73" s="24">
        <v>13.609988</v>
      </c>
      <c r="CA73" s="27">
        <v>13.748958999999999</v>
      </c>
      <c r="CB73" s="27">
        <v>15.230536000000001</v>
      </c>
      <c r="CC73" s="27">
        <v>16.14546</v>
      </c>
      <c r="CD73" s="27">
        <v>17.355909</v>
      </c>
      <c r="CE73" s="24">
        <v>13.985091000000001</v>
      </c>
      <c r="CF73" s="27">
        <v>14.046447000000001</v>
      </c>
      <c r="CG73" s="27">
        <v>15.664626999999999</v>
      </c>
      <c r="CH73" s="27">
        <v>16.573983999999999</v>
      </c>
      <c r="CI73" s="27">
        <v>17.772549000000001</v>
      </c>
      <c r="CJ73" s="24">
        <v>14.358568</v>
      </c>
      <c r="CK73" s="27">
        <v>14.477416</v>
      </c>
      <c r="CL73" s="27">
        <v>16.091992999999999</v>
      </c>
      <c r="CM73" s="27">
        <v>17.021753</v>
      </c>
      <c r="CN73" s="27">
        <v>18.222307000000001</v>
      </c>
      <c r="CO73" s="24">
        <v>14.800579000000001</v>
      </c>
      <c r="CP73" s="27">
        <v>14.827659000000001</v>
      </c>
      <c r="CQ73" s="27">
        <v>16.512160999999999</v>
      </c>
      <c r="CR73" s="27">
        <v>17.464849000000001</v>
      </c>
      <c r="CS73" s="27">
        <v>18.791677</v>
      </c>
      <c r="CT73" s="24">
        <v>15.220836</v>
      </c>
      <c r="CU73" s="27">
        <v>15.230397999999999</v>
      </c>
      <c r="CV73" s="27">
        <v>16.999838</v>
      </c>
      <c r="CW73" s="27">
        <v>17.926796</v>
      </c>
      <c r="CX73" s="27">
        <v>19.35219</v>
      </c>
      <c r="CY73" s="24">
        <v>15.678616</v>
      </c>
      <c r="CZ73" s="27">
        <v>15.679410000000001</v>
      </c>
      <c r="DA73" s="27">
        <v>17.459855999999998</v>
      </c>
      <c r="DB73" s="27">
        <v>18.415676000000001</v>
      </c>
      <c r="DC73" s="27">
        <v>19.938583000000001</v>
      </c>
      <c r="DD73" s="24">
        <v>16.104279999999999</v>
      </c>
      <c r="DE73" s="27">
        <v>16.10314</v>
      </c>
      <c r="DF73" s="27">
        <v>17.974637999999999</v>
      </c>
      <c r="DG73" s="27">
        <v>18.895330000000001</v>
      </c>
      <c r="DH73" s="27">
        <v>20.540635999999999</v>
      </c>
      <c r="DI73" s="24">
        <v>16.561889999999998</v>
      </c>
      <c r="DJ73" s="27">
        <v>16.479713</v>
      </c>
      <c r="DK73" s="27">
        <v>18.486087999999999</v>
      </c>
      <c r="DL73" s="27">
        <v>19.524746</v>
      </c>
      <c r="DM73" s="27">
        <v>21.177607999999999</v>
      </c>
      <c r="DN73" s="24">
        <v>17.001591000000001</v>
      </c>
      <c r="DO73" s="27">
        <v>17.040635999999999</v>
      </c>
      <c r="DP73" s="27">
        <v>19.098198</v>
      </c>
      <c r="DQ73" s="27">
        <v>20.222964999999999</v>
      </c>
      <c r="DR73" s="27">
        <v>21.863947</v>
      </c>
      <c r="DS73" s="24">
        <v>17.453582999999998</v>
      </c>
      <c r="DT73" s="27">
        <v>17.567625</v>
      </c>
      <c r="DU73" s="27">
        <v>19.694344000000001</v>
      </c>
      <c r="DV73" s="27">
        <v>20.938623</v>
      </c>
      <c r="DW73" s="27">
        <v>22.465613999999999</v>
      </c>
      <c r="DX73" s="24">
        <v>17.930239</v>
      </c>
      <c r="DY73" s="27">
        <v>18.114104999999999</v>
      </c>
      <c r="DZ73" s="27">
        <v>20.302263</v>
      </c>
      <c r="EA73" s="27">
        <v>21.577819999999999</v>
      </c>
      <c r="EB73" s="27">
        <v>23.037673999999999</v>
      </c>
      <c r="EC73" s="24">
        <v>18.467299000000001</v>
      </c>
      <c r="ED73" s="27">
        <v>18.624931</v>
      </c>
      <c r="EE73" s="27">
        <v>20.914963</v>
      </c>
      <c r="EF73" s="27">
        <v>22.206081000000001</v>
      </c>
      <c r="EG73" s="27">
        <v>23.710709000000001</v>
      </c>
      <c r="EH73" s="24">
        <v>19.002172000000002</v>
      </c>
      <c r="EI73" s="27">
        <v>19.118706</v>
      </c>
      <c r="EJ73" s="27">
        <v>21.544035000000001</v>
      </c>
      <c r="EK73" s="27">
        <v>22.863019999999999</v>
      </c>
      <c r="EL73" s="27">
        <v>24.328426</v>
      </c>
      <c r="EM73" s="24">
        <v>19.589468</v>
      </c>
      <c r="EN73" s="27">
        <v>19.681985999999998</v>
      </c>
      <c r="EO73" s="27">
        <v>22.17971</v>
      </c>
      <c r="EP73" s="27">
        <v>23.593257999999999</v>
      </c>
      <c r="EQ73" s="27">
        <v>24.854115</v>
      </c>
      <c r="ER73" s="24">
        <v>20.176003000000001</v>
      </c>
      <c r="ES73" s="26">
        <v>0.02</v>
      </c>
      <c r="ET73" s="26">
        <v>2.4E-2</v>
      </c>
      <c r="EU73" s="26">
        <v>2.5999999999999999E-2</v>
      </c>
      <c r="EV73" s="26">
        <v>2.8000000000000001E-2</v>
      </c>
      <c r="EW73" s="25">
        <v>2.1000000000000001E-2</v>
      </c>
    </row>
    <row r="74" spans="1:153" x14ac:dyDescent="0.25">
      <c r="A74" s="28" t="s">
        <v>172</v>
      </c>
      <c r="B74" s="28">
        <v>9.8231369999999991</v>
      </c>
      <c r="C74" s="28">
        <v>9.9049600000000009</v>
      </c>
      <c r="D74" s="31">
        <v>9.5757879999999993</v>
      </c>
      <c r="E74" s="31">
        <v>9.5788060000000002</v>
      </c>
      <c r="F74" s="31">
        <v>9.5802859999999992</v>
      </c>
      <c r="G74" s="31">
        <v>9.573753</v>
      </c>
      <c r="H74" s="28">
        <v>9.5537770000000002</v>
      </c>
      <c r="I74" s="31">
        <v>9.5140949999999993</v>
      </c>
      <c r="J74" s="31">
        <v>9.5195089999999993</v>
      </c>
      <c r="K74" s="31">
        <v>9.5202010000000001</v>
      </c>
      <c r="L74" s="31">
        <v>9.5224139999999995</v>
      </c>
      <c r="M74" s="28">
        <v>9.4590890000000005</v>
      </c>
      <c r="N74" s="31">
        <v>9.6984770000000005</v>
      </c>
      <c r="O74" s="31">
        <v>10.141353000000001</v>
      </c>
      <c r="P74" s="31">
        <v>10.378724</v>
      </c>
      <c r="Q74" s="31">
        <v>10.818333000000001</v>
      </c>
      <c r="R74" s="28">
        <v>9.9842720000000007</v>
      </c>
      <c r="S74" s="31">
        <v>9.7915550000000007</v>
      </c>
      <c r="T74" s="31">
        <v>10.688561</v>
      </c>
      <c r="U74" s="31">
        <v>11.200939999999999</v>
      </c>
      <c r="V74" s="31">
        <v>12.161045</v>
      </c>
      <c r="W74" s="28">
        <v>10.42351</v>
      </c>
      <c r="X74" s="31">
        <v>10.08502</v>
      </c>
      <c r="Y74" s="31">
        <v>11.074945</v>
      </c>
      <c r="Z74" s="31">
        <v>11.787482000000001</v>
      </c>
      <c r="AA74" s="31">
        <v>13.107184999999999</v>
      </c>
      <c r="AB74" s="28">
        <v>10.811354</v>
      </c>
      <c r="AC74" s="31">
        <v>10.317321</v>
      </c>
      <c r="AD74" s="31">
        <v>11.335041</v>
      </c>
      <c r="AE74" s="31">
        <v>12.11876</v>
      </c>
      <c r="AF74" s="31">
        <v>13.599954</v>
      </c>
      <c r="AG74" s="28">
        <v>10.955708</v>
      </c>
      <c r="AH74" s="31">
        <v>10.514748000000001</v>
      </c>
      <c r="AI74" s="31">
        <v>11.578897</v>
      </c>
      <c r="AJ74" s="31">
        <v>12.472692</v>
      </c>
      <c r="AK74" s="31">
        <v>13.895711</v>
      </c>
      <c r="AL74" s="28">
        <v>11.105186</v>
      </c>
      <c r="AM74" s="31">
        <v>10.635824</v>
      </c>
      <c r="AN74" s="31">
        <v>11.777085</v>
      </c>
      <c r="AO74" s="31">
        <v>12.679224</v>
      </c>
      <c r="AP74" s="31">
        <v>14.118817</v>
      </c>
      <c r="AQ74" s="28">
        <v>11.197578999999999</v>
      </c>
      <c r="AR74" s="31">
        <v>10.815500999999999</v>
      </c>
      <c r="AS74" s="31">
        <v>11.990778000000001</v>
      </c>
      <c r="AT74" s="31">
        <v>12.857303999999999</v>
      </c>
      <c r="AU74" s="31">
        <v>14.267191</v>
      </c>
      <c r="AV74" s="28">
        <v>11.341170999999999</v>
      </c>
      <c r="AW74" s="31">
        <v>11.011768999999999</v>
      </c>
      <c r="AX74" s="31">
        <v>12.259843999999999</v>
      </c>
      <c r="AY74" s="31">
        <v>13.103251</v>
      </c>
      <c r="AZ74" s="31">
        <v>14.375691</v>
      </c>
      <c r="BA74" s="28">
        <v>11.482205</v>
      </c>
      <c r="BB74" s="31">
        <v>11.261651000000001</v>
      </c>
      <c r="BC74" s="31">
        <v>12.521169</v>
      </c>
      <c r="BD74" s="31">
        <v>13.382045</v>
      </c>
      <c r="BE74" s="31">
        <v>14.623384</v>
      </c>
      <c r="BF74" s="28">
        <v>11.650244000000001</v>
      </c>
      <c r="BG74" s="31">
        <v>11.476940000000001</v>
      </c>
      <c r="BH74" s="31">
        <v>12.861722</v>
      </c>
      <c r="BI74" s="31">
        <v>13.688962999999999</v>
      </c>
      <c r="BJ74" s="31">
        <v>14.995442000000001</v>
      </c>
      <c r="BK74" s="28">
        <v>11.887105999999999</v>
      </c>
      <c r="BL74" s="31">
        <v>11.703855000000001</v>
      </c>
      <c r="BM74" s="31">
        <v>13.118308000000001</v>
      </c>
      <c r="BN74" s="31">
        <v>13.985132</v>
      </c>
      <c r="BO74" s="31">
        <v>15.387888999999999</v>
      </c>
      <c r="BP74" s="28">
        <v>12.134855999999999</v>
      </c>
      <c r="BQ74" s="31">
        <v>11.985794</v>
      </c>
      <c r="BR74" s="31">
        <v>13.397406</v>
      </c>
      <c r="BS74" s="31">
        <v>14.262214</v>
      </c>
      <c r="BT74" s="31">
        <v>15.764829000000001</v>
      </c>
      <c r="BU74" s="28">
        <v>12.384696</v>
      </c>
      <c r="BV74" s="31">
        <v>12.233991</v>
      </c>
      <c r="BW74" s="31">
        <v>13.765152</v>
      </c>
      <c r="BX74" s="31">
        <v>14.587673000000001</v>
      </c>
      <c r="BY74" s="31">
        <v>16.140937999999998</v>
      </c>
      <c r="BZ74" s="28">
        <v>12.661797</v>
      </c>
      <c r="CA74" s="31">
        <v>12.474292</v>
      </c>
      <c r="CB74" s="31">
        <v>14.063886</v>
      </c>
      <c r="CC74" s="31">
        <v>14.940799</v>
      </c>
      <c r="CD74" s="31">
        <v>16.471202999999999</v>
      </c>
      <c r="CE74" s="28">
        <v>12.949952</v>
      </c>
      <c r="CF74" s="31">
        <v>12.73573</v>
      </c>
      <c r="CG74" s="31">
        <v>14.426035000000001</v>
      </c>
      <c r="CH74" s="31">
        <v>15.329904000000001</v>
      </c>
      <c r="CI74" s="31">
        <v>16.873031999999998</v>
      </c>
      <c r="CJ74" s="28">
        <v>13.263506</v>
      </c>
      <c r="CK74" s="31">
        <v>13.075885</v>
      </c>
      <c r="CL74" s="31">
        <v>14.778688000000001</v>
      </c>
      <c r="CM74" s="31">
        <v>15.753757999999999</v>
      </c>
      <c r="CN74" s="31">
        <v>17.219260999999999</v>
      </c>
      <c r="CO74" s="28">
        <v>13.650880000000001</v>
      </c>
      <c r="CP74" s="31">
        <v>13.352444</v>
      </c>
      <c r="CQ74" s="31">
        <v>15.140775</v>
      </c>
      <c r="CR74" s="31">
        <v>16.168420999999999</v>
      </c>
      <c r="CS74" s="31">
        <v>17.703218</v>
      </c>
      <c r="CT74" s="28">
        <v>14.029316</v>
      </c>
      <c r="CU74" s="31">
        <v>13.686137</v>
      </c>
      <c r="CV74" s="31">
        <v>15.595895000000001</v>
      </c>
      <c r="CW74" s="31">
        <v>16.580325999999999</v>
      </c>
      <c r="CX74" s="31">
        <v>18.226621999999999</v>
      </c>
      <c r="CY74" s="28">
        <v>14.449142999999999</v>
      </c>
      <c r="CZ74" s="31">
        <v>14.081937999999999</v>
      </c>
      <c r="DA74" s="31">
        <v>15.993631000000001</v>
      </c>
      <c r="DB74" s="31">
        <v>17.055208</v>
      </c>
      <c r="DC74" s="31">
        <v>18.701827999999999</v>
      </c>
      <c r="DD74" s="28">
        <v>14.836249</v>
      </c>
      <c r="DE74" s="31">
        <v>14.460455</v>
      </c>
      <c r="DF74" s="31">
        <v>16.466239999999999</v>
      </c>
      <c r="DG74" s="31">
        <v>17.532578000000001</v>
      </c>
      <c r="DH74" s="31">
        <v>19.263403</v>
      </c>
      <c r="DI74" s="28">
        <v>15.244941000000001</v>
      </c>
      <c r="DJ74" s="31">
        <v>14.823746999999999</v>
      </c>
      <c r="DK74" s="31">
        <v>16.941122</v>
      </c>
      <c r="DL74" s="31">
        <v>18.079408999999998</v>
      </c>
      <c r="DM74" s="31">
        <v>19.834454000000001</v>
      </c>
      <c r="DN74" s="28">
        <v>15.657946000000001</v>
      </c>
      <c r="DO74" s="31">
        <v>15.333639</v>
      </c>
      <c r="DP74" s="31">
        <v>17.539707</v>
      </c>
      <c r="DQ74" s="31">
        <v>18.743834</v>
      </c>
      <c r="DR74" s="31">
        <v>20.454751999999999</v>
      </c>
      <c r="DS74" s="28">
        <v>16.078758000000001</v>
      </c>
      <c r="DT74" s="31">
        <v>15.793196999999999</v>
      </c>
      <c r="DU74" s="31">
        <v>18.108425</v>
      </c>
      <c r="DV74" s="31">
        <v>19.405123</v>
      </c>
      <c r="DW74" s="31">
        <v>20.971052</v>
      </c>
      <c r="DX74" s="28">
        <v>16.548445000000001</v>
      </c>
      <c r="DY74" s="31">
        <v>16.301756000000001</v>
      </c>
      <c r="DZ74" s="31">
        <v>18.671831000000001</v>
      </c>
      <c r="EA74" s="31">
        <v>20.033944999999999</v>
      </c>
      <c r="EB74" s="31">
        <v>21.475512999999999</v>
      </c>
      <c r="EC74" s="28">
        <v>17.048387999999999</v>
      </c>
      <c r="ED74" s="31">
        <v>16.776568999999999</v>
      </c>
      <c r="EE74" s="31">
        <v>19.238009999999999</v>
      </c>
      <c r="EF74" s="31">
        <v>20.602664999999998</v>
      </c>
      <c r="EG74" s="31">
        <v>22.045887</v>
      </c>
      <c r="EH74" s="28">
        <v>17.562683</v>
      </c>
      <c r="EI74" s="31">
        <v>17.224848000000001</v>
      </c>
      <c r="EJ74" s="31">
        <v>19.843585999999998</v>
      </c>
      <c r="EK74" s="31">
        <v>21.193562</v>
      </c>
      <c r="EL74" s="31">
        <v>22.536370999999999</v>
      </c>
      <c r="EM74" s="28">
        <v>18.105620999999999</v>
      </c>
      <c r="EN74" s="31">
        <v>17.719282</v>
      </c>
      <c r="EO74" s="31">
        <v>20.421261000000001</v>
      </c>
      <c r="EP74" s="31">
        <v>21.892132</v>
      </c>
      <c r="EQ74" s="31">
        <v>22.946141999999998</v>
      </c>
      <c r="ER74" s="28">
        <v>18.669214</v>
      </c>
      <c r="ES74" s="30">
        <v>0.02</v>
      </c>
      <c r="ET74" s="30">
        <v>2.5000000000000001E-2</v>
      </c>
      <c r="EU74" s="30">
        <v>2.8000000000000001E-2</v>
      </c>
      <c r="EV74" s="30">
        <v>2.9000000000000001E-2</v>
      </c>
      <c r="EW74" s="29">
        <v>2.1999999999999999E-2</v>
      </c>
    </row>
    <row r="75" spans="1:153" x14ac:dyDescent="0.25">
      <c r="A75" s="24"/>
      <c r="B75" s="24"/>
      <c r="C75" s="24"/>
      <c r="D75" s="194"/>
      <c r="E75" s="189"/>
      <c r="F75" s="189"/>
      <c r="G75" s="189"/>
      <c r="H75" s="195"/>
      <c r="I75" s="194"/>
      <c r="J75" s="189"/>
      <c r="K75" s="189"/>
      <c r="L75" s="189"/>
      <c r="M75" s="195"/>
      <c r="N75" s="194"/>
      <c r="O75" s="189"/>
      <c r="P75" s="189"/>
      <c r="Q75" s="189"/>
      <c r="R75" s="195"/>
      <c r="S75" s="194"/>
      <c r="T75" s="189"/>
      <c r="U75" s="189"/>
      <c r="V75" s="189"/>
      <c r="W75" s="195"/>
      <c r="X75" s="194"/>
      <c r="Y75" s="189"/>
      <c r="Z75" s="189"/>
      <c r="AA75" s="189"/>
      <c r="AB75" s="195"/>
      <c r="AC75" s="194"/>
      <c r="AD75" s="189"/>
      <c r="AE75" s="189"/>
      <c r="AF75" s="189"/>
      <c r="AG75" s="195"/>
      <c r="AH75" s="194"/>
      <c r="AI75" s="189"/>
      <c r="AJ75" s="189"/>
      <c r="AK75" s="189"/>
      <c r="AL75" s="195"/>
      <c r="AM75" s="194"/>
      <c r="AN75" s="189"/>
      <c r="AO75" s="189"/>
      <c r="AP75" s="189"/>
      <c r="AQ75" s="195"/>
      <c r="AR75" s="194"/>
      <c r="AS75" s="189"/>
      <c r="AT75" s="189"/>
      <c r="AU75" s="189"/>
      <c r="AV75" s="195"/>
      <c r="AW75" s="194"/>
      <c r="AX75" s="189"/>
      <c r="AY75" s="189"/>
      <c r="AZ75" s="189"/>
      <c r="BA75" s="195"/>
      <c r="BB75" s="194"/>
      <c r="BC75" s="189"/>
      <c r="BD75" s="189"/>
      <c r="BE75" s="189"/>
      <c r="BF75" s="195"/>
      <c r="BG75" s="194"/>
      <c r="BH75" s="189"/>
      <c r="BI75" s="189"/>
      <c r="BJ75" s="189"/>
      <c r="BK75" s="195"/>
      <c r="BL75" s="194"/>
      <c r="BM75" s="189"/>
      <c r="BN75" s="189"/>
      <c r="BO75" s="189"/>
      <c r="BP75" s="195"/>
      <c r="BQ75" s="194"/>
      <c r="BR75" s="189"/>
      <c r="BS75" s="189"/>
      <c r="BT75" s="189"/>
      <c r="BU75" s="195"/>
      <c r="BV75" s="194"/>
      <c r="BW75" s="189"/>
      <c r="BX75" s="189"/>
      <c r="BY75" s="189"/>
      <c r="BZ75" s="195"/>
      <c r="CA75" s="194"/>
      <c r="CB75" s="189"/>
      <c r="CC75" s="189"/>
      <c r="CD75" s="189"/>
      <c r="CE75" s="195"/>
      <c r="CF75" s="194"/>
      <c r="CG75" s="189"/>
      <c r="CH75" s="189"/>
      <c r="CI75" s="189"/>
      <c r="CJ75" s="195"/>
      <c r="CK75" s="194"/>
      <c r="CL75" s="189"/>
      <c r="CM75" s="189"/>
      <c r="CN75" s="189"/>
      <c r="CO75" s="195"/>
      <c r="CP75" s="194"/>
      <c r="CQ75" s="189"/>
      <c r="CR75" s="189"/>
      <c r="CS75" s="189"/>
      <c r="CT75" s="195"/>
      <c r="CU75" s="194"/>
      <c r="CV75" s="189"/>
      <c r="CW75" s="189"/>
      <c r="CX75" s="189"/>
      <c r="CY75" s="195"/>
      <c r="CZ75" s="194"/>
      <c r="DA75" s="189"/>
      <c r="DB75" s="189"/>
      <c r="DC75" s="189"/>
      <c r="DD75" s="195"/>
      <c r="DE75" s="194"/>
      <c r="DF75" s="189"/>
      <c r="DG75" s="189"/>
      <c r="DH75" s="189"/>
      <c r="DI75" s="195"/>
      <c r="DJ75" s="194"/>
      <c r="DK75" s="189"/>
      <c r="DL75" s="189"/>
      <c r="DM75" s="189"/>
      <c r="DN75" s="195"/>
      <c r="DO75" s="194"/>
      <c r="DP75" s="189"/>
      <c r="DQ75" s="189"/>
      <c r="DR75" s="189"/>
      <c r="DS75" s="195"/>
      <c r="DT75" s="194"/>
      <c r="DU75" s="189"/>
      <c r="DV75" s="189"/>
      <c r="DW75" s="189"/>
      <c r="DX75" s="195"/>
      <c r="DY75" s="194"/>
      <c r="DZ75" s="189"/>
      <c r="EA75" s="189"/>
      <c r="EB75" s="189"/>
      <c r="EC75" s="195"/>
      <c r="ED75" s="194"/>
      <c r="EE75" s="189"/>
      <c r="EF75" s="189"/>
      <c r="EG75" s="189"/>
      <c r="EH75" s="195"/>
      <c r="EI75" s="194"/>
      <c r="EJ75" s="189"/>
      <c r="EK75" s="189"/>
      <c r="EL75" s="189"/>
      <c r="EM75" s="195"/>
      <c r="EN75" s="194"/>
      <c r="EO75" s="189"/>
      <c r="EP75" s="189"/>
      <c r="EQ75" s="189"/>
      <c r="ER75" s="195"/>
      <c r="ES75" s="194"/>
      <c r="ET75" s="189"/>
      <c r="EU75" s="189"/>
      <c r="EV75" s="189"/>
      <c r="EW75" s="195"/>
    </row>
    <row r="76" spans="1:153" x14ac:dyDescent="0.25">
      <c r="A76" s="28" t="s">
        <v>171</v>
      </c>
      <c r="B76" s="24"/>
      <c r="C76" s="24"/>
      <c r="D76" s="194"/>
      <c r="E76" s="189"/>
      <c r="F76" s="189"/>
      <c r="G76" s="189"/>
      <c r="H76" s="195"/>
      <c r="I76" s="194"/>
      <c r="J76" s="189"/>
      <c r="K76" s="189"/>
      <c r="L76" s="189"/>
      <c r="M76" s="195"/>
      <c r="N76" s="194"/>
      <c r="O76" s="189"/>
      <c r="P76" s="189"/>
      <c r="Q76" s="189"/>
      <c r="R76" s="195"/>
      <c r="S76" s="194"/>
      <c r="T76" s="189"/>
      <c r="U76" s="189"/>
      <c r="V76" s="189"/>
      <c r="W76" s="195"/>
      <c r="X76" s="194"/>
      <c r="Y76" s="189"/>
      <c r="Z76" s="189"/>
      <c r="AA76" s="189"/>
      <c r="AB76" s="195"/>
      <c r="AC76" s="194"/>
      <c r="AD76" s="189"/>
      <c r="AE76" s="189"/>
      <c r="AF76" s="189"/>
      <c r="AG76" s="195"/>
      <c r="AH76" s="194"/>
      <c r="AI76" s="189"/>
      <c r="AJ76" s="189"/>
      <c r="AK76" s="189"/>
      <c r="AL76" s="195"/>
      <c r="AM76" s="194"/>
      <c r="AN76" s="189"/>
      <c r="AO76" s="189"/>
      <c r="AP76" s="189"/>
      <c r="AQ76" s="195"/>
      <c r="AR76" s="194"/>
      <c r="AS76" s="189"/>
      <c r="AT76" s="189"/>
      <c r="AU76" s="189"/>
      <c r="AV76" s="195"/>
      <c r="AW76" s="194"/>
      <c r="AX76" s="189"/>
      <c r="AY76" s="189"/>
      <c r="AZ76" s="189"/>
      <c r="BA76" s="195"/>
      <c r="BB76" s="194"/>
      <c r="BC76" s="189"/>
      <c r="BD76" s="189"/>
      <c r="BE76" s="189"/>
      <c r="BF76" s="195"/>
      <c r="BG76" s="194"/>
      <c r="BH76" s="189"/>
      <c r="BI76" s="189"/>
      <c r="BJ76" s="189"/>
      <c r="BK76" s="195"/>
      <c r="BL76" s="194"/>
      <c r="BM76" s="189"/>
      <c r="BN76" s="189"/>
      <c r="BO76" s="189"/>
      <c r="BP76" s="195"/>
      <c r="BQ76" s="194"/>
      <c r="BR76" s="189"/>
      <c r="BS76" s="189"/>
      <c r="BT76" s="189"/>
      <c r="BU76" s="195"/>
      <c r="BV76" s="194"/>
      <c r="BW76" s="189"/>
      <c r="BX76" s="189"/>
      <c r="BY76" s="189"/>
      <c r="BZ76" s="195"/>
      <c r="CA76" s="194"/>
      <c r="CB76" s="189"/>
      <c r="CC76" s="189"/>
      <c r="CD76" s="189"/>
      <c r="CE76" s="195"/>
      <c r="CF76" s="194"/>
      <c r="CG76" s="189"/>
      <c r="CH76" s="189"/>
      <c r="CI76" s="189"/>
      <c r="CJ76" s="195"/>
      <c r="CK76" s="194"/>
      <c r="CL76" s="189"/>
      <c r="CM76" s="189"/>
      <c r="CN76" s="189"/>
      <c r="CO76" s="195"/>
      <c r="CP76" s="194"/>
      <c r="CQ76" s="189"/>
      <c r="CR76" s="189"/>
      <c r="CS76" s="189"/>
      <c r="CT76" s="195"/>
      <c r="CU76" s="194"/>
      <c r="CV76" s="189"/>
      <c r="CW76" s="189"/>
      <c r="CX76" s="189"/>
      <c r="CY76" s="195"/>
      <c r="CZ76" s="194"/>
      <c r="DA76" s="189"/>
      <c r="DB76" s="189"/>
      <c r="DC76" s="189"/>
      <c r="DD76" s="195"/>
      <c r="DE76" s="194"/>
      <c r="DF76" s="189"/>
      <c r="DG76" s="189"/>
      <c r="DH76" s="189"/>
      <c r="DI76" s="195"/>
      <c r="DJ76" s="194"/>
      <c r="DK76" s="189"/>
      <c r="DL76" s="189"/>
      <c r="DM76" s="189"/>
      <c r="DN76" s="195"/>
      <c r="DO76" s="194"/>
      <c r="DP76" s="189"/>
      <c r="DQ76" s="189"/>
      <c r="DR76" s="189"/>
      <c r="DS76" s="195"/>
      <c r="DT76" s="194"/>
      <c r="DU76" s="189"/>
      <c r="DV76" s="189"/>
      <c r="DW76" s="189"/>
      <c r="DX76" s="195"/>
      <c r="DY76" s="194"/>
      <c r="DZ76" s="189"/>
      <c r="EA76" s="189"/>
      <c r="EB76" s="189"/>
      <c r="EC76" s="195"/>
      <c r="ED76" s="194"/>
      <c r="EE76" s="189"/>
      <c r="EF76" s="189"/>
      <c r="EG76" s="189"/>
      <c r="EH76" s="195"/>
      <c r="EI76" s="194"/>
      <c r="EJ76" s="189"/>
      <c r="EK76" s="189"/>
      <c r="EL76" s="189"/>
      <c r="EM76" s="195"/>
      <c r="EN76" s="194"/>
      <c r="EO76" s="189"/>
      <c r="EP76" s="189"/>
      <c r="EQ76" s="189"/>
      <c r="ER76" s="195"/>
      <c r="ES76" s="194"/>
      <c r="ET76" s="189"/>
      <c r="EU76" s="189"/>
      <c r="EV76" s="189"/>
      <c r="EW76" s="195"/>
    </row>
    <row r="77" spans="1:153" x14ac:dyDescent="0.25">
      <c r="A77" s="28" t="s">
        <v>170</v>
      </c>
      <c r="B77" s="24"/>
      <c r="C77" s="24"/>
      <c r="D77" s="194"/>
      <c r="E77" s="189"/>
      <c r="F77" s="189"/>
      <c r="G77" s="189"/>
      <c r="H77" s="195"/>
      <c r="I77" s="194"/>
      <c r="J77" s="189"/>
      <c r="K77" s="189"/>
      <c r="L77" s="189"/>
      <c r="M77" s="195"/>
      <c r="N77" s="194"/>
      <c r="O77" s="189"/>
      <c r="P77" s="189"/>
      <c r="Q77" s="189"/>
      <c r="R77" s="195"/>
      <c r="S77" s="194"/>
      <c r="T77" s="189"/>
      <c r="U77" s="189"/>
      <c r="V77" s="189"/>
      <c r="W77" s="195"/>
      <c r="X77" s="194"/>
      <c r="Y77" s="189"/>
      <c r="Z77" s="189"/>
      <c r="AA77" s="189"/>
      <c r="AB77" s="195"/>
      <c r="AC77" s="194"/>
      <c r="AD77" s="189"/>
      <c r="AE77" s="189"/>
      <c r="AF77" s="189"/>
      <c r="AG77" s="195"/>
      <c r="AH77" s="194"/>
      <c r="AI77" s="189"/>
      <c r="AJ77" s="189"/>
      <c r="AK77" s="189"/>
      <c r="AL77" s="195"/>
      <c r="AM77" s="194"/>
      <c r="AN77" s="189"/>
      <c r="AO77" s="189"/>
      <c r="AP77" s="189"/>
      <c r="AQ77" s="195"/>
      <c r="AR77" s="194"/>
      <c r="AS77" s="189"/>
      <c r="AT77" s="189"/>
      <c r="AU77" s="189"/>
      <c r="AV77" s="195"/>
      <c r="AW77" s="194"/>
      <c r="AX77" s="189"/>
      <c r="AY77" s="189"/>
      <c r="AZ77" s="189"/>
      <c r="BA77" s="195"/>
      <c r="BB77" s="194"/>
      <c r="BC77" s="189"/>
      <c r="BD77" s="189"/>
      <c r="BE77" s="189"/>
      <c r="BF77" s="195"/>
      <c r="BG77" s="194"/>
      <c r="BH77" s="189"/>
      <c r="BI77" s="189"/>
      <c r="BJ77" s="189"/>
      <c r="BK77" s="195"/>
      <c r="BL77" s="194"/>
      <c r="BM77" s="189"/>
      <c r="BN77" s="189"/>
      <c r="BO77" s="189"/>
      <c r="BP77" s="195"/>
      <c r="BQ77" s="194"/>
      <c r="BR77" s="189"/>
      <c r="BS77" s="189"/>
      <c r="BT77" s="189"/>
      <c r="BU77" s="195"/>
      <c r="BV77" s="194"/>
      <c r="BW77" s="189"/>
      <c r="BX77" s="189"/>
      <c r="BY77" s="189"/>
      <c r="BZ77" s="195"/>
      <c r="CA77" s="194"/>
      <c r="CB77" s="189"/>
      <c r="CC77" s="189"/>
      <c r="CD77" s="189"/>
      <c r="CE77" s="195"/>
      <c r="CF77" s="194"/>
      <c r="CG77" s="189"/>
      <c r="CH77" s="189"/>
      <c r="CI77" s="189"/>
      <c r="CJ77" s="195"/>
      <c r="CK77" s="194"/>
      <c r="CL77" s="189"/>
      <c r="CM77" s="189"/>
      <c r="CN77" s="189"/>
      <c r="CO77" s="195"/>
      <c r="CP77" s="194"/>
      <c r="CQ77" s="189"/>
      <c r="CR77" s="189"/>
      <c r="CS77" s="189"/>
      <c r="CT77" s="195"/>
      <c r="CU77" s="194"/>
      <c r="CV77" s="189"/>
      <c r="CW77" s="189"/>
      <c r="CX77" s="189"/>
      <c r="CY77" s="195"/>
      <c r="CZ77" s="194"/>
      <c r="DA77" s="189"/>
      <c r="DB77" s="189"/>
      <c r="DC77" s="189"/>
      <c r="DD77" s="195"/>
      <c r="DE77" s="194"/>
      <c r="DF77" s="189"/>
      <c r="DG77" s="189"/>
      <c r="DH77" s="189"/>
      <c r="DI77" s="195"/>
      <c r="DJ77" s="194"/>
      <c r="DK77" s="189"/>
      <c r="DL77" s="189"/>
      <c r="DM77" s="189"/>
      <c r="DN77" s="195"/>
      <c r="DO77" s="194"/>
      <c r="DP77" s="189"/>
      <c r="DQ77" s="189"/>
      <c r="DR77" s="189"/>
      <c r="DS77" s="195"/>
      <c r="DT77" s="194"/>
      <c r="DU77" s="189"/>
      <c r="DV77" s="189"/>
      <c r="DW77" s="189"/>
      <c r="DX77" s="195"/>
      <c r="DY77" s="194"/>
      <c r="DZ77" s="189"/>
      <c r="EA77" s="189"/>
      <c r="EB77" s="189"/>
      <c r="EC77" s="195"/>
      <c r="ED77" s="194"/>
      <c r="EE77" s="189"/>
      <c r="EF77" s="189"/>
      <c r="EG77" s="189"/>
      <c r="EH77" s="195"/>
      <c r="EI77" s="194"/>
      <c r="EJ77" s="189"/>
      <c r="EK77" s="189"/>
      <c r="EL77" s="189"/>
      <c r="EM77" s="195"/>
      <c r="EN77" s="194"/>
      <c r="EO77" s="189"/>
      <c r="EP77" s="189"/>
      <c r="EQ77" s="189"/>
      <c r="ER77" s="195"/>
      <c r="ES77" s="194"/>
      <c r="ET77" s="189"/>
      <c r="EU77" s="189"/>
      <c r="EV77" s="189"/>
      <c r="EW77" s="195"/>
    </row>
    <row r="78" spans="1:153" x14ac:dyDescent="0.25">
      <c r="A78" s="24" t="s">
        <v>168</v>
      </c>
      <c r="B78" s="24">
        <v>6.0266549999999999</v>
      </c>
      <c r="C78" s="24">
        <v>5.7652890000000001</v>
      </c>
      <c r="D78" s="27">
        <v>5.3802370000000002</v>
      </c>
      <c r="E78" s="27">
        <v>5.3833320000000002</v>
      </c>
      <c r="F78" s="27">
        <v>5.3862249999999996</v>
      </c>
      <c r="G78" s="27">
        <v>5.3785819999999998</v>
      </c>
      <c r="H78" s="24">
        <v>5.3586640000000001</v>
      </c>
      <c r="I78" s="27">
        <v>5.2491620000000001</v>
      </c>
      <c r="J78" s="27">
        <v>5.2542010000000001</v>
      </c>
      <c r="K78" s="27">
        <v>5.2557929999999997</v>
      </c>
      <c r="L78" s="27">
        <v>5.2572229999999998</v>
      </c>
      <c r="M78" s="24">
        <v>5.1979629999999997</v>
      </c>
      <c r="N78" s="27">
        <v>5.2888339999999996</v>
      </c>
      <c r="O78" s="27">
        <v>5.6627479999999997</v>
      </c>
      <c r="P78" s="27">
        <v>5.8635640000000002</v>
      </c>
      <c r="Q78" s="27">
        <v>6.2316830000000003</v>
      </c>
      <c r="R78" s="24">
        <v>5.5306620000000004</v>
      </c>
      <c r="S78" s="27">
        <v>5.2411339999999997</v>
      </c>
      <c r="T78" s="27">
        <v>6.0042660000000003</v>
      </c>
      <c r="U78" s="27">
        <v>6.4371039999999997</v>
      </c>
      <c r="V78" s="27">
        <v>7.2432990000000004</v>
      </c>
      <c r="W78" s="24">
        <v>5.7840249999999997</v>
      </c>
      <c r="X78" s="27">
        <v>5.3799099999999997</v>
      </c>
      <c r="Y78" s="27">
        <v>6.1988200000000004</v>
      </c>
      <c r="Z78" s="27">
        <v>6.7912330000000001</v>
      </c>
      <c r="AA78" s="27">
        <v>7.8768229999999999</v>
      </c>
      <c r="AB78" s="24">
        <v>5.9890119999999998</v>
      </c>
      <c r="AC78" s="27">
        <v>5.4938979999999997</v>
      </c>
      <c r="AD78" s="27">
        <v>6.3174530000000004</v>
      </c>
      <c r="AE78" s="27">
        <v>6.9528420000000004</v>
      </c>
      <c r="AF78" s="27">
        <v>8.1417540000000006</v>
      </c>
      <c r="AG78" s="24">
        <v>6.0131569999999996</v>
      </c>
      <c r="AH78" s="27">
        <v>5.5585329999999997</v>
      </c>
      <c r="AI78" s="27">
        <v>6.4055780000000002</v>
      </c>
      <c r="AJ78" s="27">
        <v>7.1195950000000003</v>
      </c>
      <c r="AK78" s="27">
        <v>8.2273209999999999</v>
      </c>
      <c r="AL78" s="24">
        <v>6.0251590000000004</v>
      </c>
      <c r="AM78" s="27">
        <v>5.5563799999999999</v>
      </c>
      <c r="AN78" s="27">
        <v>6.4503050000000002</v>
      </c>
      <c r="AO78" s="27">
        <v>7.1590470000000002</v>
      </c>
      <c r="AP78" s="27">
        <v>8.2548519999999996</v>
      </c>
      <c r="AQ78" s="24">
        <v>5.9934430000000001</v>
      </c>
      <c r="AR78" s="27">
        <v>5.5887900000000004</v>
      </c>
      <c r="AS78" s="27">
        <v>6.4891509999999997</v>
      </c>
      <c r="AT78" s="27">
        <v>7.1539640000000002</v>
      </c>
      <c r="AU78" s="27">
        <v>8.2035669999999996</v>
      </c>
      <c r="AV78" s="24">
        <v>5.984013</v>
      </c>
      <c r="AW78" s="27">
        <v>5.6257799999999998</v>
      </c>
      <c r="AX78" s="27">
        <v>6.5643079999999996</v>
      </c>
      <c r="AY78" s="27">
        <v>7.2019520000000004</v>
      </c>
      <c r="AZ78" s="27">
        <v>8.122878</v>
      </c>
      <c r="BA78" s="24">
        <v>5.9615049999999998</v>
      </c>
      <c r="BB78" s="27">
        <v>5.694947</v>
      </c>
      <c r="BC78" s="27">
        <v>6.6177619999999999</v>
      </c>
      <c r="BD78" s="27">
        <v>7.2598149999999997</v>
      </c>
      <c r="BE78" s="27">
        <v>8.1441020000000002</v>
      </c>
      <c r="BF78" s="24">
        <v>5.949389</v>
      </c>
      <c r="BG78" s="27">
        <v>5.743849</v>
      </c>
      <c r="BH78" s="27">
        <v>6.7464529999999998</v>
      </c>
      <c r="BI78" s="27">
        <v>7.3530360000000003</v>
      </c>
      <c r="BJ78" s="27">
        <v>8.2740240000000007</v>
      </c>
      <c r="BK78" s="24">
        <v>6.0004689999999998</v>
      </c>
      <c r="BL78" s="27">
        <v>5.7770419999999998</v>
      </c>
      <c r="BM78" s="27">
        <v>6.7808580000000003</v>
      </c>
      <c r="BN78" s="27">
        <v>7.4116650000000002</v>
      </c>
      <c r="BO78" s="27">
        <v>8.3899950000000008</v>
      </c>
      <c r="BP78" s="24">
        <v>6.0334089999999998</v>
      </c>
      <c r="BQ78" s="27">
        <v>5.8457100000000004</v>
      </c>
      <c r="BR78" s="27">
        <v>6.8260139999999998</v>
      </c>
      <c r="BS78" s="27">
        <v>7.4475049999999996</v>
      </c>
      <c r="BT78" s="27">
        <v>8.4830719999999999</v>
      </c>
      <c r="BU78" s="24">
        <v>6.0571279999999996</v>
      </c>
      <c r="BV78" s="27">
        <v>5.8811010000000001</v>
      </c>
      <c r="BW78" s="27">
        <v>6.9359469999999996</v>
      </c>
      <c r="BX78" s="27">
        <v>7.5158810000000003</v>
      </c>
      <c r="BY78" s="27">
        <v>8.5681930000000008</v>
      </c>
      <c r="BZ78" s="24">
        <v>6.0969179999999996</v>
      </c>
      <c r="CA78" s="27">
        <v>5.9071819999999997</v>
      </c>
      <c r="CB78" s="27">
        <v>6.9816019999999996</v>
      </c>
      <c r="CC78" s="27">
        <v>7.594862</v>
      </c>
      <c r="CD78" s="27">
        <v>8.6048270000000002</v>
      </c>
      <c r="CE78" s="24">
        <v>6.134582</v>
      </c>
      <c r="CF78" s="27">
        <v>5.9325890000000001</v>
      </c>
      <c r="CG78" s="27">
        <v>7.0556640000000002</v>
      </c>
      <c r="CH78" s="27">
        <v>7.6791140000000002</v>
      </c>
      <c r="CI78" s="27">
        <v>8.6775640000000003</v>
      </c>
      <c r="CJ78" s="24">
        <v>6.1731889999999998</v>
      </c>
      <c r="CK78" s="27">
        <v>5.9970359999999996</v>
      </c>
      <c r="CL78" s="27">
        <v>7.1094309999999998</v>
      </c>
      <c r="CM78" s="27">
        <v>7.7729800000000004</v>
      </c>
      <c r="CN78" s="27">
        <v>8.6945870000000003</v>
      </c>
      <c r="CO78" s="24">
        <v>6.2510289999999999</v>
      </c>
      <c r="CP78" s="27">
        <v>6.0134809999999996</v>
      </c>
      <c r="CQ78" s="27">
        <v>7.166785</v>
      </c>
      <c r="CR78" s="27">
        <v>7.8546610000000001</v>
      </c>
      <c r="CS78" s="27">
        <v>8.8033870000000007</v>
      </c>
      <c r="CT78" s="24">
        <v>6.3117489999999998</v>
      </c>
      <c r="CU78" s="27">
        <v>6.0542619999999996</v>
      </c>
      <c r="CV78" s="27">
        <v>7.2697620000000001</v>
      </c>
      <c r="CW78" s="27">
        <v>7.9130459999999996</v>
      </c>
      <c r="CX78" s="27">
        <v>8.9186390000000006</v>
      </c>
      <c r="CY78" s="24">
        <v>6.3883200000000002</v>
      </c>
      <c r="CZ78" s="27">
        <v>6.1429470000000004</v>
      </c>
      <c r="DA78" s="27">
        <v>7.3350109999999997</v>
      </c>
      <c r="DB78" s="27">
        <v>8.0197500000000002</v>
      </c>
      <c r="DC78" s="27">
        <v>8.9993999999999996</v>
      </c>
      <c r="DD78" s="24">
        <v>6.4433490000000004</v>
      </c>
      <c r="DE78" s="27">
        <v>6.2291460000000001</v>
      </c>
      <c r="DF78" s="27">
        <v>7.4601699999999997</v>
      </c>
      <c r="DG78" s="27">
        <v>8.1329399999999996</v>
      </c>
      <c r="DH78" s="27">
        <v>9.1471020000000003</v>
      </c>
      <c r="DI78" s="24">
        <v>6.5268810000000004</v>
      </c>
      <c r="DJ78" s="27">
        <v>6.2935970000000001</v>
      </c>
      <c r="DK78" s="27">
        <v>7.5758999999999999</v>
      </c>
      <c r="DL78" s="27">
        <v>8.2782730000000004</v>
      </c>
      <c r="DM78" s="27">
        <v>9.2844940000000005</v>
      </c>
      <c r="DN78" s="24">
        <v>6.601375</v>
      </c>
      <c r="DO78" s="27">
        <v>6.4507389999999996</v>
      </c>
      <c r="DP78" s="27">
        <v>7.7617479999999999</v>
      </c>
      <c r="DQ78" s="27">
        <v>8.4879119999999997</v>
      </c>
      <c r="DR78" s="27">
        <v>9.4384370000000004</v>
      </c>
      <c r="DS78" s="24">
        <v>6.6799010000000001</v>
      </c>
      <c r="DT78" s="27">
        <v>6.5687819999999997</v>
      </c>
      <c r="DU78" s="27">
        <v>7.9209459999999998</v>
      </c>
      <c r="DV78" s="27">
        <v>8.6875509999999991</v>
      </c>
      <c r="DW78" s="27">
        <v>9.5269119999999994</v>
      </c>
      <c r="DX78" s="24">
        <v>6.7888640000000002</v>
      </c>
      <c r="DY78" s="27">
        <v>6.713025</v>
      </c>
      <c r="DZ78" s="27">
        <v>8.0694400000000002</v>
      </c>
      <c r="EA78" s="27">
        <v>8.8584899999999998</v>
      </c>
      <c r="EB78" s="27">
        <v>9.608822</v>
      </c>
      <c r="EC78" s="24">
        <v>6.9128069999999999</v>
      </c>
      <c r="ED78" s="27">
        <v>6.8275969999999999</v>
      </c>
      <c r="EE78" s="27">
        <v>8.2096180000000007</v>
      </c>
      <c r="EF78" s="27">
        <v>8.9807120000000005</v>
      </c>
      <c r="EG78" s="27">
        <v>9.7235099999999992</v>
      </c>
      <c r="EH78" s="24">
        <v>7.0362270000000002</v>
      </c>
      <c r="EI78" s="27">
        <v>6.9200249999999999</v>
      </c>
      <c r="EJ78" s="27">
        <v>8.3611590000000007</v>
      </c>
      <c r="EK78" s="27">
        <v>9.1022719999999993</v>
      </c>
      <c r="EL78" s="27">
        <v>9.7717240000000007</v>
      </c>
      <c r="EM78" s="24">
        <v>7.163602</v>
      </c>
      <c r="EN78" s="27">
        <v>7.0279470000000002</v>
      </c>
      <c r="EO78" s="27">
        <v>8.4861970000000007</v>
      </c>
      <c r="EP78" s="27">
        <v>9.2779910000000001</v>
      </c>
      <c r="EQ78" s="27">
        <v>9.7711559999999995</v>
      </c>
      <c r="ER78" s="24">
        <v>7.2924319999999998</v>
      </c>
      <c r="ES78" s="26">
        <v>7.0000000000000001E-3</v>
      </c>
      <c r="ET78" s="26">
        <v>1.2999999999999999E-2</v>
      </c>
      <c r="EU78" s="26">
        <v>1.7000000000000001E-2</v>
      </c>
      <c r="EV78" s="26">
        <v>1.7999999999999999E-2</v>
      </c>
      <c r="EW78" s="25">
        <v>8.0000000000000002E-3</v>
      </c>
    </row>
    <row r="79" spans="1:153" x14ac:dyDescent="0.25">
      <c r="A79" s="24" t="s">
        <v>167</v>
      </c>
      <c r="B79" s="24">
        <v>1.03671</v>
      </c>
      <c r="C79" s="24">
        <v>1.0605</v>
      </c>
      <c r="D79" s="27">
        <v>1.0497110000000001</v>
      </c>
      <c r="E79" s="27">
        <v>1.049704</v>
      </c>
      <c r="F79" s="27">
        <v>1.0496129999999999</v>
      </c>
      <c r="G79" s="27">
        <v>1.049587</v>
      </c>
      <c r="H79" s="24">
        <v>1.049693</v>
      </c>
      <c r="I79" s="27">
        <v>1.045072</v>
      </c>
      <c r="J79" s="27">
        <v>1.0450919999999999</v>
      </c>
      <c r="K79" s="27">
        <v>1.0451859999999999</v>
      </c>
      <c r="L79" s="27">
        <v>1.045814</v>
      </c>
      <c r="M79" s="24">
        <v>1.0449200000000001</v>
      </c>
      <c r="N79" s="27">
        <v>1.0618430000000001</v>
      </c>
      <c r="O79" s="27">
        <v>1.0669090000000001</v>
      </c>
      <c r="P79" s="27">
        <v>1.071054</v>
      </c>
      <c r="Q79" s="27">
        <v>1.078322</v>
      </c>
      <c r="R79" s="24">
        <v>1.0646949999999999</v>
      </c>
      <c r="S79" s="27">
        <v>1.0767310000000001</v>
      </c>
      <c r="T79" s="27">
        <v>1.08666</v>
      </c>
      <c r="U79" s="27">
        <v>1.0955710000000001</v>
      </c>
      <c r="V79" s="27">
        <v>1.110644</v>
      </c>
      <c r="W79" s="24">
        <v>1.0836650000000001</v>
      </c>
      <c r="X79" s="27">
        <v>1.0843940000000001</v>
      </c>
      <c r="Y79" s="27">
        <v>1.0968960000000001</v>
      </c>
      <c r="Z79" s="27">
        <v>1.108317</v>
      </c>
      <c r="AA79" s="27">
        <v>1.1295930000000001</v>
      </c>
      <c r="AB79" s="24">
        <v>1.094087</v>
      </c>
      <c r="AC79" s="27">
        <v>1.079034</v>
      </c>
      <c r="AD79" s="27">
        <v>1.092859</v>
      </c>
      <c r="AE79" s="27">
        <v>1.105753</v>
      </c>
      <c r="AF79" s="27">
        <v>1.131637</v>
      </c>
      <c r="AG79" s="24">
        <v>1.089631</v>
      </c>
      <c r="AH79" s="27">
        <v>1.076724</v>
      </c>
      <c r="AI79" s="27">
        <v>1.091205</v>
      </c>
      <c r="AJ79" s="27">
        <v>1.104349</v>
      </c>
      <c r="AK79" s="27">
        <v>1.130536</v>
      </c>
      <c r="AL79" s="24">
        <v>1.087696</v>
      </c>
      <c r="AM79" s="27">
        <v>1.078632</v>
      </c>
      <c r="AN79" s="27">
        <v>1.0936669999999999</v>
      </c>
      <c r="AO79" s="27">
        <v>1.1065419999999999</v>
      </c>
      <c r="AP79" s="27">
        <v>1.132898</v>
      </c>
      <c r="AQ79" s="24">
        <v>1.0894429999999999</v>
      </c>
      <c r="AR79" s="27">
        <v>1.0821400000000001</v>
      </c>
      <c r="AS79" s="27">
        <v>1.0975459999999999</v>
      </c>
      <c r="AT79" s="27">
        <v>1.1103099999999999</v>
      </c>
      <c r="AU79" s="27">
        <v>1.136987</v>
      </c>
      <c r="AV79" s="24">
        <v>1.0930610000000001</v>
      </c>
      <c r="AW79" s="27">
        <v>1.085475</v>
      </c>
      <c r="AX79" s="27">
        <v>1.101146</v>
      </c>
      <c r="AY79" s="27">
        <v>1.1131960000000001</v>
      </c>
      <c r="AZ79" s="27">
        <v>1.1393359999999999</v>
      </c>
      <c r="BA79" s="24">
        <v>1.09616</v>
      </c>
      <c r="BB79" s="27">
        <v>1.0866549999999999</v>
      </c>
      <c r="BC79" s="27">
        <v>1.103003</v>
      </c>
      <c r="BD79" s="27">
        <v>1.114344</v>
      </c>
      <c r="BE79" s="27">
        <v>1.139926</v>
      </c>
      <c r="BF79" s="24">
        <v>1.097485</v>
      </c>
      <c r="BG79" s="27">
        <v>1.0870249999999999</v>
      </c>
      <c r="BH79" s="27">
        <v>1.1035509999999999</v>
      </c>
      <c r="BI79" s="27">
        <v>1.1146849999999999</v>
      </c>
      <c r="BJ79" s="27">
        <v>1.1406810000000001</v>
      </c>
      <c r="BK79" s="24">
        <v>1.098341</v>
      </c>
      <c r="BL79" s="27">
        <v>1.088568</v>
      </c>
      <c r="BM79" s="27">
        <v>1.1055250000000001</v>
      </c>
      <c r="BN79" s="27">
        <v>1.1161719999999999</v>
      </c>
      <c r="BO79" s="27">
        <v>1.143697</v>
      </c>
      <c r="BP79" s="24">
        <v>1.099987</v>
      </c>
      <c r="BQ79" s="27">
        <v>1.0902510000000001</v>
      </c>
      <c r="BR79" s="27">
        <v>1.1075349999999999</v>
      </c>
      <c r="BS79" s="27">
        <v>1.118266</v>
      </c>
      <c r="BT79" s="27">
        <v>1.148733</v>
      </c>
      <c r="BU79" s="24">
        <v>1.102023</v>
      </c>
      <c r="BV79" s="27">
        <v>1.09216</v>
      </c>
      <c r="BW79" s="27">
        <v>1.110298</v>
      </c>
      <c r="BX79" s="27">
        <v>1.1214189999999999</v>
      </c>
      <c r="BY79" s="27">
        <v>1.156731</v>
      </c>
      <c r="BZ79" s="24">
        <v>1.1047260000000001</v>
      </c>
      <c r="CA79" s="27">
        <v>1.093987</v>
      </c>
      <c r="CB79" s="27">
        <v>1.1134500000000001</v>
      </c>
      <c r="CC79" s="27">
        <v>1.1251260000000001</v>
      </c>
      <c r="CD79" s="27">
        <v>1.166844</v>
      </c>
      <c r="CE79" s="24">
        <v>1.1072770000000001</v>
      </c>
      <c r="CF79" s="27">
        <v>1.096697</v>
      </c>
      <c r="CG79" s="27">
        <v>1.117334</v>
      </c>
      <c r="CH79" s="27">
        <v>1.1299269999999999</v>
      </c>
      <c r="CI79" s="27">
        <v>1.177095</v>
      </c>
      <c r="CJ79" s="24">
        <v>1.1099289999999999</v>
      </c>
      <c r="CK79" s="27">
        <v>1.098622</v>
      </c>
      <c r="CL79" s="27">
        <v>1.120941</v>
      </c>
      <c r="CM79" s="27">
        <v>1.1349769999999999</v>
      </c>
      <c r="CN79" s="27">
        <v>1.185297</v>
      </c>
      <c r="CO79" s="24">
        <v>1.1126879999999999</v>
      </c>
      <c r="CP79" s="27">
        <v>1.100662</v>
      </c>
      <c r="CQ79" s="27">
        <v>1.12426</v>
      </c>
      <c r="CR79" s="27">
        <v>1.1395789999999999</v>
      </c>
      <c r="CS79" s="27">
        <v>1.1928609999999999</v>
      </c>
      <c r="CT79" s="24">
        <v>1.116058</v>
      </c>
      <c r="CU79" s="27">
        <v>1.10223</v>
      </c>
      <c r="CV79" s="27">
        <v>1.1277090000000001</v>
      </c>
      <c r="CW79" s="27">
        <v>1.144531</v>
      </c>
      <c r="CX79" s="27">
        <v>1.1975039999999999</v>
      </c>
      <c r="CY79" s="24">
        <v>1.1184419999999999</v>
      </c>
      <c r="CZ79" s="27">
        <v>1.1043339999999999</v>
      </c>
      <c r="DA79" s="27">
        <v>1.131715</v>
      </c>
      <c r="DB79" s="27">
        <v>1.1504700000000001</v>
      </c>
      <c r="DC79" s="27">
        <v>1.2032510000000001</v>
      </c>
      <c r="DD79" s="24">
        <v>1.1212629999999999</v>
      </c>
      <c r="DE79" s="27">
        <v>1.106822</v>
      </c>
      <c r="DF79" s="27">
        <v>1.1367080000000001</v>
      </c>
      <c r="DG79" s="27">
        <v>1.15727</v>
      </c>
      <c r="DH79" s="27">
        <v>1.209336</v>
      </c>
      <c r="DI79" s="24">
        <v>1.1245890000000001</v>
      </c>
      <c r="DJ79" s="27">
        <v>1.1104149999999999</v>
      </c>
      <c r="DK79" s="27">
        <v>1.1422159999999999</v>
      </c>
      <c r="DL79" s="27">
        <v>1.164804</v>
      </c>
      <c r="DM79" s="27">
        <v>1.2159</v>
      </c>
      <c r="DN79" s="24">
        <v>1.1291070000000001</v>
      </c>
      <c r="DO79" s="27">
        <v>1.1131899999999999</v>
      </c>
      <c r="DP79" s="27">
        <v>1.147391</v>
      </c>
      <c r="DQ79" s="27">
        <v>1.1727860000000001</v>
      </c>
      <c r="DR79" s="27">
        <v>1.2206969999999999</v>
      </c>
      <c r="DS79" s="24">
        <v>1.132795</v>
      </c>
      <c r="DT79" s="27">
        <v>1.116241</v>
      </c>
      <c r="DU79" s="27">
        <v>1.152703</v>
      </c>
      <c r="DV79" s="27">
        <v>1.180342</v>
      </c>
      <c r="DW79" s="27">
        <v>1.2230220000000001</v>
      </c>
      <c r="DX79" s="24">
        <v>1.1359710000000001</v>
      </c>
      <c r="DY79" s="27">
        <v>1.119059</v>
      </c>
      <c r="DZ79" s="27">
        <v>1.157961</v>
      </c>
      <c r="EA79" s="27">
        <v>1.188062</v>
      </c>
      <c r="EB79" s="27">
        <v>1.223741</v>
      </c>
      <c r="EC79" s="24">
        <v>1.1392880000000001</v>
      </c>
      <c r="ED79" s="27">
        <v>1.1234580000000001</v>
      </c>
      <c r="EE79" s="27">
        <v>1.165815</v>
      </c>
      <c r="EF79" s="27">
        <v>1.197206</v>
      </c>
      <c r="EG79" s="27">
        <v>1.225997</v>
      </c>
      <c r="EH79" s="24">
        <v>1.144963</v>
      </c>
      <c r="EI79" s="27">
        <v>1.1298820000000001</v>
      </c>
      <c r="EJ79" s="27">
        <v>1.175956</v>
      </c>
      <c r="EK79" s="27">
        <v>1.2094020000000001</v>
      </c>
      <c r="EL79" s="27">
        <v>1.2301599999999999</v>
      </c>
      <c r="EM79" s="24">
        <v>1.15347</v>
      </c>
      <c r="EN79" s="27">
        <v>1.135221</v>
      </c>
      <c r="EO79" s="27">
        <v>1.184733</v>
      </c>
      <c r="EP79" s="27">
        <v>1.2205189999999999</v>
      </c>
      <c r="EQ79" s="27">
        <v>1.2338720000000001</v>
      </c>
      <c r="ER79" s="24">
        <v>1.1614310000000001</v>
      </c>
      <c r="ES79" s="26">
        <v>2E-3</v>
      </c>
      <c r="ET79" s="26">
        <v>4.0000000000000001E-3</v>
      </c>
      <c r="EU79" s="26">
        <v>5.0000000000000001E-3</v>
      </c>
      <c r="EV79" s="26">
        <v>5.0000000000000001E-3</v>
      </c>
      <c r="EW79" s="25">
        <v>3.0000000000000001E-3</v>
      </c>
    </row>
    <row r="80" spans="1:153" x14ac:dyDescent="0.25">
      <c r="A80" s="24" t="s">
        <v>166</v>
      </c>
      <c r="B80" s="24">
        <v>2.967409</v>
      </c>
      <c r="C80" s="24">
        <v>3.063812</v>
      </c>
      <c r="D80" s="27">
        <v>3.0193490000000001</v>
      </c>
      <c r="E80" s="27">
        <v>3.019336</v>
      </c>
      <c r="F80" s="27">
        <v>3.0191050000000001</v>
      </c>
      <c r="G80" s="27">
        <v>3.0192040000000002</v>
      </c>
      <c r="H80" s="24">
        <v>3.019317</v>
      </c>
      <c r="I80" s="27">
        <v>2.9807760000000001</v>
      </c>
      <c r="J80" s="27">
        <v>2.9806870000000001</v>
      </c>
      <c r="K80" s="27">
        <v>2.9806119999999998</v>
      </c>
      <c r="L80" s="27">
        <v>2.9809990000000002</v>
      </c>
      <c r="M80" s="24">
        <v>2.9802520000000001</v>
      </c>
      <c r="N80" s="27">
        <v>2.97214</v>
      </c>
      <c r="O80" s="27">
        <v>2.9852720000000001</v>
      </c>
      <c r="P80" s="27">
        <v>2.9923030000000002</v>
      </c>
      <c r="Q80" s="27">
        <v>3.005147</v>
      </c>
      <c r="R80" s="24">
        <v>2.9802050000000002</v>
      </c>
      <c r="S80" s="27">
        <v>2.9509029999999998</v>
      </c>
      <c r="T80" s="27">
        <v>2.9759720000000001</v>
      </c>
      <c r="U80" s="27">
        <v>2.9892210000000001</v>
      </c>
      <c r="V80" s="27">
        <v>3.0123160000000002</v>
      </c>
      <c r="W80" s="24">
        <v>2.9703219999999999</v>
      </c>
      <c r="X80" s="27">
        <v>2.9322499999999998</v>
      </c>
      <c r="Y80" s="27">
        <v>2.962764</v>
      </c>
      <c r="Z80" s="27">
        <v>2.9815109999999998</v>
      </c>
      <c r="AA80" s="27">
        <v>3.01423</v>
      </c>
      <c r="AB80" s="24">
        <v>2.9591020000000001</v>
      </c>
      <c r="AC80" s="27">
        <v>2.8944679999999998</v>
      </c>
      <c r="AD80" s="27">
        <v>2.927603</v>
      </c>
      <c r="AE80" s="27">
        <v>2.9495559999999998</v>
      </c>
      <c r="AF80" s="27">
        <v>2.9884360000000001</v>
      </c>
      <c r="AG80" s="24">
        <v>2.9227590000000001</v>
      </c>
      <c r="AH80" s="27">
        <v>2.8580800000000002</v>
      </c>
      <c r="AI80" s="27">
        <v>2.8924120000000002</v>
      </c>
      <c r="AJ80" s="27">
        <v>2.9164490000000001</v>
      </c>
      <c r="AK80" s="27">
        <v>2.9561280000000001</v>
      </c>
      <c r="AL80" s="24">
        <v>2.8862109999999999</v>
      </c>
      <c r="AM80" s="27">
        <v>2.816719</v>
      </c>
      <c r="AN80" s="27">
        <v>2.8516569999999999</v>
      </c>
      <c r="AO80" s="27">
        <v>2.875648</v>
      </c>
      <c r="AP80" s="27">
        <v>2.9147460000000001</v>
      </c>
      <c r="AQ80" s="24">
        <v>2.8429220000000002</v>
      </c>
      <c r="AR80" s="27">
        <v>2.7804350000000002</v>
      </c>
      <c r="AS80" s="27">
        <v>2.8157519999999998</v>
      </c>
      <c r="AT80" s="27">
        <v>2.8393109999999999</v>
      </c>
      <c r="AU80" s="27">
        <v>2.8771599999999999</v>
      </c>
      <c r="AV80" s="24">
        <v>2.8053659999999998</v>
      </c>
      <c r="AW80" s="27">
        <v>2.7455820000000002</v>
      </c>
      <c r="AX80" s="27">
        <v>2.7810929999999998</v>
      </c>
      <c r="AY80" s="27">
        <v>2.8020809999999998</v>
      </c>
      <c r="AZ80" s="27">
        <v>2.836643</v>
      </c>
      <c r="BA80" s="24">
        <v>2.7677399999999999</v>
      </c>
      <c r="BB80" s="27">
        <v>2.71543</v>
      </c>
      <c r="BC80" s="27">
        <v>2.750623</v>
      </c>
      <c r="BD80" s="27">
        <v>2.7702580000000001</v>
      </c>
      <c r="BE80" s="27">
        <v>2.8032119999999998</v>
      </c>
      <c r="BF80" s="24">
        <v>2.734483</v>
      </c>
      <c r="BG80" s="27">
        <v>2.6719889999999999</v>
      </c>
      <c r="BH80" s="27">
        <v>2.7059790000000001</v>
      </c>
      <c r="BI80" s="27">
        <v>2.724275</v>
      </c>
      <c r="BJ80" s="27">
        <v>2.7581099999999998</v>
      </c>
      <c r="BK80" s="24">
        <v>2.6891910000000001</v>
      </c>
      <c r="BL80" s="27">
        <v>2.6519270000000001</v>
      </c>
      <c r="BM80" s="27">
        <v>2.685012</v>
      </c>
      <c r="BN80" s="27">
        <v>2.7019959999999998</v>
      </c>
      <c r="BO80" s="27">
        <v>2.7379380000000002</v>
      </c>
      <c r="BP80" s="24">
        <v>2.6673689999999999</v>
      </c>
      <c r="BQ80" s="27">
        <v>2.6348579999999999</v>
      </c>
      <c r="BR80" s="27">
        <v>2.667259</v>
      </c>
      <c r="BS80" s="27">
        <v>2.6837089999999999</v>
      </c>
      <c r="BT80" s="27">
        <v>2.7215569999999998</v>
      </c>
      <c r="BU80" s="24">
        <v>2.6499130000000002</v>
      </c>
      <c r="BV80" s="27">
        <v>2.6158899999999998</v>
      </c>
      <c r="BW80" s="27">
        <v>2.6480320000000002</v>
      </c>
      <c r="BX80" s="27">
        <v>2.6637230000000001</v>
      </c>
      <c r="BY80" s="27">
        <v>2.7024629999999998</v>
      </c>
      <c r="BZ80" s="24">
        <v>2.630846</v>
      </c>
      <c r="CA80" s="27">
        <v>2.6027140000000002</v>
      </c>
      <c r="CB80" s="27">
        <v>2.6351490000000002</v>
      </c>
      <c r="CC80" s="27">
        <v>2.6505369999999999</v>
      </c>
      <c r="CD80" s="27">
        <v>2.6900879999999998</v>
      </c>
      <c r="CE80" s="24">
        <v>2.6181190000000001</v>
      </c>
      <c r="CF80" s="27">
        <v>2.604212</v>
      </c>
      <c r="CG80" s="27">
        <v>2.6356549999999999</v>
      </c>
      <c r="CH80" s="27">
        <v>2.6517040000000001</v>
      </c>
      <c r="CI80" s="27">
        <v>2.6908219999999998</v>
      </c>
      <c r="CJ80" s="24">
        <v>2.6182470000000002</v>
      </c>
      <c r="CK80" s="27">
        <v>2.609486</v>
      </c>
      <c r="CL80" s="27">
        <v>2.641076</v>
      </c>
      <c r="CM80" s="27">
        <v>2.6576059999999999</v>
      </c>
      <c r="CN80" s="27">
        <v>2.6957080000000002</v>
      </c>
      <c r="CO80" s="24">
        <v>2.6245090000000002</v>
      </c>
      <c r="CP80" s="27">
        <v>2.614776</v>
      </c>
      <c r="CQ80" s="27">
        <v>2.6464989999999999</v>
      </c>
      <c r="CR80" s="27">
        <v>2.6634350000000002</v>
      </c>
      <c r="CS80" s="27">
        <v>2.7012670000000001</v>
      </c>
      <c r="CT80" s="24">
        <v>2.6320939999999999</v>
      </c>
      <c r="CU80" s="27">
        <v>2.6304560000000001</v>
      </c>
      <c r="CV80" s="27">
        <v>2.6632899999999999</v>
      </c>
      <c r="CW80" s="27">
        <v>2.6797949999999999</v>
      </c>
      <c r="CX80" s="27">
        <v>2.7184970000000002</v>
      </c>
      <c r="CY80" s="24">
        <v>2.6494339999999998</v>
      </c>
      <c r="CZ80" s="27">
        <v>2.6386590000000001</v>
      </c>
      <c r="DA80" s="27">
        <v>2.6715719999999998</v>
      </c>
      <c r="DB80" s="27">
        <v>2.6879170000000001</v>
      </c>
      <c r="DC80" s="27">
        <v>2.725854</v>
      </c>
      <c r="DD80" s="24">
        <v>2.6587179999999999</v>
      </c>
      <c r="DE80" s="27">
        <v>2.6326329999999998</v>
      </c>
      <c r="DF80" s="27">
        <v>2.6656580000000001</v>
      </c>
      <c r="DG80" s="27">
        <v>2.6822439999999999</v>
      </c>
      <c r="DH80" s="27">
        <v>2.717803</v>
      </c>
      <c r="DI80" s="24">
        <v>2.6534439999999999</v>
      </c>
      <c r="DJ80" s="27">
        <v>2.630992</v>
      </c>
      <c r="DK80" s="27">
        <v>2.6633230000000001</v>
      </c>
      <c r="DL80" s="27">
        <v>2.6802549999999998</v>
      </c>
      <c r="DM80" s="27">
        <v>2.7136900000000002</v>
      </c>
      <c r="DN80" s="24">
        <v>2.6529579999999999</v>
      </c>
      <c r="DO80" s="27">
        <v>2.6326000000000001</v>
      </c>
      <c r="DP80" s="27">
        <v>2.665454</v>
      </c>
      <c r="DQ80" s="27">
        <v>2.6824170000000001</v>
      </c>
      <c r="DR80" s="27">
        <v>2.713714</v>
      </c>
      <c r="DS80" s="24">
        <v>2.6547939999999999</v>
      </c>
      <c r="DT80" s="27">
        <v>2.632609</v>
      </c>
      <c r="DU80" s="27">
        <v>2.6647289999999999</v>
      </c>
      <c r="DV80" s="27">
        <v>2.6803149999999998</v>
      </c>
      <c r="DW80" s="27">
        <v>2.7081680000000001</v>
      </c>
      <c r="DX80" s="24">
        <v>2.653794</v>
      </c>
      <c r="DY80" s="27">
        <v>2.6303179999999999</v>
      </c>
      <c r="DZ80" s="27">
        <v>2.6613000000000002</v>
      </c>
      <c r="EA80" s="27">
        <v>2.6760959999999998</v>
      </c>
      <c r="EB80" s="27">
        <v>2.698086</v>
      </c>
      <c r="EC80" s="24">
        <v>2.6510940000000001</v>
      </c>
      <c r="ED80" s="27">
        <v>2.627122</v>
      </c>
      <c r="EE80" s="27">
        <v>2.6569449999999999</v>
      </c>
      <c r="EF80" s="27">
        <v>2.6709239999999999</v>
      </c>
      <c r="EG80" s="27">
        <v>2.6882280000000001</v>
      </c>
      <c r="EH80" s="24">
        <v>2.648444</v>
      </c>
      <c r="EI80" s="27">
        <v>2.6240429999999999</v>
      </c>
      <c r="EJ80" s="27">
        <v>2.6538110000000001</v>
      </c>
      <c r="EK80" s="27">
        <v>2.666652</v>
      </c>
      <c r="EL80" s="27">
        <v>2.677978</v>
      </c>
      <c r="EM80" s="24">
        <v>2.6473279999999999</v>
      </c>
      <c r="EN80" s="27">
        <v>2.6238959999999998</v>
      </c>
      <c r="EO80" s="27">
        <v>2.6520090000000001</v>
      </c>
      <c r="EP80" s="27">
        <v>2.6637330000000001</v>
      </c>
      <c r="EQ80" s="27">
        <v>2.6705640000000002</v>
      </c>
      <c r="ER80" s="24">
        <v>2.6488350000000001</v>
      </c>
      <c r="ES80" s="26">
        <v>-5.0000000000000001E-3</v>
      </c>
      <c r="ET80" s="26">
        <v>-5.0000000000000001E-3</v>
      </c>
      <c r="EU80" s="26">
        <v>-5.0000000000000001E-3</v>
      </c>
      <c r="EV80" s="26">
        <v>-5.0000000000000001E-3</v>
      </c>
      <c r="EW80" s="25">
        <v>-5.0000000000000001E-3</v>
      </c>
    </row>
    <row r="81" spans="1:153" x14ac:dyDescent="0.25">
      <c r="A81" s="28" t="s">
        <v>169</v>
      </c>
      <c r="B81" s="24"/>
      <c r="C81" s="24"/>
      <c r="D81" s="194"/>
      <c r="E81" s="189"/>
      <c r="F81" s="189"/>
      <c r="G81" s="189"/>
      <c r="H81" s="195"/>
      <c r="I81" s="194"/>
      <c r="J81" s="189"/>
      <c r="K81" s="189"/>
      <c r="L81" s="189"/>
      <c r="M81" s="195"/>
      <c r="N81" s="194"/>
      <c r="O81" s="189"/>
      <c r="P81" s="189"/>
      <c r="Q81" s="189"/>
      <c r="R81" s="195"/>
      <c r="S81" s="194"/>
      <c r="T81" s="189"/>
      <c r="U81" s="189"/>
      <c r="V81" s="189"/>
      <c r="W81" s="195"/>
      <c r="X81" s="194"/>
      <c r="Y81" s="189"/>
      <c r="Z81" s="189"/>
      <c r="AA81" s="189"/>
      <c r="AB81" s="195"/>
      <c r="AC81" s="194"/>
      <c r="AD81" s="189"/>
      <c r="AE81" s="189"/>
      <c r="AF81" s="189"/>
      <c r="AG81" s="195"/>
      <c r="AH81" s="194"/>
      <c r="AI81" s="189"/>
      <c r="AJ81" s="189"/>
      <c r="AK81" s="189"/>
      <c r="AL81" s="195"/>
      <c r="AM81" s="194"/>
      <c r="AN81" s="189"/>
      <c r="AO81" s="189"/>
      <c r="AP81" s="189"/>
      <c r="AQ81" s="195"/>
      <c r="AR81" s="194"/>
      <c r="AS81" s="189"/>
      <c r="AT81" s="189"/>
      <c r="AU81" s="189"/>
      <c r="AV81" s="195"/>
      <c r="AW81" s="194"/>
      <c r="AX81" s="189"/>
      <c r="AY81" s="189"/>
      <c r="AZ81" s="189"/>
      <c r="BA81" s="195"/>
      <c r="BB81" s="194"/>
      <c r="BC81" s="189"/>
      <c r="BD81" s="189"/>
      <c r="BE81" s="189"/>
      <c r="BF81" s="195"/>
      <c r="BG81" s="194"/>
      <c r="BH81" s="189"/>
      <c r="BI81" s="189"/>
      <c r="BJ81" s="189"/>
      <c r="BK81" s="195"/>
      <c r="BL81" s="194"/>
      <c r="BM81" s="189"/>
      <c r="BN81" s="189"/>
      <c r="BO81" s="189"/>
      <c r="BP81" s="195"/>
      <c r="BQ81" s="194"/>
      <c r="BR81" s="189"/>
      <c r="BS81" s="189"/>
      <c r="BT81" s="189"/>
      <c r="BU81" s="195"/>
      <c r="BV81" s="194"/>
      <c r="BW81" s="189"/>
      <c r="BX81" s="189"/>
      <c r="BY81" s="189"/>
      <c r="BZ81" s="195"/>
      <c r="CA81" s="194"/>
      <c r="CB81" s="189"/>
      <c r="CC81" s="189"/>
      <c r="CD81" s="189"/>
      <c r="CE81" s="195"/>
      <c r="CF81" s="194"/>
      <c r="CG81" s="189"/>
      <c r="CH81" s="189"/>
      <c r="CI81" s="189"/>
      <c r="CJ81" s="195"/>
      <c r="CK81" s="194"/>
      <c r="CL81" s="189"/>
      <c r="CM81" s="189"/>
      <c r="CN81" s="189"/>
      <c r="CO81" s="195"/>
      <c r="CP81" s="194"/>
      <c r="CQ81" s="189"/>
      <c r="CR81" s="189"/>
      <c r="CS81" s="189"/>
      <c r="CT81" s="195"/>
      <c r="CU81" s="194"/>
      <c r="CV81" s="189"/>
      <c r="CW81" s="189"/>
      <c r="CX81" s="189"/>
      <c r="CY81" s="195"/>
      <c r="CZ81" s="194"/>
      <c r="DA81" s="189"/>
      <c r="DB81" s="189"/>
      <c r="DC81" s="189"/>
      <c r="DD81" s="195"/>
      <c r="DE81" s="194"/>
      <c r="DF81" s="189"/>
      <c r="DG81" s="189"/>
      <c r="DH81" s="189"/>
      <c r="DI81" s="195"/>
      <c r="DJ81" s="194"/>
      <c r="DK81" s="189"/>
      <c r="DL81" s="189"/>
      <c r="DM81" s="189"/>
      <c r="DN81" s="195"/>
      <c r="DO81" s="194"/>
      <c r="DP81" s="189"/>
      <c r="DQ81" s="189"/>
      <c r="DR81" s="189"/>
      <c r="DS81" s="195"/>
      <c r="DT81" s="194"/>
      <c r="DU81" s="189"/>
      <c r="DV81" s="189"/>
      <c r="DW81" s="189"/>
      <c r="DX81" s="195"/>
      <c r="DY81" s="194"/>
      <c r="DZ81" s="189"/>
      <c r="EA81" s="189"/>
      <c r="EB81" s="189"/>
      <c r="EC81" s="195"/>
      <c r="ED81" s="194"/>
      <c r="EE81" s="189"/>
      <c r="EF81" s="189"/>
      <c r="EG81" s="189"/>
      <c r="EH81" s="195"/>
      <c r="EI81" s="194"/>
      <c r="EJ81" s="189"/>
      <c r="EK81" s="189"/>
      <c r="EL81" s="189"/>
      <c r="EM81" s="195"/>
      <c r="EN81" s="194"/>
      <c r="EO81" s="189"/>
      <c r="EP81" s="189"/>
      <c r="EQ81" s="189"/>
      <c r="ER81" s="195"/>
      <c r="ES81" s="194"/>
      <c r="ET81" s="189"/>
      <c r="EU81" s="189"/>
      <c r="EV81" s="189"/>
      <c r="EW81" s="195"/>
    </row>
    <row r="82" spans="1:153" x14ac:dyDescent="0.25">
      <c r="A82" s="24" t="s">
        <v>168</v>
      </c>
      <c r="B82" s="24">
        <v>5.9008000000000003</v>
      </c>
      <c r="C82" s="24">
        <v>5.7652890000000001</v>
      </c>
      <c r="D82" s="27">
        <v>5.4757540000000002</v>
      </c>
      <c r="E82" s="27">
        <v>5.478904</v>
      </c>
      <c r="F82" s="27">
        <v>5.4818480000000003</v>
      </c>
      <c r="G82" s="27">
        <v>5.4740700000000002</v>
      </c>
      <c r="H82" s="24">
        <v>5.4537979999999999</v>
      </c>
      <c r="I82" s="27">
        <v>5.4331829999999997</v>
      </c>
      <c r="J82" s="27">
        <v>5.4382200000000003</v>
      </c>
      <c r="K82" s="27">
        <v>5.4396110000000002</v>
      </c>
      <c r="L82" s="27">
        <v>5.4409109999999998</v>
      </c>
      <c r="M82" s="24">
        <v>5.3788809999999998</v>
      </c>
      <c r="N82" s="27">
        <v>5.5514659999999996</v>
      </c>
      <c r="O82" s="27">
        <v>5.9612189999999998</v>
      </c>
      <c r="P82" s="27">
        <v>6.1811699999999998</v>
      </c>
      <c r="Q82" s="27">
        <v>6.5884080000000003</v>
      </c>
      <c r="R82" s="24">
        <v>5.8165149999999999</v>
      </c>
      <c r="S82" s="27">
        <v>5.5856459999999997</v>
      </c>
      <c r="T82" s="27">
        <v>6.4282250000000003</v>
      </c>
      <c r="U82" s="27">
        <v>6.9078949999999999</v>
      </c>
      <c r="V82" s="27">
        <v>7.810422</v>
      </c>
      <c r="W82" s="24">
        <v>6.1800930000000003</v>
      </c>
      <c r="X82" s="27">
        <v>5.8225949999999997</v>
      </c>
      <c r="Y82" s="27">
        <v>6.7462350000000004</v>
      </c>
      <c r="Z82" s="27">
        <v>7.4153609999999999</v>
      </c>
      <c r="AA82" s="27">
        <v>8.6569400000000005</v>
      </c>
      <c r="AB82" s="24">
        <v>6.5010680000000001</v>
      </c>
      <c r="AC82" s="27">
        <v>6.0357149999999997</v>
      </c>
      <c r="AD82" s="27">
        <v>6.981992</v>
      </c>
      <c r="AE82" s="27">
        <v>7.7140740000000001</v>
      </c>
      <c r="AF82" s="27">
        <v>9.0998929999999998</v>
      </c>
      <c r="AG82" s="24">
        <v>6.623964</v>
      </c>
      <c r="AH82" s="27">
        <v>6.2051850000000002</v>
      </c>
      <c r="AI82" s="27">
        <v>7.1944210000000002</v>
      </c>
      <c r="AJ82" s="27">
        <v>8.0312819999999991</v>
      </c>
      <c r="AK82" s="27">
        <v>9.3535599999999999</v>
      </c>
      <c r="AL82" s="24">
        <v>6.7427039999999998</v>
      </c>
      <c r="AM82" s="27">
        <v>6.3008230000000003</v>
      </c>
      <c r="AN82" s="27">
        <v>7.3616659999999996</v>
      </c>
      <c r="AO82" s="27">
        <v>8.2074449999999999</v>
      </c>
      <c r="AP82" s="27">
        <v>9.5416360000000005</v>
      </c>
      <c r="AQ82" s="24">
        <v>6.8131640000000004</v>
      </c>
      <c r="AR82" s="27">
        <v>6.4433600000000002</v>
      </c>
      <c r="AS82" s="27">
        <v>7.5329750000000004</v>
      </c>
      <c r="AT82" s="27">
        <v>8.3437590000000004</v>
      </c>
      <c r="AU82" s="27">
        <v>9.6463110000000007</v>
      </c>
      <c r="AV82" s="24">
        <v>6.9187310000000002</v>
      </c>
      <c r="AW82" s="27">
        <v>6.5988639999999998</v>
      </c>
      <c r="AX82" s="27">
        <v>7.7575620000000001</v>
      </c>
      <c r="AY82" s="27">
        <v>8.5483429999999991</v>
      </c>
      <c r="AZ82" s="27">
        <v>9.7163629999999994</v>
      </c>
      <c r="BA82" s="24">
        <v>7.017169</v>
      </c>
      <c r="BB82" s="27">
        <v>6.801463</v>
      </c>
      <c r="BC82" s="27">
        <v>7.9672679999999998</v>
      </c>
      <c r="BD82" s="27">
        <v>8.7766079999999995</v>
      </c>
      <c r="BE82" s="27">
        <v>9.9178599999999992</v>
      </c>
      <c r="BF82" s="24">
        <v>7.1360659999999996</v>
      </c>
      <c r="BG82" s="27">
        <v>6.9843970000000004</v>
      </c>
      <c r="BH82" s="27">
        <v>8.2740519999999993</v>
      </c>
      <c r="BI82" s="27">
        <v>9.0526090000000003</v>
      </c>
      <c r="BJ82" s="27">
        <v>10.257771</v>
      </c>
      <c r="BK82" s="24">
        <v>7.3367259999999996</v>
      </c>
      <c r="BL82" s="27">
        <v>7.1518620000000004</v>
      </c>
      <c r="BM82" s="27">
        <v>8.4684690000000007</v>
      </c>
      <c r="BN82" s="27">
        <v>9.2890300000000003</v>
      </c>
      <c r="BO82" s="27">
        <v>10.585255999999999</v>
      </c>
      <c r="BP82" s="24">
        <v>7.519431</v>
      </c>
      <c r="BQ82" s="27">
        <v>7.3677729999999997</v>
      </c>
      <c r="BR82" s="27">
        <v>8.6800219999999992</v>
      </c>
      <c r="BS82" s="27">
        <v>9.5004039999999996</v>
      </c>
      <c r="BT82" s="27">
        <v>10.890563</v>
      </c>
      <c r="BU82" s="24">
        <v>7.6963720000000002</v>
      </c>
      <c r="BV82" s="27">
        <v>7.5478160000000001</v>
      </c>
      <c r="BW82" s="27">
        <v>8.9815729999999991</v>
      </c>
      <c r="BX82" s="27">
        <v>9.7599540000000005</v>
      </c>
      <c r="BY82" s="27">
        <v>11.192970000000001</v>
      </c>
      <c r="BZ82" s="24">
        <v>7.899813</v>
      </c>
      <c r="CA82" s="27">
        <v>7.7186130000000004</v>
      </c>
      <c r="CB82" s="27">
        <v>9.2040159999999993</v>
      </c>
      <c r="CC82" s="27">
        <v>10.037209000000001</v>
      </c>
      <c r="CD82" s="27">
        <v>11.436166999999999</v>
      </c>
      <c r="CE82" s="24">
        <v>8.1053460000000008</v>
      </c>
      <c r="CF82" s="27">
        <v>7.8927870000000002</v>
      </c>
      <c r="CG82" s="27">
        <v>9.4691770000000002</v>
      </c>
      <c r="CH82" s="27">
        <v>10.32865</v>
      </c>
      <c r="CI82" s="27">
        <v>11.733608</v>
      </c>
      <c r="CJ82" s="24">
        <v>8.3174650000000003</v>
      </c>
      <c r="CK82" s="27">
        <v>8.1271210000000007</v>
      </c>
      <c r="CL82" s="27">
        <v>9.7168869999999998</v>
      </c>
      <c r="CM82" s="27">
        <v>10.644978</v>
      </c>
      <c r="CN82" s="27">
        <v>11.967729</v>
      </c>
      <c r="CO82" s="24">
        <v>8.5915009999999992</v>
      </c>
      <c r="CP82" s="27">
        <v>8.2997730000000001</v>
      </c>
      <c r="CQ82" s="27">
        <v>9.9737709999999993</v>
      </c>
      <c r="CR82" s="27">
        <v>10.951364</v>
      </c>
      <c r="CS82" s="27">
        <v>12.335974999999999</v>
      </c>
      <c r="CT82" s="24">
        <v>8.8494159999999997</v>
      </c>
      <c r="CU82" s="27">
        <v>8.5121059999999993</v>
      </c>
      <c r="CV82" s="27">
        <v>10.303596000000001</v>
      </c>
      <c r="CW82" s="27">
        <v>11.234214</v>
      </c>
      <c r="CX82" s="27">
        <v>12.72791</v>
      </c>
      <c r="CY82" s="24">
        <v>9.1369430000000005</v>
      </c>
      <c r="CZ82" s="27">
        <v>8.7968460000000004</v>
      </c>
      <c r="DA82" s="27">
        <v>10.585516999999999</v>
      </c>
      <c r="DB82" s="27">
        <v>11.591957000000001</v>
      </c>
      <c r="DC82" s="27">
        <v>13.081676</v>
      </c>
      <c r="DD82" s="24">
        <v>9.3982890000000001</v>
      </c>
      <c r="DE82" s="27">
        <v>9.0836360000000003</v>
      </c>
      <c r="DF82" s="27">
        <v>10.961569000000001</v>
      </c>
      <c r="DG82" s="27">
        <v>11.968719</v>
      </c>
      <c r="DH82" s="27">
        <v>13.54354</v>
      </c>
      <c r="DI82" s="24">
        <v>9.7047600000000003</v>
      </c>
      <c r="DJ82" s="27">
        <v>9.3453490000000006</v>
      </c>
      <c r="DK82" s="27">
        <v>11.333332</v>
      </c>
      <c r="DL82" s="27">
        <v>12.406041999999999</v>
      </c>
      <c r="DM82" s="27">
        <v>14.004564999999999</v>
      </c>
      <c r="DN82" s="24">
        <v>10.004474</v>
      </c>
      <c r="DO82" s="27">
        <v>9.7506160000000008</v>
      </c>
      <c r="DP82" s="27">
        <v>11.820205</v>
      </c>
      <c r="DQ82" s="27">
        <v>12.953958999999999</v>
      </c>
      <c r="DR82" s="27">
        <v>14.504825</v>
      </c>
      <c r="DS82" s="24">
        <v>10.312775999999999</v>
      </c>
      <c r="DT82" s="27">
        <v>10.106703</v>
      </c>
      <c r="DU82" s="27">
        <v>12.279819</v>
      </c>
      <c r="DV82" s="27">
        <v>13.50048</v>
      </c>
      <c r="DW82" s="27">
        <v>14.915371</v>
      </c>
      <c r="DX82" s="24">
        <v>10.673114999999999</v>
      </c>
      <c r="DY82" s="27">
        <v>10.51319</v>
      </c>
      <c r="DZ82" s="27">
        <v>12.735787999999999</v>
      </c>
      <c r="EA82" s="27">
        <v>14.016988</v>
      </c>
      <c r="EB82" s="27">
        <v>15.324986000000001</v>
      </c>
      <c r="EC82" s="24">
        <v>11.065369</v>
      </c>
      <c r="ED82" s="27">
        <v>10.882792</v>
      </c>
      <c r="EE82" s="27">
        <v>13.190141000000001</v>
      </c>
      <c r="EF82" s="27">
        <v>14.470116000000001</v>
      </c>
      <c r="EG82" s="27">
        <v>15.799229</v>
      </c>
      <c r="EH82" s="24">
        <v>11.467453000000001</v>
      </c>
      <c r="EI82" s="27">
        <v>11.224575</v>
      </c>
      <c r="EJ82" s="27">
        <v>13.675507</v>
      </c>
      <c r="EK82" s="27">
        <v>14.93582</v>
      </c>
      <c r="EL82" s="27">
        <v>16.175681999999998</v>
      </c>
      <c r="EM82" s="24">
        <v>11.887790000000001</v>
      </c>
      <c r="EN82" s="27">
        <v>11.599318999999999</v>
      </c>
      <c r="EO82" s="27">
        <v>14.130455</v>
      </c>
      <c r="EP82" s="27">
        <v>15.503952</v>
      </c>
      <c r="EQ82" s="27">
        <v>16.479305</v>
      </c>
      <c r="ER82" s="24">
        <v>12.321858000000001</v>
      </c>
      <c r="ES82" s="26">
        <v>2.4E-2</v>
      </c>
      <c r="ET82" s="26">
        <v>3.1E-2</v>
      </c>
      <c r="EU82" s="26">
        <v>3.5000000000000003E-2</v>
      </c>
      <c r="EV82" s="26">
        <v>3.6999999999999998E-2</v>
      </c>
      <c r="EW82" s="25">
        <v>2.7E-2</v>
      </c>
    </row>
    <row r="83" spans="1:153" x14ac:dyDescent="0.25">
      <c r="A83" s="24" t="s">
        <v>167</v>
      </c>
      <c r="B83" s="24">
        <v>1.0150600000000001</v>
      </c>
      <c r="C83" s="24">
        <v>1.0605</v>
      </c>
      <c r="D83" s="27">
        <v>1.068346</v>
      </c>
      <c r="E83" s="27">
        <v>1.0683400000000001</v>
      </c>
      <c r="F83" s="27">
        <v>1.0682469999999999</v>
      </c>
      <c r="G83" s="27">
        <v>1.0682199999999999</v>
      </c>
      <c r="H83" s="24">
        <v>1.0683290000000001</v>
      </c>
      <c r="I83" s="27">
        <v>1.081709</v>
      </c>
      <c r="J83" s="27">
        <v>1.0816939999999999</v>
      </c>
      <c r="K83" s="27">
        <v>1.0817410000000001</v>
      </c>
      <c r="L83" s="27">
        <v>1.082355</v>
      </c>
      <c r="M83" s="24">
        <v>1.0812889999999999</v>
      </c>
      <c r="N83" s="27">
        <v>1.1145719999999999</v>
      </c>
      <c r="O83" s="27">
        <v>1.123143</v>
      </c>
      <c r="P83" s="27">
        <v>1.129068</v>
      </c>
      <c r="Q83" s="27">
        <v>1.14005</v>
      </c>
      <c r="R83" s="24">
        <v>1.1197239999999999</v>
      </c>
      <c r="S83" s="27">
        <v>1.1475070000000001</v>
      </c>
      <c r="T83" s="27">
        <v>1.163389</v>
      </c>
      <c r="U83" s="27">
        <v>1.1756979999999999</v>
      </c>
      <c r="V83" s="27">
        <v>1.1976039999999999</v>
      </c>
      <c r="W83" s="24">
        <v>1.1578710000000001</v>
      </c>
      <c r="X83" s="27">
        <v>1.173624</v>
      </c>
      <c r="Y83" s="27">
        <v>1.193762</v>
      </c>
      <c r="Z83" s="27">
        <v>1.2101729999999999</v>
      </c>
      <c r="AA83" s="27">
        <v>1.2414670000000001</v>
      </c>
      <c r="AB83" s="24">
        <v>1.18763</v>
      </c>
      <c r="AC83" s="27">
        <v>1.1854499999999999</v>
      </c>
      <c r="AD83" s="27">
        <v>1.2078180000000001</v>
      </c>
      <c r="AE83" s="27">
        <v>1.2268159999999999</v>
      </c>
      <c r="AF83" s="27">
        <v>1.2648109999999999</v>
      </c>
      <c r="AG83" s="24">
        <v>1.2003140000000001</v>
      </c>
      <c r="AH83" s="27">
        <v>1.2019850000000001</v>
      </c>
      <c r="AI83" s="27">
        <v>1.2255860000000001</v>
      </c>
      <c r="AJ83" s="27">
        <v>1.2457640000000001</v>
      </c>
      <c r="AK83" s="27">
        <v>1.2852950000000001</v>
      </c>
      <c r="AL83" s="24">
        <v>1.2172320000000001</v>
      </c>
      <c r="AM83" s="27">
        <v>1.223147</v>
      </c>
      <c r="AN83" s="27">
        <v>1.2481899999999999</v>
      </c>
      <c r="AO83" s="27">
        <v>1.268588</v>
      </c>
      <c r="AP83" s="27">
        <v>1.3094969999999999</v>
      </c>
      <c r="AQ83" s="24">
        <v>1.238445</v>
      </c>
      <c r="AR83" s="27">
        <v>1.2476069999999999</v>
      </c>
      <c r="AS83" s="27">
        <v>1.2740940000000001</v>
      </c>
      <c r="AT83" s="27">
        <v>1.294969</v>
      </c>
      <c r="AU83" s="27">
        <v>1.336946</v>
      </c>
      <c r="AV83" s="24">
        <v>1.2638</v>
      </c>
      <c r="AW83" s="27">
        <v>1.273228</v>
      </c>
      <c r="AX83" s="27">
        <v>1.3013110000000001</v>
      </c>
      <c r="AY83" s="27">
        <v>1.3213060000000001</v>
      </c>
      <c r="AZ83" s="27">
        <v>1.3628420000000001</v>
      </c>
      <c r="BA83" s="24">
        <v>1.290268</v>
      </c>
      <c r="BB83" s="27">
        <v>1.29779</v>
      </c>
      <c r="BC83" s="27">
        <v>1.3279289999999999</v>
      </c>
      <c r="BD83" s="27">
        <v>1.347164</v>
      </c>
      <c r="BE83" s="27">
        <v>1.388198</v>
      </c>
      <c r="BF83" s="24">
        <v>1.316392</v>
      </c>
      <c r="BG83" s="27">
        <v>1.3217989999999999</v>
      </c>
      <c r="BH83" s="27">
        <v>1.3534269999999999</v>
      </c>
      <c r="BI83" s="27">
        <v>1.3723320000000001</v>
      </c>
      <c r="BJ83" s="27">
        <v>1.414166</v>
      </c>
      <c r="BK83" s="24">
        <v>1.3429329999999999</v>
      </c>
      <c r="BL83" s="27">
        <v>1.347626</v>
      </c>
      <c r="BM83" s="27">
        <v>1.3806659999999999</v>
      </c>
      <c r="BN83" s="27">
        <v>1.3988959999999999</v>
      </c>
      <c r="BO83" s="27">
        <v>1.4429479999999999</v>
      </c>
      <c r="BP83" s="24">
        <v>1.370913</v>
      </c>
      <c r="BQ83" s="27">
        <v>1.3741220000000001</v>
      </c>
      <c r="BR83" s="27">
        <v>1.408352</v>
      </c>
      <c r="BS83" s="27">
        <v>1.426515</v>
      </c>
      <c r="BT83" s="27">
        <v>1.4747429999999999</v>
      </c>
      <c r="BU83" s="24">
        <v>1.400264</v>
      </c>
      <c r="BV83" s="27">
        <v>1.401681</v>
      </c>
      <c r="BW83" s="27">
        <v>1.4377599999999999</v>
      </c>
      <c r="BX83" s="27">
        <v>1.45625</v>
      </c>
      <c r="BY83" s="27">
        <v>1.511083</v>
      </c>
      <c r="BZ83" s="24">
        <v>1.4314</v>
      </c>
      <c r="CA83" s="27">
        <v>1.429457</v>
      </c>
      <c r="CB83" s="27">
        <v>1.467889</v>
      </c>
      <c r="CC83" s="27">
        <v>1.486942</v>
      </c>
      <c r="CD83" s="27">
        <v>1.550783</v>
      </c>
      <c r="CE83" s="24">
        <v>1.4629939999999999</v>
      </c>
      <c r="CF83" s="27">
        <v>1.459058</v>
      </c>
      <c r="CG83" s="27">
        <v>1.4995369999999999</v>
      </c>
      <c r="CH83" s="27">
        <v>1.5197879999999999</v>
      </c>
      <c r="CI83" s="27">
        <v>1.5916410000000001</v>
      </c>
      <c r="CJ83" s="24">
        <v>1.495466</v>
      </c>
      <c r="CK83" s="27">
        <v>1.4888410000000001</v>
      </c>
      <c r="CL83" s="27">
        <v>1.5320579999999999</v>
      </c>
      <c r="CM83" s="27">
        <v>1.554333</v>
      </c>
      <c r="CN83" s="27">
        <v>1.63151</v>
      </c>
      <c r="CO83" s="24">
        <v>1.5292939999999999</v>
      </c>
      <c r="CP83" s="27">
        <v>1.519128</v>
      </c>
      <c r="CQ83" s="27">
        <v>1.564595</v>
      </c>
      <c r="CR83" s="27">
        <v>1.588859</v>
      </c>
      <c r="CS83" s="27">
        <v>1.6715279999999999</v>
      </c>
      <c r="CT83" s="24">
        <v>1.5647740000000001</v>
      </c>
      <c r="CU83" s="27">
        <v>1.549701</v>
      </c>
      <c r="CV83" s="27">
        <v>1.5983270000000001</v>
      </c>
      <c r="CW83" s="27">
        <v>1.6249</v>
      </c>
      <c r="CX83" s="27">
        <v>1.708974</v>
      </c>
      <c r="CY83" s="24">
        <v>1.599661</v>
      </c>
      <c r="CZ83" s="27">
        <v>1.5814319999999999</v>
      </c>
      <c r="DA83" s="27">
        <v>1.633235</v>
      </c>
      <c r="DB83" s="27">
        <v>1.662919</v>
      </c>
      <c r="DC83" s="27">
        <v>1.7490650000000001</v>
      </c>
      <c r="DD83" s="24">
        <v>1.635478</v>
      </c>
      <c r="DE83" s="27">
        <v>1.6140209999999999</v>
      </c>
      <c r="DF83" s="27">
        <v>1.6702159999999999</v>
      </c>
      <c r="DG83" s="27">
        <v>1.7030799999999999</v>
      </c>
      <c r="DH83" s="27">
        <v>1.7905880000000001</v>
      </c>
      <c r="DI83" s="24">
        <v>1.6721410000000001</v>
      </c>
      <c r="DJ83" s="27">
        <v>1.648854</v>
      </c>
      <c r="DK83" s="27">
        <v>1.7087220000000001</v>
      </c>
      <c r="DL83" s="27">
        <v>1.7456069999999999</v>
      </c>
      <c r="DM83" s="27">
        <v>1.834041</v>
      </c>
      <c r="DN83" s="24">
        <v>1.7111769999999999</v>
      </c>
      <c r="DO83" s="27">
        <v>1.682642</v>
      </c>
      <c r="DP83" s="27">
        <v>1.7473369999999999</v>
      </c>
      <c r="DQ83" s="27">
        <v>1.789865</v>
      </c>
      <c r="DR83" s="27">
        <v>1.875945</v>
      </c>
      <c r="DS83" s="24">
        <v>1.7488669999999999</v>
      </c>
      <c r="DT83" s="27">
        <v>1.717444</v>
      </c>
      <c r="DU83" s="27">
        <v>1.7870330000000001</v>
      </c>
      <c r="DV83" s="27">
        <v>1.8342540000000001</v>
      </c>
      <c r="DW83" s="27">
        <v>1.914768</v>
      </c>
      <c r="DX83" s="24">
        <v>1.785917</v>
      </c>
      <c r="DY83" s="27">
        <v>1.752545</v>
      </c>
      <c r="DZ83" s="27">
        <v>1.82758</v>
      </c>
      <c r="EA83" s="27">
        <v>1.8798969999999999</v>
      </c>
      <c r="EB83" s="27">
        <v>1.9517279999999999</v>
      </c>
      <c r="EC83" s="24">
        <v>1.823664</v>
      </c>
      <c r="ED83" s="27">
        <v>1.790726</v>
      </c>
      <c r="EE83" s="27">
        <v>1.8730789999999999</v>
      </c>
      <c r="EF83" s="27">
        <v>1.9289909999999999</v>
      </c>
      <c r="EG83" s="27">
        <v>1.992059</v>
      </c>
      <c r="EH83" s="24">
        <v>1.8660300000000001</v>
      </c>
      <c r="EI83" s="27">
        <v>1.8327169999999999</v>
      </c>
      <c r="EJ83" s="27">
        <v>1.9233929999999999</v>
      </c>
      <c r="EK83" s="27">
        <v>1.9844949999999999</v>
      </c>
      <c r="EL83" s="27">
        <v>2.0363519999999999</v>
      </c>
      <c r="EM83" s="24">
        <v>1.9141509999999999</v>
      </c>
      <c r="EN83" s="27">
        <v>1.873632</v>
      </c>
      <c r="EO83" s="27">
        <v>1.9727110000000001</v>
      </c>
      <c r="EP83" s="27">
        <v>2.0395439999999998</v>
      </c>
      <c r="EQ83" s="27">
        <v>2.0809570000000002</v>
      </c>
      <c r="ER83" s="24">
        <v>1.9624429999999999</v>
      </c>
      <c r="ES83" s="26">
        <v>0.02</v>
      </c>
      <c r="ET83" s="26">
        <v>2.1999999999999999E-2</v>
      </c>
      <c r="EU83" s="26">
        <v>2.3E-2</v>
      </c>
      <c r="EV83" s="26">
        <v>2.4E-2</v>
      </c>
      <c r="EW83" s="25">
        <v>2.1000000000000001E-2</v>
      </c>
    </row>
    <row r="84" spans="1:153" x14ac:dyDescent="0.25">
      <c r="A84" s="24" t="s">
        <v>166</v>
      </c>
      <c r="B84" s="24">
        <v>2.90544</v>
      </c>
      <c r="C84" s="24">
        <v>3.063812</v>
      </c>
      <c r="D84" s="27">
        <v>3.0729519999999999</v>
      </c>
      <c r="E84" s="27">
        <v>3.0729389999999999</v>
      </c>
      <c r="F84" s="27">
        <v>3.0727039999999999</v>
      </c>
      <c r="G84" s="27">
        <v>3.0728049999999998</v>
      </c>
      <c r="H84" s="24">
        <v>3.0729199999999999</v>
      </c>
      <c r="I84" s="27">
        <v>3.0852740000000001</v>
      </c>
      <c r="J84" s="27">
        <v>3.08508</v>
      </c>
      <c r="K84" s="27">
        <v>3.084857</v>
      </c>
      <c r="L84" s="27">
        <v>3.085156</v>
      </c>
      <c r="M84" s="24">
        <v>3.0839810000000001</v>
      </c>
      <c r="N84" s="27">
        <v>3.1197300000000001</v>
      </c>
      <c r="O84" s="27">
        <v>3.1426189999999998</v>
      </c>
      <c r="P84" s="27">
        <v>3.1543839999999999</v>
      </c>
      <c r="Q84" s="27">
        <v>3.1771729999999998</v>
      </c>
      <c r="R84" s="24">
        <v>3.1342370000000002</v>
      </c>
      <c r="S84" s="27">
        <v>3.1448719999999999</v>
      </c>
      <c r="T84" s="27">
        <v>3.1861039999999998</v>
      </c>
      <c r="U84" s="27">
        <v>3.2078440000000001</v>
      </c>
      <c r="V84" s="27">
        <v>3.24817</v>
      </c>
      <c r="W84" s="24">
        <v>3.1737190000000002</v>
      </c>
      <c r="X84" s="27">
        <v>3.17353</v>
      </c>
      <c r="Y84" s="27">
        <v>3.224405</v>
      </c>
      <c r="Z84" s="27">
        <v>3.2555170000000002</v>
      </c>
      <c r="AA84" s="27">
        <v>3.312757</v>
      </c>
      <c r="AB84" s="24">
        <v>3.2121029999999999</v>
      </c>
      <c r="AC84" s="27">
        <v>3.1799249999999999</v>
      </c>
      <c r="AD84" s="27">
        <v>3.23556</v>
      </c>
      <c r="AE84" s="27">
        <v>3.2724880000000001</v>
      </c>
      <c r="AF84" s="27">
        <v>3.340122</v>
      </c>
      <c r="AG84" s="24">
        <v>3.2196479999999998</v>
      </c>
      <c r="AH84" s="27">
        <v>3.1905749999999999</v>
      </c>
      <c r="AI84" s="27">
        <v>3.2486109999999999</v>
      </c>
      <c r="AJ84" s="27">
        <v>3.2899099999999999</v>
      </c>
      <c r="AK84" s="27">
        <v>3.3607930000000001</v>
      </c>
      <c r="AL84" s="24">
        <v>3.2299340000000001</v>
      </c>
      <c r="AM84" s="27">
        <v>3.1941030000000001</v>
      </c>
      <c r="AN84" s="27">
        <v>3.2545670000000002</v>
      </c>
      <c r="AO84" s="27">
        <v>3.2967680000000001</v>
      </c>
      <c r="AP84" s="27">
        <v>3.3691019999999998</v>
      </c>
      <c r="AQ84" s="24">
        <v>3.2317469999999999</v>
      </c>
      <c r="AR84" s="27">
        <v>3.2055850000000001</v>
      </c>
      <c r="AS84" s="27">
        <v>3.2686850000000001</v>
      </c>
      <c r="AT84" s="27">
        <v>3.3115250000000001</v>
      </c>
      <c r="AU84" s="27">
        <v>3.3831600000000002</v>
      </c>
      <c r="AV84" s="24">
        <v>3.2435719999999999</v>
      </c>
      <c r="AW84" s="27">
        <v>3.2204820000000001</v>
      </c>
      <c r="AX84" s="27">
        <v>3.2866379999999999</v>
      </c>
      <c r="AY84" s="27">
        <v>3.3259240000000001</v>
      </c>
      <c r="AZ84" s="27">
        <v>3.3931140000000002</v>
      </c>
      <c r="BA84" s="24">
        <v>3.2578520000000002</v>
      </c>
      <c r="BB84" s="27">
        <v>3.2430319999999999</v>
      </c>
      <c r="BC84" s="27">
        <v>3.3115350000000001</v>
      </c>
      <c r="BD84" s="27">
        <v>3.3490479999999998</v>
      </c>
      <c r="BE84" s="27">
        <v>3.4137430000000002</v>
      </c>
      <c r="BF84" s="24">
        <v>3.2799079999999998</v>
      </c>
      <c r="BG84" s="27">
        <v>3.249082</v>
      </c>
      <c r="BH84" s="27">
        <v>3.3186939999999998</v>
      </c>
      <c r="BI84" s="27">
        <v>3.3539620000000001</v>
      </c>
      <c r="BJ84" s="27">
        <v>3.4193829999999998</v>
      </c>
      <c r="BK84" s="24">
        <v>3.288052</v>
      </c>
      <c r="BL84" s="27">
        <v>3.2830330000000001</v>
      </c>
      <c r="BM84" s="27">
        <v>3.3532540000000002</v>
      </c>
      <c r="BN84" s="27">
        <v>3.3864079999999999</v>
      </c>
      <c r="BO84" s="27">
        <v>3.454326</v>
      </c>
      <c r="BP84" s="24">
        <v>3.3243399999999999</v>
      </c>
      <c r="BQ84" s="27">
        <v>3.3209029999999999</v>
      </c>
      <c r="BR84" s="27">
        <v>3.3917109999999999</v>
      </c>
      <c r="BS84" s="27">
        <v>3.4234710000000002</v>
      </c>
      <c r="BT84" s="27">
        <v>3.4939330000000002</v>
      </c>
      <c r="BU84" s="24">
        <v>3.3670610000000001</v>
      </c>
      <c r="BV84" s="27">
        <v>3.3572380000000002</v>
      </c>
      <c r="BW84" s="27">
        <v>3.4290180000000001</v>
      </c>
      <c r="BX84" s="27">
        <v>3.4590510000000001</v>
      </c>
      <c r="BY84" s="27">
        <v>3.5303339999999999</v>
      </c>
      <c r="BZ84" s="24">
        <v>3.4088029999999998</v>
      </c>
      <c r="CA84" s="27">
        <v>3.400833</v>
      </c>
      <c r="CB84" s="27">
        <v>3.4739810000000002</v>
      </c>
      <c r="CC84" s="27">
        <v>3.502894</v>
      </c>
      <c r="CD84" s="27">
        <v>3.575237</v>
      </c>
      <c r="CE84" s="24">
        <v>3.4592019999999999</v>
      </c>
      <c r="CF84" s="27">
        <v>3.464674</v>
      </c>
      <c r="CG84" s="27">
        <v>3.5372279999999998</v>
      </c>
      <c r="CH84" s="27">
        <v>3.5666250000000002</v>
      </c>
      <c r="CI84" s="27">
        <v>3.6384699999999999</v>
      </c>
      <c r="CJ84" s="24">
        <v>3.5277029999999998</v>
      </c>
      <c r="CK84" s="27">
        <v>3.536349</v>
      </c>
      <c r="CL84" s="27">
        <v>3.609718</v>
      </c>
      <c r="CM84" s="27">
        <v>3.639551</v>
      </c>
      <c r="CN84" s="27">
        <v>3.7105260000000002</v>
      </c>
      <c r="CO84" s="24">
        <v>3.6071610000000001</v>
      </c>
      <c r="CP84" s="27">
        <v>3.6089000000000002</v>
      </c>
      <c r="CQ84" s="27">
        <v>3.6830419999999999</v>
      </c>
      <c r="CR84" s="27">
        <v>3.713495</v>
      </c>
      <c r="CS84" s="27">
        <v>3.7852199999999998</v>
      </c>
      <c r="CT84" s="24">
        <v>3.6903389999999998</v>
      </c>
      <c r="CU84" s="27">
        <v>3.6983389999999998</v>
      </c>
      <c r="CV84" s="27">
        <v>3.7747410000000001</v>
      </c>
      <c r="CW84" s="27">
        <v>3.8045260000000001</v>
      </c>
      <c r="CX84" s="27">
        <v>3.8796029999999999</v>
      </c>
      <c r="CY84" s="24">
        <v>3.7893729999999999</v>
      </c>
      <c r="CZ84" s="27">
        <v>3.7786230000000001</v>
      </c>
      <c r="DA84" s="27">
        <v>3.8554780000000002</v>
      </c>
      <c r="DB84" s="27">
        <v>3.885186</v>
      </c>
      <c r="DC84" s="27">
        <v>3.9623460000000001</v>
      </c>
      <c r="DD84" s="24">
        <v>3.8780139999999999</v>
      </c>
      <c r="DE84" s="27">
        <v>3.8390300000000002</v>
      </c>
      <c r="DF84" s="27">
        <v>3.9167730000000001</v>
      </c>
      <c r="DG84" s="27">
        <v>3.9472839999999998</v>
      </c>
      <c r="DH84" s="27">
        <v>4.0240799999999997</v>
      </c>
      <c r="DI84" s="24">
        <v>3.9453819999999999</v>
      </c>
      <c r="DJ84" s="27">
        <v>3.906755</v>
      </c>
      <c r="DK84" s="27">
        <v>3.9842559999999998</v>
      </c>
      <c r="DL84" s="27">
        <v>4.0167020000000004</v>
      </c>
      <c r="DM84" s="27">
        <v>4.0932810000000002</v>
      </c>
      <c r="DN84" s="24">
        <v>4.020594</v>
      </c>
      <c r="DO84" s="27">
        <v>3.9793059999999998</v>
      </c>
      <c r="DP84" s="27">
        <v>4.0591650000000001</v>
      </c>
      <c r="DQ84" s="27">
        <v>4.0938119999999998</v>
      </c>
      <c r="DR84" s="27">
        <v>4.170388</v>
      </c>
      <c r="DS84" s="24">
        <v>4.0986079999999996</v>
      </c>
      <c r="DT84" s="27">
        <v>4.050522</v>
      </c>
      <c r="DU84" s="27">
        <v>4.1311220000000004</v>
      </c>
      <c r="DV84" s="27">
        <v>4.1652170000000002</v>
      </c>
      <c r="DW84" s="27">
        <v>4.2399180000000003</v>
      </c>
      <c r="DX84" s="24">
        <v>4.1721630000000003</v>
      </c>
      <c r="DY84" s="27">
        <v>4.1193099999999996</v>
      </c>
      <c r="DZ84" s="27">
        <v>4.2002610000000002</v>
      </c>
      <c r="EA84" s="27">
        <v>4.2344470000000003</v>
      </c>
      <c r="EB84" s="27">
        <v>4.3031420000000002</v>
      </c>
      <c r="EC84" s="24">
        <v>4.2436210000000001</v>
      </c>
      <c r="ED84" s="27">
        <v>4.1874799999999999</v>
      </c>
      <c r="EE84" s="27">
        <v>4.2688319999999997</v>
      </c>
      <c r="EF84" s="27">
        <v>4.303509</v>
      </c>
      <c r="EG84" s="27">
        <v>4.3679620000000003</v>
      </c>
      <c r="EH84" s="24">
        <v>4.3163629999999999</v>
      </c>
      <c r="EI84" s="27">
        <v>4.2563089999999999</v>
      </c>
      <c r="EJ84" s="27">
        <v>4.3405709999999997</v>
      </c>
      <c r="EK84" s="27">
        <v>4.37568</v>
      </c>
      <c r="EL84" s="27">
        <v>4.4330069999999999</v>
      </c>
      <c r="EM84" s="24">
        <v>4.3931639999999996</v>
      </c>
      <c r="EN84" s="27">
        <v>4.3306259999999996</v>
      </c>
      <c r="EO84" s="27">
        <v>4.4158860000000004</v>
      </c>
      <c r="EP84" s="27">
        <v>4.4512210000000003</v>
      </c>
      <c r="EQ84" s="27">
        <v>4.5039740000000004</v>
      </c>
      <c r="ER84" s="24">
        <v>4.4756770000000001</v>
      </c>
      <c r="ES84" s="26">
        <v>1.2E-2</v>
      </c>
      <c r="ET84" s="26">
        <v>1.2999999999999999E-2</v>
      </c>
      <c r="EU84" s="26">
        <v>1.2999999999999999E-2</v>
      </c>
      <c r="EV84" s="26">
        <v>1.2999999999999999E-2</v>
      </c>
      <c r="EW84" s="25">
        <v>1.2999999999999999E-2</v>
      </c>
    </row>
    <row r="85" spans="1:153" x14ac:dyDescent="0.25">
      <c r="A85" s="24"/>
      <c r="B85" s="24"/>
      <c r="C85" s="24"/>
      <c r="D85" s="194"/>
      <c r="E85" s="189"/>
      <c r="F85" s="189"/>
      <c r="G85" s="189"/>
      <c r="H85" s="195"/>
      <c r="I85" s="194"/>
      <c r="J85" s="189"/>
      <c r="K85" s="189"/>
      <c r="L85" s="189"/>
      <c r="M85" s="195"/>
      <c r="N85" s="194"/>
      <c r="O85" s="189"/>
      <c r="P85" s="189"/>
      <c r="Q85" s="189"/>
      <c r="R85" s="195"/>
      <c r="S85" s="194"/>
      <c r="T85" s="189"/>
      <c r="U85" s="189"/>
      <c r="V85" s="189"/>
      <c r="W85" s="195"/>
      <c r="X85" s="194"/>
      <c r="Y85" s="189"/>
      <c r="Z85" s="189"/>
      <c r="AA85" s="189"/>
      <c r="AB85" s="195"/>
      <c r="AC85" s="194"/>
      <c r="AD85" s="189"/>
      <c r="AE85" s="189"/>
      <c r="AF85" s="189"/>
      <c r="AG85" s="195"/>
      <c r="AH85" s="194"/>
      <c r="AI85" s="189"/>
      <c r="AJ85" s="189"/>
      <c r="AK85" s="189"/>
      <c r="AL85" s="195"/>
      <c r="AM85" s="194"/>
      <c r="AN85" s="189"/>
      <c r="AO85" s="189"/>
      <c r="AP85" s="189"/>
      <c r="AQ85" s="195"/>
      <c r="AR85" s="194"/>
      <c r="AS85" s="189"/>
      <c r="AT85" s="189"/>
      <c r="AU85" s="189"/>
      <c r="AV85" s="195"/>
      <c r="AW85" s="194"/>
      <c r="AX85" s="189"/>
      <c r="AY85" s="189"/>
      <c r="AZ85" s="189"/>
      <c r="BA85" s="195"/>
      <c r="BB85" s="194"/>
      <c r="BC85" s="189"/>
      <c r="BD85" s="189"/>
      <c r="BE85" s="189"/>
      <c r="BF85" s="195"/>
      <c r="BG85" s="194"/>
      <c r="BH85" s="189"/>
      <c r="BI85" s="189"/>
      <c r="BJ85" s="189"/>
      <c r="BK85" s="195"/>
      <c r="BL85" s="194"/>
      <c r="BM85" s="189"/>
      <c r="BN85" s="189"/>
      <c r="BO85" s="189"/>
      <c r="BP85" s="195"/>
      <c r="BQ85" s="194"/>
      <c r="BR85" s="189"/>
      <c r="BS85" s="189"/>
      <c r="BT85" s="189"/>
      <c r="BU85" s="195"/>
      <c r="BV85" s="194"/>
      <c r="BW85" s="189"/>
      <c r="BX85" s="189"/>
      <c r="BY85" s="189"/>
      <c r="BZ85" s="195"/>
      <c r="CA85" s="194"/>
      <c r="CB85" s="189"/>
      <c r="CC85" s="189"/>
      <c r="CD85" s="189"/>
      <c r="CE85" s="195"/>
      <c r="CF85" s="194"/>
      <c r="CG85" s="189"/>
      <c r="CH85" s="189"/>
      <c r="CI85" s="189"/>
      <c r="CJ85" s="195"/>
      <c r="CK85" s="194"/>
      <c r="CL85" s="189"/>
      <c r="CM85" s="189"/>
      <c r="CN85" s="189"/>
      <c r="CO85" s="195"/>
      <c r="CP85" s="194"/>
      <c r="CQ85" s="189"/>
      <c r="CR85" s="189"/>
      <c r="CS85" s="189"/>
      <c r="CT85" s="195"/>
      <c r="CU85" s="194"/>
      <c r="CV85" s="189"/>
      <c r="CW85" s="189"/>
      <c r="CX85" s="189"/>
      <c r="CY85" s="195"/>
      <c r="CZ85" s="194"/>
      <c r="DA85" s="189"/>
      <c r="DB85" s="189"/>
      <c r="DC85" s="189"/>
      <c r="DD85" s="195"/>
      <c r="DE85" s="194"/>
      <c r="DF85" s="189"/>
      <c r="DG85" s="189"/>
      <c r="DH85" s="189"/>
      <c r="DI85" s="195"/>
      <c r="DJ85" s="194"/>
      <c r="DK85" s="189"/>
      <c r="DL85" s="189"/>
      <c r="DM85" s="189"/>
      <c r="DN85" s="195"/>
      <c r="DO85" s="194"/>
      <c r="DP85" s="189"/>
      <c r="DQ85" s="189"/>
      <c r="DR85" s="189"/>
      <c r="DS85" s="195"/>
      <c r="DT85" s="194"/>
      <c r="DU85" s="189"/>
      <c r="DV85" s="189"/>
      <c r="DW85" s="189"/>
      <c r="DX85" s="195"/>
      <c r="DY85" s="194"/>
      <c r="DZ85" s="189"/>
      <c r="EA85" s="189"/>
      <c r="EB85" s="189"/>
      <c r="EC85" s="195"/>
      <c r="ED85" s="194"/>
      <c r="EE85" s="189"/>
      <c r="EF85" s="189"/>
      <c r="EG85" s="189"/>
      <c r="EH85" s="195"/>
      <c r="EI85" s="194"/>
      <c r="EJ85" s="189"/>
      <c r="EK85" s="189"/>
      <c r="EL85" s="189"/>
      <c r="EM85" s="195"/>
      <c r="EN85" s="194"/>
      <c r="EO85" s="189"/>
      <c r="EP85" s="189"/>
      <c r="EQ85" s="189"/>
      <c r="ER85" s="195"/>
      <c r="ES85" s="194"/>
      <c r="ET85" s="189"/>
      <c r="EU85" s="189"/>
      <c r="EV85" s="189"/>
      <c r="EW85" s="195"/>
    </row>
    <row r="86" spans="1:153" x14ac:dyDescent="0.25">
      <c r="A86" s="28" t="s">
        <v>165</v>
      </c>
      <c r="B86" s="24"/>
      <c r="C86" s="24"/>
      <c r="D86" s="194"/>
      <c r="E86" s="189"/>
      <c r="F86" s="189"/>
      <c r="G86" s="189"/>
      <c r="H86" s="195"/>
      <c r="I86" s="194"/>
      <c r="J86" s="189"/>
      <c r="K86" s="189"/>
      <c r="L86" s="189"/>
      <c r="M86" s="195"/>
      <c r="N86" s="194"/>
      <c r="O86" s="189"/>
      <c r="P86" s="189"/>
      <c r="Q86" s="189"/>
      <c r="R86" s="195"/>
      <c r="S86" s="194"/>
      <c r="T86" s="189"/>
      <c r="U86" s="189"/>
      <c r="V86" s="189"/>
      <c r="W86" s="195"/>
      <c r="X86" s="194"/>
      <c r="Y86" s="189"/>
      <c r="Z86" s="189"/>
      <c r="AA86" s="189"/>
      <c r="AB86" s="195"/>
      <c r="AC86" s="194"/>
      <c r="AD86" s="189"/>
      <c r="AE86" s="189"/>
      <c r="AF86" s="189"/>
      <c r="AG86" s="195"/>
      <c r="AH86" s="194"/>
      <c r="AI86" s="189"/>
      <c r="AJ86" s="189"/>
      <c r="AK86" s="189"/>
      <c r="AL86" s="195"/>
      <c r="AM86" s="194"/>
      <c r="AN86" s="189"/>
      <c r="AO86" s="189"/>
      <c r="AP86" s="189"/>
      <c r="AQ86" s="195"/>
      <c r="AR86" s="194"/>
      <c r="AS86" s="189"/>
      <c r="AT86" s="189"/>
      <c r="AU86" s="189"/>
      <c r="AV86" s="195"/>
      <c r="AW86" s="194"/>
      <c r="AX86" s="189"/>
      <c r="AY86" s="189"/>
      <c r="AZ86" s="189"/>
      <c r="BA86" s="195"/>
      <c r="BB86" s="194"/>
      <c r="BC86" s="189"/>
      <c r="BD86" s="189"/>
      <c r="BE86" s="189"/>
      <c r="BF86" s="195"/>
      <c r="BG86" s="194"/>
      <c r="BH86" s="189"/>
      <c r="BI86" s="189"/>
      <c r="BJ86" s="189"/>
      <c r="BK86" s="195"/>
      <c r="BL86" s="194"/>
      <c r="BM86" s="189"/>
      <c r="BN86" s="189"/>
      <c r="BO86" s="189"/>
      <c r="BP86" s="195"/>
      <c r="BQ86" s="194"/>
      <c r="BR86" s="189"/>
      <c r="BS86" s="189"/>
      <c r="BT86" s="189"/>
      <c r="BU86" s="195"/>
      <c r="BV86" s="194"/>
      <c r="BW86" s="189"/>
      <c r="BX86" s="189"/>
      <c r="BY86" s="189"/>
      <c r="BZ86" s="195"/>
      <c r="CA86" s="194"/>
      <c r="CB86" s="189"/>
      <c r="CC86" s="189"/>
      <c r="CD86" s="189"/>
      <c r="CE86" s="195"/>
      <c r="CF86" s="194"/>
      <c r="CG86" s="189"/>
      <c r="CH86" s="189"/>
      <c r="CI86" s="189"/>
      <c r="CJ86" s="195"/>
      <c r="CK86" s="194"/>
      <c r="CL86" s="189"/>
      <c r="CM86" s="189"/>
      <c r="CN86" s="189"/>
      <c r="CO86" s="195"/>
      <c r="CP86" s="194"/>
      <c r="CQ86" s="189"/>
      <c r="CR86" s="189"/>
      <c r="CS86" s="189"/>
      <c r="CT86" s="195"/>
      <c r="CU86" s="194"/>
      <c r="CV86" s="189"/>
      <c r="CW86" s="189"/>
      <c r="CX86" s="189"/>
      <c r="CY86" s="195"/>
      <c r="CZ86" s="194"/>
      <c r="DA86" s="189"/>
      <c r="DB86" s="189"/>
      <c r="DC86" s="189"/>
      <c r="DD86" s="195"/>
      <c r="DE86" s="194"/>
      <c r="DF86" s="189"/>
      <c r="DG86" s="189"/>
      <c r="DH86" s="189"/>
      <c r="DI86" s="195"/>
      <c r="DJ86" s="194"/>
      <c r="DK86" s="189"/>
      <c r="DL86" s="189"/>
      <c r="DM86" s="189"/>
      <c r="DN86" s="195"/>
      <c r="DO86" s="194"/>
      <c r="DP86" s="189"/>
      <c r="DQ86" s="189"/>
      <c r="DR86" s="189"/>
      <c r="DS86" s="195"/>
      <c r="DT86" s="194"/>
      <c r="DU86" s="189"/>
      <c r="DV86" s="189"/>
      <c r="DW86" s="189"/>
      <c r="DX86" s="195"/>
      <c r="DY86" s="194"/>
      <c r="DZ86" s="189"/>
      <c r="EA86" s="189"/>
      <c r="EB86" s="189"/>
      <c r="EC86" s="195"/>
      <c r="ED86" s="194"/>
      <c r="EE86" s="189"/>
      <c r="EF86" s="189"/>
      <c r="EG86" s="189"/>
      <c r="EH86" s="195"/>
      <c r="EI86" s="194"/>
      <c r="EJ86" s="189"/>
      <c r="EK86" s="189"/>
      <c r="EL86" s="189"/>
      <c r="EM86" s="195"/>
      <c r="EN86" s="194"/>
      <c r="EO86" s="189"/>
      <c r="EP86" s="189"/>
      <c r="EQ86" s="189"/>
      <c r="ER86" s="195"/>
      <c r="ES86" s="194"/>
      <c r="ET86" s="189"/>
      <c r="EU86" s="189"/>
      <c r="EV86" s="189"/>
      <c r="EW86" s="195"/>
    </row>
    <row r="87" spans="1:153" x14ac:dyDescent="0.25">
      <c r="A87" s="24" t="s">
        <v>164</v>
      </c>
      <c r="B87" s="24">
        <v>4.9981169999999997</v>
      </c>
      <c r="C87" s="24">
        <v>4.4217199999999997</v>
      </c>
      <c r="D87" s="27">
        <v>3.9914779999999999</v>
      </c>
      <c r="E87" s="27">
        <v>3.9915820000000002</v>
      </c>
      <c r="F87" s="27">
        <v>3.9894500000000002</v>
      </c>
      <c r="G87" s="27">
        <v>3.9826709999999999</v>
      </c>
      <c r="H87" s="24">
        <v>3.89602</v>
      </c>
      <c r="I87" s="27">
        <v>4.0618910000000001</v>
      </c>
      <c r="J87" s="27">
        <v>4.0454499999999998</v>
      </c>
      <c r="K87" s="27">
        <v>4.0649850000000001</v>
      </c>
      <c r="L87" s="27">
        <v>4.045382</v>
      </c>
      <c r="M87" s="24">
        <v>3.880188</v>
      </c>
      <c r="N87" s="27">
        <v>3.885202</v>
      </c>
      <c r="O87" s="27">
        <v>3.5179269999999998</v>
      </c>
      <c r="P87" s="27">
        <v>3.1679189999999999</v>
      </c>
      <c r="Q87" s="27">
        <v>2.7772839999999999</v>
      </c>
      <c r="R87" s="24">
        <v>2.8058869999999998</v>
      </c>
      <c r="S87" s="27">
        <v>3.5562830000000001</v>
      </c>
      <c r="T87" s="27">
        <v>3.0828609999999999</v>
      </c>
      <c r="U87" s="27">
        <v>2.7639680000000002</v>
      </c>
      <c r="V87" s="27">
        <v>1.911781</v>
      </c>
      <c r="W87" s="24">
        <v>2.3187030000000002</v>
      </c>
      <c r="X87" s="27">
        <v>1.127254</v>
      </c>
      <c r="Y87" s="27">
        <v>0.92480499999999999</v>
      </c>
      <c r="Z87" s="27">
        <v>0.82604999999999995</v>
      </c>
      <c r="AA87" s="27">
        <v>0.59490799999999999</v>
      </c>
      <c r="AB87" s="24">
        <v>0.69517799999999996</v>
      </c>
      <c r="AC87" s="27">
        <v>1.1565129999999999</v>
      </c>
      <c r="AD87" s="27">
        <v>0.93430000000000002</v>
      </c>
      <c r="AE87" s="27">
        <v>0.81650999999999996</v>
      </c>
      <c r="AF87" s="27">
        <v>0.56283899999999998</v>
      </c>
      <c r="AG87" s="24">
        <v>0.67391000000000001</v>
      </c>
      <c r="AH87" s="27">
        <v>1.195295</v>
      </c>
      <c r="AI87" s="27">
        <v>0.96639900000000001</v>
      </c>
      <c r="AJ87" s="27">
        <v>0.82359800000000005</v>
      </c>
      <c r="AK87" s="27">
        <v>0.54599200000000003</v>
      </c>
      <c r="AL87" s="24">
        <v>0.65950900000000001</v>
      </c>
      <c r="AM87" s="27">
        <v>1.260103</v>
      </c>
      <c r="AN87" s="27">
        <v>0.99659900000000001</v>
      </c>
      <c r="AO87" s="27">
        <v>0.83717799999999998</v>
      </c>
      <c r="AP87" s="27">
        <v>0.54237599999999997</v>
      </c>
      <c r="AQ87" s="24">
        <v>0.66546000000000005</v>
      </c>
      <c r="AR87" s="27">
        <v>1.2925519999999999</v>
      </c>
      <c r="AS87" s="27">
        <v>0.99889799999999995</v>
      </c>
      <c r="AT87" s="27">
        <v>0.81744700000000003</v>
      </c>
      <c r="AU87" s="27">
        <v>0.51243399999999995</v>
      </c>
      <c r="AV87" s="24">
        <v>0.65161599999999997</v>
      </c>
      <c r="AW87" s="27">
        <v>1.315415</v>
      </c>
      <c r="AX87" s="27">
        <v>0.99340300000000004</v>
      </c>
      <c r="AY87" s="27">
        <v>0.78970099999999999</v>
      </c>
      <c r="AZ87" s="27">
        <v>0.50419400000000003</v>
      </c>
      <c r="BA87" s="24">
        <v>0.63124800000000003</v>
      </c>
      <c r="BB87" s="27">
        <v>1.3810290000000001</v>
      </c>
      <c r="BC87" s="27">
        <v>0.99585900000000005</v>
      </c>
      <c r="BD87" s="27">
        <v>0.78150399999999998</v>
      </c>
      <c r="BE87" s="27">
        <v>0.51727599999999996</v>
      </c>
      <c r="BF87" s="24">
        <v>0.63621099999999997</v>
      </c>
      <c r="BG87" s="27">
        <v>1.3970130000000001</v>
      </c>
      <c r="BH87" s="27">
        <v>1.011147</v>
      </c>
      <c r="BI87" s="27">
        <v>0.78107000000000004</v>
      </c>
      <c r="BJ87" s="27">
        <v>0.50348599999999999</v>
      </c>
      <c r="BK87" s="24">
        <v>0.62329400000000001</v>
      </c>
      <c r="BL87" s="27">
        <v>1.395699</v>
      </c>
      <c r="BM87" s="27">
        <v>0.99177000000000004</v>
      </c>
      <c r="BN87" s="27">
        <v>0.77463000000000004</v>
      </c>
      <c r="BO87" s="27">
        <v>0.46881299999999998</v>
      </c>
      <c r="BP87" s="24">
        <v>0.60632900000000001</v>
      </c>
      <c r="BQ87" s="27">
        <v>1.390889</v>
      </c>
      <c r="BR87" s="27">
        <v>0.97595900000000002</v>
      </c>
      <c r="BS87" s="27">
        <v>0.77257699999999996</v>
      </c>
      <c r="BT87" s="27">
        <v>0.42540600000000001</v>
      </c>
      <c r="BU87" s="24">
        <v>0.57969400000000004</v>
      </c>
      <c r="BV87" s="27">
        <v>1.4010959999999999</v>
      </c>
      <c r="BW87" s="27">
        <v>0.98533800000000005</v>
      </c>
      <c r="BX87" s="27">
        <v>0.76535600000000004</v>
      </c>
      <c r="BY87" s="27">
        <v>0.39654600000000001</v>
      </c>
      <c r="BZ87" s="24">
        <v>0.55655900000000003</v>
      </c>
      <c r="CA87" s="27">
        <v>1.389211</v>
      </c>
      <c r="CB87" s="27">
        <v>0.97718499999999997</v>
      </c>
      <c r="CC87" s="27">
        <v>0.75146599999999997</v>
      </c>
      <c r="CD87" s="27">
        <v>0.39039600000000002</v>
      </c>
      <c r="CE87" s="24">
        <v>0.52974600000000005</v>
      </c>
      <c r="CF87" s="27">
        <v>1.380414</v>
      </c>
      <c r="CG87" s="27">
        <v>0.97092599999999996</v>
      </c>
      <c r="CH87" s="27">
        <v>0.74319900000000005</v>
      </c>
      <c r="CI87" s="27">
        <v>0.34807500000000002</v>
      </c>
      <c r="CJ87" s="24">
        <v>0.512521</v>
      </c>
      <c r="CK87" s="27">
        <v>1.397907</v>
      </c>
      <c r="CL87" s="27">
        <v>0.94699100000000003</v>
      </c>
      <c r="CM87" s="27">
        <v>0.73024599999999995</v>
      </c>
      <c r="CN87" s="27">
        <v>0.31142700000000001</v>
      </c>
      <c r="CO87" s="24">
        <v>0.50903600000000004</v>
      </c>
      <c r="CP87" s="27">
        <v>1.460553</v>
      </c>
      <c r="CQ87" s="27">
        <v>0.94039099999999998</v>
      </c>
      <c r="CR87" s="27">
        <v>0.71418899999999996</v>
      </c>
      <c r="CS87" s="27">
        <v>0.26803199999999999</v>
      </c>
      <c r="CT87" s="24">
        <v>0.49578699999999998</v>
      </c>
      <c r="CU87" s="27">
        <v>1.4826159999999999</v>
      </c>
      <c r="CV87" s="27">
        <v>0.91851899999999997</v>
      </c>
      <c r="CW87" s="27">
        <v>0.68381999999999998</v>
      </c>
      <c r="CX87" s="27">
        <v>0.229936</v>
      </c>
      <c r="CY87" s="24">
        <v>0.48030699999999998</v>
      </c>
      <c r="CZ87" s="27">
        <v>1.4531130000000001</v>
      </c>
      <c r="DA87" s="27">
        <v>0.90787499999999999</v>
      </c>
      <c r="DB87" s="27">
        <v>0.66236899999999999</v>
      </c>
      <c r="DC87" s="27">
        <v>0.201041</v>
      </c>
      <c r="DD87" s="24">
        <v>0.47375099999999998</v>
      </c>
      <c r="DE87" s="27">
        <v>1.4853050000000001</v>
      </c>
      <c r="DF87" s="27">
        <v>0.90579600000000005</v>
      </c>
      <c r="DG87" s="27">
        <v>0.63947299999999996</v>
      </c>
      <c r="DH87" s="27">
        <v>0.16139100000000001</v>
      </c>
      <c r="DI87" s="24">
        <v>0.47242699999999999</v>
      </c>
      <c r="DJ87" s="27">
        <v>1.5200830000000001</v>
      </c>
      <c r="DK87" s="27">
        <v>0.90083500000000005</v>
      </c>
      <c r="DL87" s="27">
        <v>0.62108200000000002</v>
      </c>
      <c r="DM87" s="27">
        <v>0.14087</v>
      </c>
      <c r="DN87" s="24">
        <v>0.46725699999999998</v>
      </c>
      <c r="DO87" s="27">
        <v>1.5438460000000001</v>
      </c>
      <c r="DP87" s="27">
        <v>0.909663</v>
      </c>
      <c r="DQ87" s="27">
        <v>0.60642300000000005</v>
      </c>
      <c r="DR87" s="27">
        <v>0.12893199999999999</v>
      </c>
      <c r="DS87" s="24">
        <v>0.459061</v>
      </c>
      <c r="DT87" s="27">
        <v>1.577366</v>
      </c>
      <c r="DU87" s="27">
        <v>0.91492799999999996</v>
      </c>
      <c r="DV87" s="27">
        <v>0.59205600000000003</v>
      </c>
      <c r="DW87" s="27">
        <v>9.6712999999999993E-2</v>
      </c>
      <c r="DX87" s="24">
        <v>0.448156</v>
      </c>
      <c r="DY87" s="27">
        <v>1.6071850000000001</v>
      </c>
      <c r="DZ87" s="27">
        <v>0.91026700000000005</v>
      </c>
      <c r="EA87" s="27">
        <v>0.56875399999999998</v>
      </c>
      <c r="EB87" s="27">
        <v>9.0602000000000002E-2</v>
      </c>
      <c r="EC87" s="24">
        <v>0.44873299999999999</v>
      </c>
      <c r="ED87" s="27">
        <v>1.627788</v>
      </c>
      <c r="EE87" s="27">
        <v>0.903142</v>
      </c>
      <c r="EF87" s="27">
        <v>0.53235600000000005</v>
      </c>
      <c r="EG87" s="27">
        <v>8.4383E-2</v>
      </c>
      <c r="EH87" s="24">
        <v>0.440195</v>
      </c>
      <c r="EI87" s="27">
        <v>1.6579189999999999</v>
      </c>
      <c r="EJ87" s="27">
        <v>0.92653399999999997</v>
      </c>
      <c r="EK87" s="27">
        <v>0.51144299999999998</v>
      </c>
      <c r="EL87" s="27">
        <v>7.4739E-2</v>
      </c>
      <c r="EM87" s="24">
        <v>0.42159799999999997</v>
      </c>
      <c r="EN87" s="27">
        <v>1.6457189999999999</v>
      </c>
      <c r="EO87" s="27">
        <v>0.89976400000000001</v>
      </c>
      <c r="EP87" s="27">
        <v>0.46945799999999999</v>
      </c>
      <c r="EQ87" s="27">
        <v>6.0628000000000001E-2</v>
      </c>
      <c r="ER87" s="24">
        <v>0.39896799999999999</v>
      </c>
      <c r="ES87" s="26">
        <v>-3.4000000000000002E-2</v>
      </c>
      <c r="ET87" s="26">
        <v>-5.2999999999999999E-2</v>
      </c>
      <c r="EU87" s="26">
        <v>-7.3999999999999996E-2</v>
      </c>
      <c r="EV87" s="26">
        <v>-0.13700000000000001</v>
      </c>
      <c r="EW87" s="25">
        <v>-0.08</v>
      </c>
    </row>
    <row r="88" spans="1:153" x14ac:dyDescent="0.25">
      <c r="A88" s="24" t="s">
        <v>163</v>
      </c>
      <c r="B88" s="24">
        <v>2.0659999999999998</v>
      </c>
      <c r="C88" s="24">
        <v>1.9390000000000001</v>
      </c>
      <c r="D88" s="27">
        <v>1.9821040000000001</v>
      </c>
      <c r="E88" s="27">
        <v>1.982016</v>
      </c>
      <c r="F88" s="27">
        <v>1.982046</v>
      </c>
      <c r="G88" s="27">
        <v>1.981935</v>
      </c>
      <c r="H88" s="24">
        <v>1.9785410000000001</v>
      </c>
      <c r="I88" s="27">
        <v>2.0953270000000002</v>
      </c>
      <c r="J88" s="27">
        <v>2.091688</v>
      </c>
      <c r="K88" s="27">
        <v>2.0865279999999999</v>
      </c>
      <c r="L88" s="27">
        <v>2.084905</v>
      </c>
      <c r="M88" s="24">
        <v>2.0813739999999998</v>
      </c>
      <c r="N88" s="27">
        <v>2.089391</v>
      </c>
      <c r="O88" s="27">
        <v>1.979514</v>
      </c>
      <c r="P88" s="27">
        <v>1.9200729999999999</v>
      </c>
      <c r="Q88" s="27">
        <v>1.838878</v>
      </c>
      <c r="R88" s="24">
        <v>1.9392560000000001</v>
      </c>
      <c r="S88" s="27">
        <v>1.801496</v>
      </c>
      <c r="T88" s="27">
        <v>1.552219</v>
      </c>
      <c r="U88" s="27">
        <v>1.3720669999999999</v>
      </c>
      <c r="V88" s="27">
        <v>1.097488</v>
      </c>
      <c r="W88" s="24">
        <v>1.299523</v>
      </c>
      <c r="X88" s="27">
        <v>1.6196759999999999</v>
      </c>
      <c r="Y88" s="27">
        <v>1.386069</v>
      </c>
      <c r="Z88" s="27">
        <v>1.130916</v>
      </c>
      <c r="AA88" s="27">
        <v>0.83039399999999997</v>
      </c>
      <c r="AB88" s="24">
        <v>1.0488999999999999</v>
      </c>
      <c r="AC88" s="27">
        <v>1.655146</v>
      </c>
      <c r="AD88" s="27">
        <v>1.420334</v>
      </c>
      <c r="AE88" s="27">
        <v>1.1320870000000001</v>
      </c>
      <c r="AF88" s="27">
        <v>0.80315599999999998</v>
      </c>
      <c r="AG88" s="24">
        <v>1.0347500000000001</v>
      </c>
      <c r="AH88" s="27">
        <v>1.6503570000000001</v>
      </c>
      <c r="AI88" s="27">
        <v>1.424677</v>
      </c>
      <c r="AJ88" s="27">
        <v>1.114965</v>
      </c>
      <c r="AK88" s="27">
        <v>0.76732299999999998</v>
      </c>
      <c r="AL88" s="24">
        <v>1.0196259999999999</v>
      </c>
      <c r="AM88" s="27">
        <v>1.7012389999999999</v>
      </c>
      <c r="AN88" s="27">
        <v>1.456064</v>
      </c>
      <c r="AO88" s="27">
        <v>1.138525</v>
      </c>
      <c r="AP88" s="27">
        <v>0.75583100000000003</v>
      </c>
      <c r="AQ88" s="24">
        <v>1.03495</v>
      </c>
      <c r="AR88" s="27">
        <v>1.7105919999999999</v>
      </c>
      <c r="AS88" s="27">
        <v>1.475511</v>
      </c>
      <c r="AT88" s="27">
        <v>1.1368959999999999</v>
      </c>
      <c r="AU88" s="27">
        <v>0.74095599999999995</v>
      </c>
      <c r="AV88" s="24">
        <v>1.029995</v>
      </c>
      <c r="AW88" s="27">
        <v>1.727122</v>
      </c>
      <c r="AX88" s="27">
        <v>1.485816</v>
      </c>
      <c r="AY88" s="27">
        <v>1.139769</v>
      </c>
      <c r="AZ88" s="27">
        <v>0.733626</v>
      </c>
      <c r="BA88" s="24">
        <v>1.018615</v>
      </c>
      <c r="BB88" s="27">
        <v>1.7512620000000001</v>
      </c>
      <c r="BC88" s="27">
        <v>1.480237</v>
      </c>
      <c r="BD88" s="27">
        <v>1.1329549999999999</v>
      </c>
      <c r="BE88" s="27">
        <v>0.73345800000000005</v>
      </c>
      <c r="BF88" s="24">
        <v>1.010826</v>
      </c>
      <c r="BG88" s="27">
        <v>1.7763249999999999</v>
      </c>
      <c r="BH88" s="27">
        <v>1.4823759999999999</v>
      </c>
      <c r="BI88" s="27">
        <v>1.1327830000000001</v>
      </c>
      <c r="BJ88" s="27">
        <v>0.72561299999999995</v>
      </c>
      <c r="BK88" s="24">
        <v>0.99759399999999998</v>
      </c>
      <c r="BL88" s="27">
        <v>1.788492</v>
      </c>
      <c r="BM88" s="27">
        <v>1.479276</v>
      </c>
      <c r="BN88" s="27">
        <v>1.1278049999999999</v>
      </c>
      <c r="BO88" s="27">
        <v>0.69294199999999995</v>
      </c>
      <c r="BP88" s="24">
        <v>0.97625899999999999</v>
      </c>
      <c r="BQ88" s="27">
        <v>1.793118</v>
      </c>
      <c r="BR88" s="27">
        <v>1.474396</v>
      </c>
      <c r="BS88" s="27">
        <v>1.115734</v>
      </c>
      <c r="BT88" s="27">
        <v>0.63819899999999996</v>
      </c>
      <c r="BU88" s="24">
        <v>0.94828500000000004</v>
      </c>
      <c r="BV88" s="27">
        <v>1.8040510000000001</v>
      </c>
      <c r="BW88" s="27">
        <v>1.4671080000000001</v>
      </c>
      <c r="BX88" s="27">
        <v>1.1075729999999999</v>
      </c>
      <c r="BY88" s="27">
        <v>0.59570100000000004</v>
      </c>
      <c r="BZ88" s="24">
        <v>0.91668499999999997</v>
      </c>
      <c r="CA88" s="27">
        <v>1.796011</v>
      </c>
      <c r="CB88" s="27">
        <v>1.458054</v>
      </c>
      <c r="CC88" s="27">
        <v>1.0856140000000001</v>
      </c>
      <c r="CD88" s="27">
        <v>0.54258600000000001</v>
      </c>
      <c r="CE88" s="24">
        <v>0.89182600000000001</v>
      </c>
      <c r="CF88" s="27">
        <v>1.794618</v>
      </c>
      <c r="CG88" s="27">
        <v>1.452639</v>
      </c>
      <c r="CH88" s="27">
        <v>1.0737810000000001</v>
      </c>
      <c r="CI88" s="27">
        <v>0.50722900000000004</v>
      </c>
      <c r="CJ88" s="24">
        <v>0.86902100000000004</v>
      </c>
      <c r="CK88" s="27">
        <v>1.8028729999999999</v>
      </c>
      <c r="CL88" s="27">
        <v>1.448634</v>
      </c>
      <c r="CM88" s="27">
        <v>1.057415</v>
      </c>
      <c r="CN88" s="27">
        <v>0.46907100000000002</v>
      </c>
      <c r="CO88" s="24">
        <v>0.86330200000000001</v>
      </c>
      <c r="CP88" s="27">
        <v>1.8235330000000001</v>
      </c>
      <c r="CQ88" s="27">
        <v>1.444294</v>
      </c>
      <c r="CR88" s="27">
        <v>1.025898</v>
      </c>
      <c r="CS88" s="27">
        <v>0.41914699999999999</v>
      </c>
      <c r="CT88" s="24">
        <v>0.84958599999999995</v>
      </c>
      <c r="CU88" s="27">
        <v>1.8242320000000001</v>
      </c>
      <c r="CV88" s="27">
        <v>1.4367730000000001</v>
      </c>
      <c r="CW88" s="27">
        <v>0.98363100000000003</v>
      </c>
      <c r="CX88" s="27">
        <v>0.39246199999999998</v>
      </c>
      <c r="CY88" s="24">
        <v>0.82201900000000006</v>
      </c>
      <c r="CZ88" s="27">
        <v>1.8222590000000001</v>
      </c>
      <c r="DA88" s="27">
        <v>1.4183650000000001</v>
      </c>
      <c r="DB88" s="27">
        <v>0.95402699999999996</v>
      </c>
      <c r="DC88" s="27">
        <v>0.370195</v>
      </c>
      <c r="DD88" s="24">
        <v>0.81215800000000005</v>
      </c>
      <c r="DE88" s="27">
        <v>1.8339970000000001</v>
      </c>
      <c r="DF88" s="27">
        <v>1.407626</v>
      </c>
      <c r="DG88" s="27">
        <v>0.93087500000000001</v>
      </c>
      <c r="DH88" s="27">
        <v>0.34444399999999997</v>
      </c>
      <c r="DI88" s="24">
        <v>0.80452800000000002</v>
      </c>
      <c r="DJ88" s="27">
        <v>1.852671</v>
      </c>
      <c r="DK88" s="27">
        <v>1.399481</v>
      </c>
      <c r="DL88" s="27">
        <v>0.89545300000000005</v>
      </c>
      <c r="DM88" s="27">
        <v>0.33362700000000001</v>
      </c>
      <c r="DN88" s="24">
        <v>0.79278700000000002</v>
      </c>
      <c r="DO88" s="27">
        <v>1.86616</v>
      </c>
      <c r="DP88" s="27">
        <v>1.387945</v>
      </c>
      <c r="DQ88" s="27">
        <v>0.87417400000000001</v>
      </c>
      <c r="DR88" s="27">
        <v>0.314554</v>
      </c>
      <c r="DS88" s="24">
        <v>0.78388999999999998</v>
      </c>
      <c r="DT88" s="27">
        <v>1.8890400000000001</v>
      </c>
      <c r="DU88" s="27">
        <v>1.377818</v>
      </c>
      <c r="DV88" s="27">
        <v>0.85744399999999998</v>
      </c>
      <c r="DW88" s="27">
        <v>0.296852</v>
      </c>
      <c r="DX88" s="24">
        <v>0.78404799999999997</v>
      </c>
      <c r="DY88" s="27">
        <v>1.891786</v>
      </c>
      <c r="DZ88" s="27">
        <v>1.3600730000000001</v>
      </c>
      <c r="EA88" s="27">
        <v>0.82518400000000003</v>
      </c>
      <c r="EB88" s="27">
        <v>0.28326499999999999</v>
      </c>
      <c r="EC88" s="24">
        <v>0.77328600000000003</v>
      </c>
      <c r="ED88" s="27">
        <v>1.8962810000000001</v>
      </c>
      <c r="EE88" s="27">
        <v>1.3454189999999999</v>
      </c>
      <c r="EF88" s="27">
        <v>0.79179699999999997</v>
      </c>
      <c r="EG88" s="27">
        <v>0.27338299999999999</v>
      </c>
      <c r="EH88" s="24">
        <v>0.756494</v>
      </c>
      <c r="EI88" s="27">
        <v>1.8962190000000001</v>
      </c>
      <c r="EJ88" s="27">
        <v>1.3266610000000001</v>
      </c>
      <c r="EK88" s="27">
        <v>0.74464799999999998</v>
      </c>
      <c r="EL88" s="27">
        <v>0.26333699999999999</v>
      </c>
      <c r="EM88" s="24">
        <v>0.74575199999999997</v>
      </c>
      <c r="EN88" s="27">
        <v>1.89859</v>
      </c>
      <c r="EO88" s="27">
        <v>1.3053079999999999</v>
      </c>
      <c r="EP88" s="27">
        <v>0.697986</v>
      </c>
      <c r="EQ88" s="27">
        <v>0.262486</v>
      </c>
      <c r="ER88" s="24">
        <v>0.71906899999999996</v>
      </c>
      <c r="ES88" s="26">
        <v>-1E-3</v>
      </c>
      <c r="ET88" s="26">
        <v>-1.4E-2</v>
      </c>
      <c r="EU88" s="26">
        <v>-3.5000000000000003E-2</v>
      </c>
      <c r="EV88" s="26">
        <v>-6.7000000000000004E-2</v>
      </c>
      <c r="EW88" s="25">
        <v>-3.4000000000000002E-2</v>
      </c>
    </row>
    <row r="89" spans="1:153" x14ac:dyDescent="0.25">
      <c r="A89" s="24" t="s">
        <v>162</v>
      </c>
      <c r="B89" s="24">
        <v>33.107750000000003</v>
      </c>
      <c r="C89" s="24">
        <v>31.489622000000001</v>
      </c>
      <c r="D89" s="27">
        <v>29.230404</v>
      </c>
      <c r="E89" s="27">
        <v>29.225197000000001</v>
      </c>
      <c r="F89" s="27">
        <v>29.234622999999999</v>
      </c>
      <c r="G89" s="27">
        <v>29.225536000000002</v>
      </c>
      <c r="H89" s="24">
        <v>28.855011000000001</v>
      </c>
      <c r="I89" s="27">
        <v>29.890436000000001</v>
      </c>
      <c r="J89" s="27">
        <v>29.891860999999999</v>
      </c>
      <c r="K89" s="27">
        <v>29.838705000000001</v>
      </c>
      <c r="L89" s="27">
        <v>29.774014000000001</v>
      </c>
      <c r="M89" s="24">
        <v>28.925422999999999</v>
      </c>
      <c r="N89" s="27">
        <v>30.507598999999999</v>
      </c>
      <c r="O89" s="27">
        <v>27.673676</v>
      </c>
      <c r="P89" s="27">
        <v>25.559397000000001</v>
      </c>
      <c r="Q89" s="27">
        <v>21.789379</v>
      </c>
      <c r="R89" s="24">
        <v>24.114215999999999</v>
      </c>
      <c r="S89" s="27">
        <v>29.575029000000001</v>
      </c>
      <c r="T89" s="27">
        <v>26.095348000000001</v>
      </c>
      <c r="U89" s="27">
        <v>23.254953</v>
      </c>
      <c r="V89" s="27">
        <v>18.328135</v>
      </c>
      <c r="W89" s="24">
        <v>20.602539</v>
      </c>
      <c r="X89" s="27">
        <v>6.2188660000000002</v>
      </c>
      <c r="Y89" s="27">
        <v>5.3709850000000001</v>
      </c>
      <c r="Z89" s="27">
        <v>4.3903740000000004</v>
      </c>
      <c r="AA89" s="27">
        <v>3.1336680000000001</v>
      </c>
      <c r="AB89" s="24">
        <v>3.7203659999999998</v>
      </c>
      <c r="AC89" s="27">
        <v>6.410787</v>
      </c>
      <c r="AD89" s="27">
        <v>5.550529</v>
      </c>
      <c r="AE89" s="27">
        <v>4.4953459999999996</v>
      </c>
      <c r="AF89" s="27">
        <v>3.155548</v>
      </c>
      <c r="AG89" s="24">
        <v>3.717822</v>
      </c>
      <c r="AH89" s="27">
        <v>6.5697999999999999</v>
      </c>
      <c r="AI89" s="27">
        <v>5.6656199999999997</v>
      </c>
      <c r="AJ89" s="27">
        <v>4.4084099999999999</v>
      </c>
      <c r="AK89" s="27">
        <v>2.944985</v>
      </c>
      <c r="AL89" s="24">
        <v>3.6975410000000002</v>
      </c>
      <c r="AM89" s="27">
        <v>6.7633729999999996</v>
      </c>
      <c r="AN89" s="27">
        <v>5.7604379999999997</v>
      </c>
      <c r="AO89" s="27">
        <v>4.4788860000000001</v>
      </c>
      <c r="AP89" s="27">
        <v>2.8622109999999998</v>
      </c>
      <c r="AQ89" s="24">
        <v>3.6415000000000002</v>
      </c>
      <c r="AR89" s="27">
        <v>6.8623830000000003</v>
      </c>
      <c r="AS89" s="27">
        <v>5.7230030000000003</v>
      </c>
      <c r="AT89" s="27">
        <v>4.2552190000000003</v>
      </c>
      <c r="AU89" s="27">
        <v>2.7095500000000001</v>
      </c>
      <c r="AV89" s="24">
        <v>3.6074570000000001</v>
      </c>
      <c r="AW89" s="27">
        <v>6.9105449999999999</v>
      </c>
      <c r="AX89" s="27">
        <v>5.7513560000000004</v>
      </c>
      <c r="AY89" s="27">
        <v>4.2028889999999999</v>
      </c>
      <c r="AZ89" s="27">
        <v>2.667224</v>
      </c>
      <c r="BA89" s="24">
        <v>3.4772439999999998</v>
      </c>
      <c r="BB89" s="27">
        <v>6.987635</v>
      </c>
      <c r="BC89" s="27">
        <v>5.7270950000000003</v>
      </c>
      <c r="BD89" s="27">
        <v>4.2108480000000004</v>
      </c>
      <c r="BE89" s="27">
        <v>2.8355920000000001</v>
      </c>
      <c r="BF89" s="24">
        <v>3.4724279999999998</v>
      </c>
      <c r="BG89" s="27">
        <v>7.1957329999999997</v>
      </c>
      <c r="BH89" s="27">
        <v>5.6941470000000001</v>
      </c>
      <c r="BI89" s="27">
        <v>4.3169029999999999</v>
      </c>
      <c r="BJ89" s="27">
        <v>2.7824239999999998</v>
      </c>
      <c r="BK89" s="24">
        <v>3.4070459999999998</v>
      </c>
      <c r="BL89" s="27">
        <v>7.2059449999999998</v>
      </c>
      <c r="BM89" s="27">
        <v>5.7893280000000003</v>
      </c>
      <c r="BN89" s="27">
        <v>4.254956</v>
      </c>
      <c r="BO89" s="27">
        <v>2.5991879999999998</v>
      </c>
      <c r="BP89" s="24">
        <v>3.3251659999999998</v>
      </c>
      <c r="BQ89" s="27">
        <v>7.1913729999999996</v>
      </c>
      <c r="BR89" s="27">
        <v>5.771998</v>
      </c>
      <c r="BS89" s="27">
        <v>4.2507239999999999</v>
      </c>
      <c r="BT89" s="27">
        <v>2.4583879999999998</v>
      </c>
      <c r="BU89" s="24">
        <v>3.1994579999999999</v>
      </c>
      <c r="BV89" s="27">
        <v>7.2629270000000004</v>
      </c>
      <c r="BW89" s="27">
        <v>5.7352689999999997</v>
      </c>
      <c r="BX89" s="27">
        <v>4.2620459999999998</v>
      </c>
      <c r="BY89" s="27">
        <v>2.2507440000000001</v>
      </c>
      <c r="BZ89" s="24">
        <v>3.109648</v>
      </c>
      <c r="CA89" s="27">
        <v>7.1778139999999997</v>
      </c>
      <c r="CB89" s="27">
        <v>5.6117920000000003</v>
      </c>
      <c r="CC89" s="27">
        <v>4.1996500000000001</v>
      </c>
      <c r="CD89" s="27">
        <v>2.1505519999999998</v>
      </c>
      <c r="CE89" s="24">
        <v>2.9681320000000002</v>
      </c>
      <c r="CF89" s="27">
        <v>7.1904440000000003</v>
      </c>
      <c r="CG89" s="27">
        <v>5.5972759999999999</v>
      </c>
      <c r="CH89" s="27">
        <v>4.1943809999999999</v>
      </c>
      <c r="CI89" s="27">
        <v>1.9428859999999999</v>
      </c>
      <c r="CJ89" s="24">
        <v>2.9380190000000002</v>
      </c>
      <c r="CK89" s="27">
        <v>7.224844</v>
      </c>
      <c r="CL89" s="27">
        <v>5.5054100000000004</v>
      </c>
      <c r="CM89" s="27">
        <v>4.1128770000000001</v>
      </c>
      <c r="CN89" s="27">
        <v>1.767247</v>
      </c>
      <c r="CO89" s="24">
        <v>2.8878309999999998</v>
      </c>
      <c r="CP89" s="27">
        <v>7.3749159999999998</v>
      </c>
      <c r="CQ89" s="27">
        <v>5.4946650000000004</v>
      </c>
      <c r="CR89" s="27">
        <v>4.0617330000000003</v>
      </c>
      <c r="CS89" s="27">
        <v>1.565815</v>
      </c>
      <c r="CT89" s="24">
        <v>2.8483100000000001</v>
      </c>
      <c r="CU89" s="27">
        <v>7.4298169999999999</v>
      </c>
      <c r="CV89" s="27">
        <v>5.4302650000000003</v>
      </c>
      <c r="CW89" s="27">
        <v>3.952804</v>
      </c>
      <c r="CX89" s="27">
        <v>1.3800939999999999</v>
      </c>
      <c r="CY89" s="24">
        <v>2.865767</v>
      </c>
      <c r="CZ89" s="27">
        <v>7.3969379999999996</v>
      </c>
      <c r="DA89" s="27">
        <v>5.3640559999999997</v>
      </c>
      <c r="DB89" s="27">
        <v>3.8490829999999998</v>
      </c>
      <c r="DC89" s="27">
        <v>1.2241439999999999</v>
      </c>
      <c r="DD89" s="24">
        <v>2.8261080000000001</v>
      </c>
      <c r="DE89" s="27">
        <v>7.4624319999999997</v>
      </c>
      <c r="DF89" s="27">
        <v>5.4236149999999999</v>
      </c>
      <c r="DG89" s="27">
        <v>3.758864</v>
      </c>
      <c r="DH89" s="27">
        <v>0.98795699999999997</v>
      </c>
      <c r="DI89" s="24">
        <v>2.8020160000000001</v>
      </c>
      <c r="DJ89" s="27">
        <v>7.5545260000000001</v>
      </c>
      <c r="DK89" s="27">
        <v>5.3512170000000001</v>
      </c>
      <c r="DL89" s="27">
        <v>3.684612</v>
      </c>
      <c r="DM89" s="27">
        <v>0.91018699999999997</v>
      </c>
      <c r="DN89" s="24">
        <v>2.752313</v>
      </c>
      <c r="DO89" s="27">
        <v>7.6511560000000003</v>
      </c>
      <c r="DP89" s="27">
        <v>5.3689539999999996</v>
      </c>
      <c r="DQ89" s="27">
        <v>3.5875849999999998</v>
      </c>
      <c r="DR89" s="27">
        <v>0.84468900000000002</v>
      </c>
      <c r="DS89" s="24">
        <v>2.7501340000000001</v>
      </c>
      <c r="DT89" s="27">
        <v>7.755179</v>
      </c>
      <c r="DU89" s="27">
        <v>5.409395</v>
      </c>
      <c r="DV89" s="27">
        <v>3.4553349999999998</v>
      </c>
      <c r="DW89" s="27">
        <v>0.72816999999999998</v>
      </c>
      <c r="DX89" s="24">
        <v>2.670617</v>
      </c>
      <c r="DY89" s="27">
        <v>7.8778389999999998</v>
      </c>
      <c r="DZ89" s="27">
        <v>5.3875960000000003</v>
      </c>
      <c r="EA89" s="27">
        <v>3.2896619999999999</v>
      </c>
      <c r="EB89" s="27">
        <v>0.70031600000000005</v>
      </c>
      <c r="EC89" s="24">
        <v>2.6588419999999999</v>
      </c>
      <c r="ED89" s="27">
        <v>7.9770060000000003</v>
      </c>
      <c r="EE89" s="27">
        <v>5.3792109999999997</v>
      </c>
      <c r="EF89" s="27">
        <v>3.1184280000000002</v>
      </c>
      <c r="EG89" s="27">
        <v>0.69809200000000005</v>
      </c>
      <c r="EH89" s="24">
        <v>2.5742379999999998</v>
      </c>
      <c r="EI89" s="27">
        <v>8.0279530000000001</v>
      </c>
      <c r="EJ89" s="27">
        <v>5.3527170000000002</v>
      </c>
      <c r="EK89" s="27">
        <v>2.970399</v>
      </c>
      <c r="EL89" s="27">
        <v>0.64108399999999999</v>
      </c>
      <c r="EM89" s="24">
        <v>2.484909</v>
      </c>
      <c r="EN89" s="27">
        <v>8.0557560000000006</v>
      </c>
      <c r="EO89" s="27">
        <v>5.3233540000000001</v>
      </c>
      <c r="EP89" s="27">
        <v>2.8146779999999998</v>
      </c>
      <c r="EQ89" s="27">
        <v>0.52754699999999999</v>
      </c>
      <c r="ER89" s="24">
        <v>2.3941219999999999</v>
      </c>
      <c r="ES89" s="26">
        <v>-4.5999999999999999E-2</v>
      </c>
      <c r="ET89" s="26">
        <v>-5.8999999999999997E-2</v>
      </c>
      <c r="EU89" s="26">
        <v>-0.08</v>
      </c>
      <c r="EV89" s="26">
        <v>-0.13200000000000001</v>
      </c>
      <c r="EW89" s="25">
        <v>-8.5000000000000006E-2</v>
      </c>
    </row>
    <row r="90" spans="1:153" x14ac:dyDescent="0.25">
      <c r="A90" s="24"/>
      <c r="B90" s="24"/>
      <c r="C90" s="24"/>
      <c r="D90" s="191"/>
      <c r="E90" s="192"/>
      <c r="F90" s="192"/>
      <c r="G90" s="192"/>
      <c r="H90" s="193"/>
      <c r="I90" s="191"/>
      <c r="J90" s="192"/>
      <c r="K90" s="192"/>
      <c r="L90" s="192"/>
      <c r="M90" s="193"/>
      <c r="N90" s="191"/>
      <c r="O90" s="192"/>
      <c r="P90" s="192"/>
      <c r="Q90" s="192"/>
      <c r="R90" s="193"/>
      <c r="S90" s="191"/>
      <c r="T90" s="192"/>
      <c r="U90" s="192"/>
      <c r="V90" s="192"/>
      <c r="W90" s="193"/>
      <c r="X90" s="191"/>
      <c r="Y90" s="192"/>
      <c r="Z90" s="192"/>
      <c r="AA90" s="192"/>
      <c r="AB90" s="193"/>
      <c r="AC90" s="191"/>
      <c r="AD90" s="192"/>
      <c r="AE90" s="192"/>
      <c r="AF90" s="192"/>
      <c r="AG90" s="193"/>
      <c r="AH90" s="191"/>
      <c r="AI90" s="192"/>
      <c r="AJ90" s="192"/>
      <c r="AK90" s="192"/>
      <c r="AL90" s="193"/>
      <c r="AM90" s="191"/>
      <c r="AN90" s="192"/>
      <c r="AO90" s="192"/>
      <c r="AP90" s="192"/>
      <c r="AQ90" s="193"/>
      <c r="AR90" s="191"/>
      <c r="AS90" s="192"/>
      <c r="AT90" s="192"/>
      <c r="AU90" s="192"/>
      <c r="AV90" s="193"/>
      <c r="AW90" s="191"/>
      <c r="AX90" s="192"/>
      <c r="AY90" s="192"/>
      <c r="AZ90" s="192"/>
      <c r="BA90" s="193"/>
      <c r="BB90" s="191"/>
      <c r="BC90" s="192"/>
      <c r="BD90" s="192"/>
      <c r="BE90" s="192"/>
      <c r="BF90" s="193"/>
      <c r="BG90" s="191"/>
      <c r="BH90" s="192"/>
      <c r="BI90" s="192"/>
      <c r="BJ90" s="192"/>
      <c r="BK90" s="193"/>
      <c r="BL90" s="191"/>
      <c r="BM90" s="192"/>
      <c r="BN90" s="192"/>
      <c r="BO90" s="192"/>
      <c r="BP90" s="193"/>
      <c r="BQ90" s="191"/>
      <c r="BR90" s="192"/>
      <c r="BS90" s="192"/>
      <c r="BT90" s="192"/>
      <c r="BU90" s="193"/>
      <c r="BV90" s="191"/>
      <c r="BW90" s="192"/>
      <c r="BX90" s="192"/>
      <c r="BY90" s="192"/>
      <c r="BZ90" s="193"/>
      <c r="CA90" s="191"/>
      <c r="CB90" s="192"/>
      <c r="CC90" s="192"/>
      <c r="CD90" s="192"/>
      <c r="CE90" s="193"/>
      <c r="CF90" s="191"/>
      <c r="CG90" s="192"/>
      <c r="CH90" s="192"/>
      <c r="CI90" s="192"/>
      <c r="CJ90" s="193"/>
      <c r="CK90" s="191"/>
      <c r="CL90" s="192"/>
      <c r="CM90" s="192"/>
      <c r="CN90" s="192"/>
      <c r="CO90" s="193"/>
      <c r="CP90" s="191"/>
      <c r="CQ90" s="192"/>
      <c r="CR90" s="192"/>
      <c r="CS90" s="192"/>
      <c r="CT90" s="193"/>
      <c r="CU90" s="191"/>
      <c r="CV90" s="192"/>
      <c r="CW90" s="192"/>
      <c r="CX90" s="192"/>
      <c r="CY90" s="193"/>
      <c r="CZ90" s="191"/>
      <c r="DA90" s="192"/>
      <c r="DB90" s="192"/>
      <c r="DC90" s="192"/>
      <c r="DD90" s="193"/>
      <c r="DE90" s="191"/>
      <c r="DF90" s="192"/>
      <c r="DG90" s="192"/>
      <c r="DH90" s="192"/>
      <c r="DI90" s="193"/>
      <c r="DJ90" s="191"/>
      <c r="DK90" s="192"/>
      <c r="DL90" s="192"/>
      <c r="DM90" s="192"/>
      <c r="DN90" s="193"/>
      <c r="DO90" s="191"/>
      <c r="DP90" s="192"/>
      <c r="DQ90" s="192"/>
      <c r="DR90" s="192"/>
      <c r="DS90" s="193"/>
      <c r="DT90" s="191"/>
      <c r="DU90" s="192"/>
      <c r="DV90" s="192"/>
      <c r="DW90" s="192"/>
      <c r="DX90" s="193"/>
      <c r="DY90" s="191"/>
      <c r="DZ90" s="192"/>
      <c r="EA90" s="192"/>
      <c r="EB90" s="192"/>
      <c r="EC90" s="193"/>
      <c r="ED90" s="191"/>
      <c r="EE90" s="192"/>
      <c r="EF90" s="192"/>
      <c r="EG90" s="192"/>
      <c r="EH90" s="193"/>
      <c r="EI90" s="191"/>
      <c r="EJ90" s="192"/>
      <c r="EK90" s="192"/>
      <c r="EL90" s="192"/>
      <c r="EM90" s="193"/>
      <c r="EN90" s="191"/>
      <c r="EO90" s="192"/>
      <c r="EP90" s="192"/>
      <c r="EQ90" s="192"/>
      <c r="ER90" s="193"/>
      <c r="ES90" s="191"/>
      <c r="ET90" s="192"/>
      <c r="EU90" s="192"/>
      <c r="EV90" s="192"/>
      <c r="EW90" s="193"/>
    </row>
    <row r="91" spans="1:153" s="23" customFormat="1" ht="15" customHeight="1" x14ac:dyDescent="0.25">
      <c r="A91" s="190" t="s">
        <v>161</v>
      </c>
      <c r="B91" s="190"/>
      <c r="C91" s="190"/>
      <c r="D91" s="190"/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  <c r="AD91" s="190"/>
      <c r="AE91" s="190"/>
      <c r="AF91" s="190"/>
      <c r="AG91" s="190"/>
      <c r="AH91" s="190"/>
      <c r="AI91" s="190"/>
      <c r="AJ91" s="190"/>
      <c r="AK91" s="190"/>
      <c r="AL91" s="190"/>
      <c r="AM91" s="190"/>
      <c r="AN91" s="190"/>
      <c r="AO91" s="190"/>
      <c r="AP91" s="190"/>
      <c r="AQ91" s="190"/>
      <c r="AR91" s="190"/>
      <c r="AS91" s="190"/>
      <c r="AT91" s="190"/>
      <c r="AU91" s="190"/>
      <c r="AV91" s="190"/>
      <c r="AW91" s="190"/>
      <c r="AX91" s="190"/>
      <c r="AY91" s="190"/>
      <c r="AZ91" s="190"/>
      <c r="BA91" s="190"/>
      <c r="BB91" s="190"/>
      <c r="BC91" s="190"/>
      <c r="BD91" s="190"/>
      <c r="BE91" s="190"/>
      <c r="BF91" s="190"/>
      <c r="BG91" s="190"/>
      <c r="BH91" s="190"/>
      <c r="BI91" s="190"/>
      <c r="BJ91" s="190"/>
      <c r="BK91" s="190"/>
      <c r="BL91" s="190"/>
      <c r="BM91" s="190"/>
      <c r="BN91" s="190"/>
      <c r="BO91" s="190"/>
      <c r="BP91" s="190"/>
      <c r="BQ91" s="190"/>
      <c r="BR91" s="190"/>
      <c r="BS91" s="190"/>
      <c r="BT91" s="190"/>
      <c r="BU91" s="190"/>
      <c r="BV91" s="190"/>
      <c r="BW91" s="190"/>
      <c r="BX91" s="190"/>
      <c r="BY91" s="190"/>
      <c r="BZ91" s="190"/>
      <c r="CA91" s="190"/>
      <c r="CB91" s="190"/>
      <c r="CC91" s="190"/>
      <c r="CD91" s="190"/>
      <c r="CE91" s="190"/>
      <c r="CF91" s="190"/>
      <c r="CG91" s="190"/>
      <c r="CH91" s="190"/>
      <c r="CI91" s="190"/>
      <c r="CJ91" s="190"/>
      <c r="CK91" s="190"/>
      <c r="CL91" s="190"/>
      <c r="CM91" s="190"/>
      <c r="CN91" s="190"/>
      <c r="CO91" s="190"/>
      <c r="CP91" s="190"/>
      <c r="CQ91" s="190"/>
      <c r="CR91" s="190"/>
      <c r="CS91" s="190"/>
      <c r="CT91" s="190"/>
      <c r="CU91" s="190"/>
      <c r="CV91" s="190"/>
      <c r="CW91" s="190"/>
      <c r="CX91" s="190"/>
      <c r="CY91" s="190"/>
      <c r="CZ91" s="190"/>
      <c r="DA91" s="190"/>
      <c r="DB91" s="190"/>
      <c r="DC91" s="190"/>
      <c r="DD91" s="190"/>
      <c r="DE91" s="190"/>
      <c r="DF91" s="190"/>
      <c r="DG91" s="190"/>
      <c r="DH91" s="190"/>
      <c r="DI91" s="190"/>
      <c r="DJ91" s="190"/>
      <c r="DK91" s="190"/>
      <c r="DL91" s="190"/>
      <c r="DM91" s="190"/>
      <c r="DN91" s="190"/>
      <c r="DO91" s="190"/>
      <c r="DP91" s="190"/>
      <c r="DQ91" s="190"/>
      <c r="DR91" s="190"/>
      <c r="DS91" s="190"/>
      <c r="DT91" s="190"/>
      <c r="DU91" s="190"/>
      <c r="DV91" s="190"/>
      <c r="DW91" s="190"/>
      <c r="DX91" s="190"/>
      <c r="DY91" s="190"/>
      <c r="DZ91" s="190"/>
      <c r="EA91" s="190"/>
      <c r="EB91" s="190"/>
      <c r="EC91" s="190"/>
      <c r="ED91" s="190"/>
      <c r="EE91" s="190"/>
      <c r="EF91" s="190"/>
      <c r="EG91" s="190"/>
      <c r="EH91" s="190"/>
      <c r="EI91" s="190"/>
      <c r="EJ91" s="190"/>
      <c r="EK91" s="190"/>
      <c r="EL91" s="190"/>
      <c r="EM91" s="190"/>
      <c r="EN91" s="190"/>
      <c r="EO91" s="190"/>
      <c r="EP91" s="190"/>
      <c r="EQ91" s="190"/>
      <c r="ER91" s="190"/>
      <c r="ES91" s="190"/>
      <c r="ET91" s="190"/>
      <c r="EU91" s="190"/>
      <c r="EV91" s="190"/>
      <c r="EW91" s="190"/>
    </row>
    <row r="92" spans="1:153" ht="15" customHeight="1" x14ac:dyDescent="0.25">
      <c r="A92" s="189" t="s">
        <v>160</v>
      </c>
      <c r="B92" s="189"/>
      <c r="C92" s="189"/>
      <c r="D92" s="189"/>
      <c r="E92" s="189"/>
      <c r="F92" s="189"/>
      <c r="G92" s="189"/>
      <c r="H92" s="189"/>
      <c r="I92" s="189"/>
      <c r="J92" s="189"/>
      <c r="K92" s="189"/>
      <c r="L92" s="189"/>
      <c r="M92" s="189"/>
      <c r="N92" s="189"/>
      <c r="O92" s="189"/>
      <c r="P92" s="189"/>
      <c r="Q92" s="189"/>
      <c r="R92" s="189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9"/>
      <c r="AF92" s="189"/>
      <c r="AG92" s="189"/>
      <c r="AH92" s="189"/>
      <c r="AI92" s="189"/>
      <c r="AJ92" s="189"/>
      <c r="AK92" s="189"/>
      <c r="AL92" s="189"/>
      <c r="AM92" s="189"/>
      <c r="AN92" s="189"/>
      <c r="AO92" s="189"/>
      <c r="AP92" s="189"/>
      <c r="AQ92" s="189"/>
      <c r="AR92" s="189"/>
      <c r="AS92" s="189"/>
      <c r="AT92" s="189"/>
      <c r="AU92" s="189"/>
      <c r="AV92" s="189"/>
      <c r="AW92" s="189"/>
      <c r="AX92" s="189"/>
      <c r="AY92" s="189"/>
      <c r="AZ92" s="189"/>
      <c r="BA92" s="189"/>
      <c r="BB92" s="189"/>
      <c r="BC92" s="189"/>
      <c r="BD92" s="189"/>
      <c r="BE92" s="189"/>
      <c r="BF92" s="189"/>
      <c r="BG92" s="189"/>
      <c r="BH92" s="189"/>
      <c r="BI92" s="189"/>
      <c r="BJ92" s="189"/>
      <c r="BK92" s="189"/>
      <c r="BL92" s="189"/>
      <c r="BM92" s="189"/>
      <c r="BN92" s="189"/>
      <c r="BO92" s="189"/>
      <c r="BP92" s="189"/>
      <c r="BQ92" s="189"/>
      <c r="BR92" s="189"/>
      <c r="BS92" s="189"/>
      <c r="BT92" s="189"/>
      <c r="BU92" s="189"/>
      <c r="BV92" s="189"/>
      <c r="BW92" s="189"/>
      <c r="BX92" s="189"/>
      <c r="BY92" s="189"/>
      <c r="BZ92" s="189"/>
      <c r="CA92" s="189"/>
      <c r="CB92" s="189"/>
      <c r="CC92" s="189"/>
      <c r="CD92" s="189"/>
      <c r="CE92" s="189"/>
      <c r="CF92" s="189"/>
      <c r="CG92" s="189"/>
      <c r="CH92" s="189"/>
      <c r="CI92" s="189"/>
      <c r="CJ92" s="189"/>
      <c r="CK92" s="189"/>
      <c r="CL92" s="189"/>
      <c r="CM92" s="189"/>
      <c r="CN92" s="189"/>
      <c r="CO92" s="189"/>
      <c r="CP92" s="189"/>
      <c r="CQ92" s="189"/>
      <c r="CR92" s="189"/>
      <c r="CS92" s="189"/>
      <c r="CT92" s="189"/>
      <c r="CU92" s="189"/>
      <c r="CV92" s="189"/>
      <c r="CW92" s="189"/>
      <c r="CX92" s="189"/>
      <c r="CY92" s="189"/>
      <c r="CZ92" s="189"/>
      <c r="DA92" s="189"/>
      <c r="DB92" s="189"/>
      <c r="DC92" s="189"/>
      <c r="DD92" s="189"/>
      <c r="DE92" s="189"/>
      <c r="DF92" s="189"/>
      <c r="DG92" s="189"/>
      <c r="DH92" s="189"/>
      <c r="DI92" s="189"/>
      <c r="DJ92" s="189"/>
      <c r="DK92" s="189"/>
      <c r="DL92" s="189"/>
      <c r="DM92" s="189"/>
      <c r="DN92" s="189"/>
      <c r="DO92" s="189"/>
      <c r="DP92" s="189"/>
      <c r="DQ92" s="189"/>
      <c r="DR92" s="189"/>
      <c r="DS92" s="189"/>
      <c r="DT92" s="189"/>
      <c r="DU92" s="189"/>
      <c r="DV92" s="189"/>
      <c r="DW92" s="189"/>
      <c r="DX92" s="189"/>
      <c r="DY92" s="189"/>
      <c r="DZ92" s="189"/>
      <c r="EA92" s="189"/>
      <c r="EB92" s="189"/>
      <c r="EC92" s="189"/>
      <c r="ED92" s="189"/>
      <c r="EE92" s="189"/>
      <c r="EF92" s="189"/>
      <c r="EG92" s="189"/>
      <c r="EH92" s="189"/>
      <c r="EI92" s="189"/>
      <c r="EJ92" s="189"/>
      <c r="EK92" s="189"/>
      <c r="EL92" s="189"/>
      <c r="EM92" s="189"/>
      <c r="EN92" s="189"/>
      <c r="EO92" s="189"/>
      <c r="EP92" s="189"/>
      <c r="EQ92" s="189"/>
      <c r="ER92" s="189"/>
      <c r="ES92" s="189"/>
      <c r="ET92" s="189"/>
      <c r="EU92" s="189"/>
      <c r="EV92" s="189"/>
      <c r="EW92" s="189"/>
    </row>
    <row r="93" spans="1:153" ht="15" customHeight="1" x14ac:dyDescent="0.25">
      <c r="A93" s="189" t="s">
        <v>159</v>
      </c>
      <c r="B93" s="189"/>
      <c r="C93" s="189"/>
      <c r="D93" s="189"/>
      <c r="E93" s="189"/>
      <c r="F93" s="189"/>
      <c r="G93" s="189"/>
      <c r="H93" s="189"/>
      <c r="I93" s="189"/>
      <c r="J93" s="189"/>
      <c r="K93" s="189"/>
      <c r="L93" s="189"/>
      <c r="M93" s="189"/>
      <c r="N93" s="189"/>
      <c r="O93" s="189"/>
      <c r="P93" s="189"/>
      <c r="Q93" s="189"/>
      <c r="R93" s="189"/>
      <c r="S93" s="189"/>
      <c r="T93" s="189"/>
      <c r="U93" s="189"/>
      <c r="V93" s="189"/>
      <c r="W93" s="189"/>
      <c r="X93" s="189"/>
      <c r="Y93" s="189"/>
      <c r="Z93" s="189"/>
      <c r="AA93" s="189"/>
      <c r="AB93" s="189"/>
      <c r="AC93" s="189"/>
      <c r="AD93" s="189"/>
      <c r="AE93" s="189"/>
      <c r="AF93" s="189"/>
      <c r="AG93" s="189"/>
      <c r="AH93" s="189"/>
      <c r="AI93" s="189"/>
      <c r="AJ93" s="189"/>
      <c r="AK93" s="189"/>
      <c r="AL93" s="189"/>
      <c r="AM93" s="189"/>
      <c r="AN93" s="189"/>
      <c r="AO93" s="189"/>
      <c r="AP93" s="189"/>
      <c r="AQ93" s="189"/>
      <c r="AR93" s="189"/>
      <c r="AS93" s="189"/>
      <c r="AT93" s="189"/>
      <c r="AU93" s="189"/>
      <c r="AV93" s="189"/>
      <c r="AW93" s="189"/>
      <c r="AX93" s="189"/>
      <c r="AY93" s="189"/>
      <c r="AZ93" s="189"/>
      <c r="BA93" s="189"/>
      <c r="BB93" s="189"/>
      <c r="BC93" s="189"/>
      <c r="BD93" s="189"/>
      <c r="BE93" s="189"/>
      <c r="BF93" s="189"/>
      <c r="BG93" s="189"/>
      <c r="BH93" s="189"/>
      <c r="BI93" s="189"/>
      <c r="BJ93" s="189"/>
      <c r="BK93" s="189"/>
      <c r="BL93" s="189"/>
      <c r="BM93" s="189"/>
      <c r="BN93" s="189"/>
      <c r="BO93" s="189"/>
      <c r="BP93" s="189"/>
      <c r="BQ93" s="189"/>
      <c r="BR93" s="189"/>
      <c r="BS93" s="189"/>
      <c r="BT93" s="189"/>
      <c r="BU93" s="189"/>
      <c r="BV93" s="189"/>
      <c r="BW93" s="189"/>
      <c r="BX93" s="189"/>
      <c r="BY93" s="189"/>
      <c r="BZ93" s="189"/>
      <c r="CA93" s="189"/>
      <c r="CB93" s="189"/>
      <c r="CC93" s="189"/>
      <c r="CD93" s="189"/>
      <c r="CE93" s="189"/>
      <c r="CF93" s="189"/>
      <c r="CG93" s="189"/>
      <c r="CH93" s="189"/>
      <c r="CI93" s="189"/>
      <c r="CJ93" s="189"/>
      <c r="CK93" s="189"/>
      <c r="CL93" s="189"/>
      <c r="CM93" s="189"/>
      <c r="CN93" s="189"/>
      <c r="CO93" s="189"/>
      <c r="CP93" s="189"/>
      <c r="CQ93" s="189"/>
      <c r="CR93" s="189"/>
      <c r="CS93" s="189"/>
      <c r="CT93" s="189"/>
      <c r="CU93" s="189"/>
      <c r="CV93" s="189"/>
      <c r="CW93" s="189"/>
      <c r="CX93" s="189"/>
      <c r="CY93" s="189"/>
      <c r="CZ93" s="189"/>
      <c r="DA93" s="189"/>
      <c r="DB93" s="189"/>
      <c r="DC93" s="189"/>
      <c r="DD93" s="189"/>
      <c r="DE93" s="189"/>
      <c r="DF93" s="189"/>
      <c r="DG93" s="189"/>
      <c r="DH93" s="189"/>
      <c r="DI93" s="189"/>
      <c r="DJ93" s="189"/>
      <c r="DK93" s="189"/>
      <c r="DL93" s="189"/>
      <c r="DM93" s="189"/>
      <c r="DN93" s="189"/>
      <c r="DO93" s="189"/>
      <c r="DP93" s="189"/>
      <c r="DQ93" s="189"/>
      <c r="DR93" s="189"/>
      <c r="DS93" s="189"/>
      <c r="DT93" s="189"/>
      <c r="DU93" s="189"/>
      <c r="DV93" s="189"/>
      <c r="DW93" s="189"/>
      <c r="DX93" s="189"/>
      <c r="DY93" s="189"/>
      <c r="DZ93" s="189"/>
      <c r="EA93" s="189"/>
      <c r="EB93" s="189"/>
      <c r="EC93" s="189"/>
      <c r="ED93" s="189"/>
      <c r="EE93" s="189"/>
      <c r="EF93" s="189"/>
      <c r="EG93" s="189"/>
      <c r="EH93" s="189"/>
      <c r="EI93" s="189"/>
      <c r="EJ93" s="189"/>
      <c r="EK93" s="189"/>
      <c r="EL93" s="189"/>
      <c r="EM93" s="189"/>
      <c r="EN93" s="189"/>
      <c r="EO93" s="189"/>
      <c r="EP93" s="189"/>
      <c r="EQ93" s="189"/>
      <c r="ER93" s="189"/>
      <c r="ES93" s="189"/>
      <c r="ET93" s="189"/>
      <c r="EU93" s="189"/>
      <c r="EV93" s="189"/>
      <c r="EW93" s="189"/>
    </row>
    <row r="94" spans="1:153" ht="15" customHeight="1" x14ac:dyDescent="0.25">
      <c r="A94" s="189" t="s">
        <v>158</v>
      </c>
      <c r="B94" s="189"/>
      <c r="C94" s="189"/>
      <c r="D94" s="189"/>
      <c r="E94" s="189"/>
      <c r="F94" s="189"/>
      <c r="G94" s="189"/>
      <c r="H94" s="189"/>
      <c r="I94" s="189"/>
      <c r="J94" s="189"/>
      <c r="K94" s="189"/>
      <c r="L94" s="189"/>
      <c r="M94" s="189"/>
      <c r="N94" s="189"/>
      <c r="O94" s="189"/>
      <c r="P94" s="189"/>
      <c r="Q94" s="189"/>
      <c r="R94" s="189"/>
      <c r="S94" s="189"/>
      <c r="T94" s="189"/>
      <c r="U94" s="189"/>
      <c r="V94" s="189"/>
      <c r="W94" s="189"/>
      <c r="X94" s="189"/>
      <c r="Y94" s="189"/>
      <c r="Z94" s="189"/>
      <c r="AA94" s="189"/>
      <c r="AB94" s="189"/>
      <c r="AC94" s="189"/>
      <c r="AD94" s="189"/>
      <c r="AE94" s="189"/>
      <c r="AF94" s="189"/>
      <c r="AG94" s="189"/>
      <c r="AH94" s="189"/>
      <c r="AI94" s="189"/>
      <c r="AJ94" s="189"/>
      <c r="AK94" s="189"/>
      <c r="AL94" s="189"/>
      <c r="AM94" s="189"/>
      <c r="AN94" s="189"/>
      <c r="AO94" s="189"/>
      <c r="AP94" s="189"/>
      <c r="AQ94" s="189"/>
      <c r="AR94" s="189"/>
      <c r="AS94" s="189"/>
      <c r="AT94" s="189"/>
      <c r="AU94" s="189"/>
      <c r="AV94" s="189"/>
      <c r="AW94" s="189"/>
      <c r="AX94" s="189"/>
      <c r="AY94" s="189"/>
      <c r="AZ94" s="189"/>
      <c r="BA94" s="189"/>
      <c r="BB94" s="189"/>
      <c r="BC94" s="189"/>
      <c r="BD94" s="189"/>
      <c r="BE94" s="189"/>
      <c r="BF94" s="189"/>
      <c r="BG94" s="189"/>
      <c r="BH94" s="189"/>
      <c r="BI94" s="189"/>
      <c r="BJ94" s="189"/>
      <c r="BK94" s="189"/>
      <c r="BL94" s="189"/>
      <c r="BM94" s="189"/>
      <c r="BN94" s="189"/>
      <c r="BO94" s="189"/>
      <c r="BP94" s="189"/>
      <c r="BQ94" s="189"/>
      <c r="BR94" s="189"/>
      <c r="BS94" s="189"/>
      <c r="BT94" s="189"/>
      <c r="BU94" s="189"/>
      <c r="BV94" s="189"/>
      <c r="BW94" s="189"/>
      <c r="BX94" s="189"/>
      <c r="BY94" s="189"/>
      <c r="BZ94" s="189"/>
      <c r="CA94" s="189"/>
      <c r="CB94" s="189"/>
      <c r="CC94" s="189"/>
      <c r="CD94" s="189"/>
      <c r="CE94" s="189"/>
      <c r="CF94" s="189"/>
      <c r="CG94" s="189"/>
      <c r="CH94" s="189"/>
      <c r="CI94" s="189"/>
      <c r="CJ94" s="189"/>
      <c r="CK94" s="189"/>
      <c r="CL94" s="189"/>
      <c r="CM94" s="189"/>
      <c r="CN94" s="189"/>
      <c r="CO94" s="189"/>
      <c r="CP94" s="189"/>
      <c r="CQ94" s="189"/>
      <c r="CR94" s="189"/>
      <c r="CS94" s="189"/>
      <c r="CT94" s="189"/>
      <c r="CU94" s="189"/>
      <c r="CV94" s="189"/>
      <c r="CW94" s="189"/>
      <c r="CX94" s="189"/>
      <c r="CY94" s="189"/>
      <c r="CZ94" s="189"/>
      <c r="DA94" s="189"/>
      <c r="DB94" s="189"/>
      <c r="DC94" s="189"/>
      <c r="DD94" s="189"/>
      <c r="DE94" s="189"/>
      <c r="DF94" s="189"/>
      <c r="DG94" s="189"/>
      <c r="DH94" s="189"/>
      <c r="DI94" s="189"/>
      <c r="DJ94" s="189"/>
      <c r="DK94" s="189"/>
      <c r="DL94" s="189"/>
      <c r="DM94" s="189"/>
      <c r="DN94" s="189"/>
      <c r="DO94" s="189"/>
      <c r="DP94" s="189"/>
      <c r="DQ94" s="189"/>
      <c r="DR94" s="189"/>
      <c r="DS94" s="189"/>
      <c r="DT94" s="189"/>
      <c r="DU94" s="189"/>
      <c r="DV94" s="189"/>
      <c r="DW94" s="189"/>
      <c r="DX94" s="189"/>
      <c r="DY94" s="189"/>
      <c r="DZ94" s="189"/>
      <c r="EA94" s="189"/>
      <c r="EB94" s="189"/>
      <c r="EC94" s="189"/>
      <c r="ED94" s="189"/>
      <c r="EE94" s="189"/>
      <c r="EF94" s="189"/>
      <c r="EG94" s="189"/>
      <c r="EH94" s="189"/>
      <c r="EI94" s="189"/>
      <c r="EJ94" s="189"/>
      <c r="EK94" s="189"/>
      <c r="EL94" s="189"/>
      <c r="EM94" s="189"/>
      <c r="EN94" s="189"/>
      <c r="EO94" s="189"/>
      <c r="EP94" s="189"/>
      <c r="EQ94" s="189"/>
      <c r="ER94" s="189"/>
      <c r="ES94" s="189"/>
      <c r="ET94" s="189"/>
      <c r="EU94" s="189"/>
      <c r="EV94" s="189"/>
      <c r="EW94" s="189"/>
    </row>
    <row r="95" spans="1:153" ht="15" customHeight="1" x14ac:dyDescent="0.25">
      <c r="A95" s="189" t="s">
        <v>157</v>
      </c>
      <c r="B95" s="189"/>
      <c r="C95" s="189"/>
      <c r="D95" s="189"/>
      <c r="E95" s="189"/>
      <c r="F95" s="189"/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89"/>
      <c r="CQ95" s="189"/>
      <c r="CR95" s="189"/>
      <c r="CS95" s="189"/>
      <c r="CT95" s="189"/>
      <c r="CU95" s="189"/>
      <c r="CV95" s="189"/>
      <c r="CW95" s="189"/>
      <c r="CX95" s="189"/>
      <c r="CY95" s="189"/>
      <c r="CZ95" s="189"/>
      <c r="DA95" s="189"/>
      <c r="DB95" s="189"/>
      <c r="DC95" s="189"/>
      <c r="DD95" s="189"/>
      <c r="DE95" s="189"/>
      <c r="DF95" s="189"/>
      <c r="DG95" s="189"/>
      <c r="DH95" s="189"/>
      <c r="DI95" s="189"/>
      <c r="DJ95" s="189"/>
      <c r="DK95" s="189"/>
      <c r="DL95" s="189"/>
      <c r="DM95" s="189"/>
      <c r="DN95" s="189"/>
      <c r="DO95" s="189"/>
      <c r="DP95" s="189"/>
      <c r="DQ95" s="189"/>
      <c r="DR95" s="189"/>
      <c r="DS95" s="189"/>
      <c r="DT95" s="189"/>
      <c r="DU95" s="189"/>
      <c r="DV95" s="189"/>
      <c r="DW95" s="189"/>
      <c r="DX95" s="189"/>
      <c r="DY95" s="189"/>
      <c r="DZ95" s="189"/>
      <c r="EA95" s="189"/>
      <c r="EB95" s="189"/>
      <c r="EC95" s="189"/>
      <c r="ED95" s="189"/>
      <c r="EE95" s="189"/>
      <c r="EF95" s="189"/>
      <c r="EG95" s="189"/>
      <c r="EH95" s="189"/>
      <c r="EI95" s="189"/>
      <c r="EJ95" s="189"/>
      <c r="EK95" s="189"/>
      <c r="EL95" s="189"/>
      <c r="EM95" s="189"/>
      <c r="EN95" s="189"/>
      <c r="EO95" s="189"/>
      <c r="EP95" s="189"/>
      <c r="EQ95" s="189"/>
      <c r="ER95" s="189"/>
      <c r="ES95" s="189"/>
      <c r="ET95" s="189"/>
      <c r="EU95" s="189"/>
      <c r="EV95" s="189"/>
      <c r="EW95" s="189"/>
    </row>
    <row r="96" spans="1:153" ht="15" customHeight="1" x14ac:dyDescent="0.25">
      <c r="A96" s="189" t="s">
        <v>156</v>
      </c>
      <c r="B96" s="189"/>
      <c r="C96" s="189"/>
      <c r="D96" s="189"/>
      <c r="E96" s="189"/>
      <c r="F96" s="189"/>
      <c r="G96" s="189"/>
      <c r="H96" s="189"/>
      <c r="I96" s="189"/>
      <c r="J96" s="189"/>
      <c r="K96" s="189"/>
      <c r="L96" s="189"/>
      <c r="M96" s="189"/>
      <c r="N96" s="189"/>
      <c r="O96" s="189"/>
      <c r="P96" s="189"/>
      <c r="Q96" s="189"/>
      <c r="R96" s="189"/>
      <c r="S96" s="189"/>
      <c r="T96" s="189"/>
      <c r="U96" s="189"/>
      <c r="V96" s="189"/>
      <c r="W96" s="189"/>
      <c r="X96" s="189"/>
      <c r="Y96" s="189"/>
      <c r="Z96" s="189"/>
      <c r="AA96" s="189"/>
      <c r="AB96" s="189"/>
      <c r="AC96" s="189"/>
      <c r="AD96" s="189"/>
      <c r="AE96" s="189"/>
      <c r="AF96" s="189"/>
      <c r="AG96" s="189"/>
      <c r="AH96" s="189"/>
      <c r="AI96" s="189"/>
      <c r="AJ96" s="189"/>
      <c r="AK96" s="189"/>
      <c r="AL96" s="189"/>
      <c r="AM96" s="189"/>
      <c r="AN96" s="189"/>
      <c r="AO96" s="189"/>
      <c r="AP96" s="189"/>
      <c r="AQ96" s="189"/>
      <c r="AR96" s="189"/>
      <c r="AS96" s="189"/>
      <c r="AT96" s="189"/>
      <c r="AU96" s="189"/>
      <c r="AV96" s="189"/>
      <c r="AW96" s="189"/>
      <c r="AX96" s="189"/>
      <c r="AY96" s="189"/>
      <c r="AZ96" s="189"/>
      <c r="BA96" s="189"/>
      <c r="BB96" s="189"/>
      <c r="BC96" s="189"/>
      <c r="BD96" s="189"/>
      <c r="BE96" s="189"/>
      <c r="BF96" s="189"/>
      <c r="BG96" s="189"/>
      <c r="BH96" s="189"/>
      <c r="BI96" s="189"/>
      <c r="BJ96" s="189"/>
      <c r="BK96" s="189"/>
      <c r="BL96" s="189"/>
      <c r="BM96" s="189"/>
      <c r="BN96" s="189"/>
      <c r="BO96" s="189"/>
      <c r="BP96" s="189"/>
      <c r="BQ96" s="189"/>
      <c r="BR96" s="189"/>
      <c r="BS96" s="189"/>
      <c r="BT96" s="189"/>
      <c r="BU96" s="189"/>
      <c r="BV96" s="189"/>
      <c r="BW96" s="189"/>
      <c r="BX96" s="189"/>
      <c r="BY96" s="189"/>
      <c r="BZ96" s="189"/>
      <c r="CA96" s="189"/>
      <c r="CB96" s="189"/>
      <c r="CC96" s="189"/>
      <c r="CD96" s="189"/>
      <c r="CE96" s="189"/>
      <c r="CF96" s="189"/>
      <c r="CG96" s="189"/>
      <c r="CH96" s="189"/>
      <c r="CI96" s="189"/>
      <c r="CJ96" s="189"/>
      <c r="CK96" s="189"/>
      <c r="CL96" s="189"/>
      <c r="CM96" s="189"/>
      <c r="CN96" s="189"/>
      <c r="CO96" s="189"/>
      <c r="CP96" s="189"/>
      <c r="CQ96" s="189"/>
      <c r="CR96" s="189"/>
      <c r="CS96" s="189"/>
      <c r="CT96" s="189"/>
      <c r="CU96" s="189"/>
      <c r="CV96" s="189"/>
      <c r="CW96" s="189"/>
      <c r="CX96" s="189"/>
      <c r="CY96" s="189"/>
      <c r="CZ96" s="189"/>
      <c r="DA96" s="189"/>
      <c r="DB96" s="189"/>
      <c r="DC96" s="189"/>
      <c r="DD96" s="189"/>
      <c r="DE96" s="189"/>
      <c r="DF96" s="189"/>
      <c r="DG96" s="189"/>
      <c r="DH96" s="189"/>
      <c r="DI96" s="189"/>
      <c r="DJ96" s="189"/>
      <c r="DK96" s="189"/>
      <c r="DL96" s="189"/>
      <c r="DM96" s="189"/>
      <c r="DN96" s="189"/>
      <c r="DO96" s="189"/>
      <c r="DP96" s="189"/>
      <c r="DQ96" s="189"/>
      <c r="DR96" s="189"/>
      <c r="DS96" s="189"/>
      <c r="DT96" s="189"/>
      <c r="DU96" s="189"/>
      <c r="DV96" s="189"/>
      <c r="DW96" s="189"/>
      <c r="DX96" s="189"/>
      <c r="DY96" s="189"/>
      <c r="DZ96" s="189"/>
      <c r="EA96" s="189"/>
      <c r="EB96" s="189"/>
      <c r="EC96" s="189"/>
      <c r="ED96" s="189"/>
      <c r="EE96" s="189"/>
      <c r="EF96" s="189"/>
      <c r="EG96" s="189"/>
      <c r="EH96" s="189"/>
      <c r="EI96" s="189"/>
      <c r="EJ96" s="189"/>
      <c r="EK96" s="189"/>
      <c r="EL96" s="189"/>
      <c r="EM96" s="189"/>
      <c r="EN96" s="189"/>
      <c r="EO96" s="189"/>
      <c r="EP96" s="189"/>
      <c r="EQ96" s="189"/>
      <c r="ER96" s="189"/>
      <c r="ES96" s="189"/>
      <c r="ET96" s="189"/>
      <c r="EU96" s="189"/>
      <c r="EV96" s="189"/>
      <c r="EW96" s="189"/>
    </row>
    <row r="97" spans="1:153" ht="15" customHeight="1" x14ac:dyDescent="0.25">
      <c r="A97" s="189" t="s">
        <v>155</v>
      </c>
      <c r="B97" s="189"/>
      <c r="C97" s="189"/>
      <c r="D97" s="189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89"/>
      <c r="CU97" s="189"/>
      <c r="CV97" s="189"/>
      <c r="CW97" s="189"/>
      <c r="CX97" s="189"/>
      <c r="CY97" s="189"/>
      <c r="CZ97" s="189"/>
      <c r="DA97" s="189"/>
      <c r="DB97" s="189"/>
      <c r="DC97" s="189"/>
      <c r="DD97" s="189"/>
      <c r="DE97" s="189"/>
      <c r="DF97" s="189"/>
      <c r="DG97" s="189"/>
      <c r="DH97" s="189"/>
      <c r="DI97" s="189"/>
      <c r="DJ97" s="189"/>
      <c r="DK97" s="189"/>
      <c r="DL97" s="189"/>
      <c r="DM97" s="189"/>
      <c r="DN97" s="189"/>
      <c r="DO97" s="189"/>
      <c r="DP97" s="189"/>
      <c r="DQ97" s="189"/>
      <c r="DR97" s="189"/>
      <c r="DS97" s="189"/>
      <c r="DT97" s="189"/>
      <c r="DU97" s="189"/>
      <c r="DV97" s="189"/>
      <c r="DW97" s="189"/>
      <c r="DX97" s="189"/>
      <c r="DY97" s="189"/>
      <c r="DZ97" s="189"/>
      <c r="EA97" s="189"/>
      <c r="EB97" s="189"/>
      <c r="EC97" s="189"/>
      <c r="ED97" s="189"/>
      <c r="EE97" s="189"/>
      <c r="EF97" s="189"/>
      <c r="EG97" s="189"/>
      <c r="EH97" s="189"/>
      <c r="EI97" s="189"/>
      <c r="EJ97" s="189"/>
      <c r="EK97" s="189"/>
      <c r="EL97" s="189"/>
      <c r="EM97" s="189"/>
      <c r="EN97" s="189"/>
      <c r="EO97" s="189"/>
      <c r="EP97" s="189"/>
      <c r="EQ97" s="189"/>
      <c r="ER97" s="189"/>
      <c r="ES97" s="189"/>
      <c r="ET97" s="189"/>
      <c r="EU97" s="189"/>
      <c r="EV97" s="189"/>
      <c r="EW97" s="189"/>
    </row>
    <row r="98" spans="1:153" ht="15" customHeight="1" x14ac:dyDescent="0.25">
      <c r="A98" s="189" t="s">
        <v>154</v>
      </c>
      <c r="B98" s="189"/>
      <c r="C98" s="189"/>
      <c r="D98" s="189"/>
      <c r="E98" s="189"/>
      <c r="F98" s="189"/>
      <c r="G98" s="189"/>
      <c r="H98" s="189"/>
      <c r="I98" s="189"/>
      <c r="J98" s="189"/>
      <c r="K98" s="189"/>
      <c r="L98" s="189"/>
      <c r="M98" s="189"/>
      <c r="N98" s="189"/>
      <c r="O98" s="189"/>
      <c r="P98" s="189"/>
      <c r="Q98" s="189"/>
      <c r="R98" s="189"/>
      <c r="S98" s="189"/>
      <c r="T98" s="189"/>
      <c r="U98" s="189"/>
      <c r="V98" s="189"/>
      <c r="W98" s="189"/>
      <c r="X98" s="189"/>
      <c r="Y98" s="189"/>
      <c r="Z98" s="189"/>
      <c r="AA98" s="189"/>
      <c r="AB98" s="189"/>
      <c r="AC98" s="189"/>
      <c r="AD98" s="189"/>
      <c r="AE98" s="189"/>
      <c r="AF98" s="189"/>
      <c r="AG98" s="189"/>
      <c r="AH98" s="189"/>
      <c r="AI98" s="189"/>
      <c r="AJ98" s="189"/>
      <c r="AK98" s="189"/>
      <c r="AL98" s="189"/>
      <c r="AM98" s="189"/>
      <c r="AN98" s="189"/>
      <c r="AO98" s="189"/>
      <c r="AP98" s="189"/>
      <c r="AQ98" s="189"/>
      <c r="AR98" s="189"/>
      <c r="AS98" s="189"/>
      <c r="AT98" s="189"/>
      <c r="AU98" s="189"/>
      <c r="AV98" s="189"/>
      <c r="AW98" s="189"/>
      <c r="AX98" s="189"/>
      <c r="AY98" s="189"/>
      <c r="AZ98" s="189"/>
      <c r="BA98" s="189"/>
      <c r="BB98" s="189"/>
      <c r="BC98" s="189"/>
      <c r="BD98" s="189"/>
      <c r="BE98" s="189"/>
      <c r="BF98" s="189"/>
      <c r="BG98" s="189"/>
      <c r="BH98" s="189"/>
      <c r="BI98" s="189"/>
      <c r="BJ98" s="189"/>
      <c r="BK98" s="189"/>
      <c r="BL98" s="189"/>
      <c r="BM98" s="189"/>
      <c r="BN98" s="189"/>
      <c r="BO98" s="189"/>
      <c r="BP98" s="189"/>
      <c r="BQ98" s="189"/>
      <c r="BR98" s="189"/>
      <c r="BS98" s="189"/>
      <c r="BT98" s="189"/>
      <c r="BU98" s="189"/>
      <c r="BV98" s="189"/>
      <c r="BW98" s="189"/>
      <c r="BX98" s="189"/>
      <c r="BY98" s="189"/>
      <c r="BZ98" s="189"/>
      <c r="CA98" s="189"/>
      <c r="CB98" s="189"/>
      <c r="CC98" s="189"/>
      <c r="CD98" s="189"/>
      <c r="CE98" s="189"/>
      <c r="CF98" s="189"/>
      <c r="CG98" s="189"/>
      <c r="CH98" s="189"/>
      <c r="CI98" s="189"/>
      <c r="CJ98" s="189"/>
      <c r="CK98" s="189"/>
      <c r="CL98" s="189"/>
      <c r="CM98" s="189"/>
      <c r="CN98" s="189"/>
      <c r="CO98" s="189"/>
      <c r="CP98" s="189"/>
      <c r="CQ98" s="189"/>
      <c r="CR98" s="189"/>
      <c r="CS98" s="189"/>
      <c r="CT98" s="189"/>
      <c r="CU98" s="189"/>
      <c r="CV98" s="189"/>
      <c r="CW98" s="189"/>
      <c r="CX98" s="189"/>
      <c r="CY98" s="189"/>
      <c r="CZ98" s="189"/>
      <c r="DA98" s="189"/>
      <c r="DB98" s="189"/>
      <c r="DC98" s="189"/>
      <c r="DD98" s="189"/>
      <c r="DE98" s="189"/>
      <c r="DF98" s="189"/>
      <c r="DG98" s="189"/>
      <c r="DH98" s="189"/>
      <c r="DI98" s="189"/>
      <c r="DJ98" s="189"/>
      <c r="DK98" s="189"/>
      <c r="DL98" s="189"/>
      <c r="DM98" s="189"/>
      <c r="DN98" s="189"/>
      <c r="DO98" s="189"/>
      <c r="DP98" s="189"/>
      <c r="DQ98" s="189"/>
      <c r="DR98" s="189"/>
      <c r="DS98" s="189"/>
      <c r="DT98" s="189"/>
      <c r="DU98" s="189"/>
      <c r="DV98" s="189"/>
      <c r="DW98" s="189"/>
      <c r="DX98" s="189"/>
      <c r="DY98" s="189"/>
      <c r="DZ98" s="189"/>
      <c r="EA98" s="189"/>
      <c r="EB98" s="189"/>
      <c r="EC98" s="189"/>
      <c r="ED98" s="189"/>
      <c r="EE98" s="189"/>
      <c r="EF98" s="189"/>
      <c r="EG98" s="189"/>
      <c r="EH98" s="189"/>
      <c r="EI98" s="189"/>
      <c r="EJ98" s="189"/>
      <c r="EK98" s="189"/>
      <c r="EL98" s="189"/>
      <c r="EM98" s="189"/>
      <c r="EN98" s="189"/>
      <c r="EO98" s="189"/>
      <c r="EP98" s="189"/>
      <c r="EQ98" s="189"/>
      <c r="ER98" s="189"/>
      <c r="ES98" s="189"/>
      <c r="ET98" s="189"/>
      <c r="EU98" s="189"/>
      <c r="EV98" s="189"/>
      <c r="EW98" s="189"/>
    </row>
    <row r="99" spans="1:153" ht="15" customHeight="1" x14ac:dyDescent="0.25">
      <c r="A99" s="189" t="s">
        <v>146</v>
      </c>
      <c r="B99" s="189"/>
      <c r="C99" s="189"/>
      <c r="D99" s="189"/>
      <c r="E99" s="189"/>
      <c r="F99" s="189"/>
      <c r="G99" s="189"/>
      <c r="H99" s="189"/>
      <c r="I99" s="189"/>
      <c r="J99" s="189"/>
      <c r="K99" s="189"/>
      <c r="L99" s="189"/>
      <c r="M99" s="189"/>
      <c r="N99" s="189"/>
      <c r="O99" s="189"/>
      <c r="P99" s="189"/>
      <c r="Q99" s="189"/>
      <c r="R99" s="189"/>
      <c r="S99" s="189"/>
      <c r="T99" s="189"/>
      <c r="U99" s="189"/>
      <c r="V99" s="189"/>
      <c r="W99" s="189"/>
      <c r="X99" s="189"/>
      <c r="Y99" s="189"/>
      <c r="Z99" s="189"/>
      <c r="AA99" s="189"/>
      <c r="AB99" s="189"/>
      <c r="AC99" s="189"/>
      <c r="AD99" s="189"/>
      <c r="AE99" s="189"/>
      <c r="AF99" s="189"/>
      <c r="AG99" s="189"/>
      <c r="AH99" s="189"/>
      <c r="AI99" s="189"/>
      <c r="AJ99" s="189"/>
      <c r="AK99" s="189"/>
      <c r="AL99" s="189"/>
      <c r="AM99" s="189"/>
      <c r="AN99" s="189"/>
      <c r="AO99" s="189"/>
      <c r="AP99" s="189"/>
      <c r="AQ99" s="189"/>
      <c r="AR99" s="189"/>
      <c r="AS99" s="189"/>
      <c r="AT99" s="189"/>
      <c r="AU99" s="189"/>
      <c r="AV99" s="189"/>
      <c r="AW99" s="189"/>
      <c r="AX99" s="189"/>
      <c r="AY99" s="189"/>
      <c r="AZ99" s="189"/>
      <c r="BA99" s="189"/>
      <c r="BB99" s="189"/>
      <c r="BC99" s="189"/>
      <c r="BD99" s="189"/>
      <c r="BE99" s="189"/>
      <c r="BF99" s="189"/>
      <c r="BG99" s="189"/>
      <c r="BH99" s="189"/>
      <c r="BI99" s="189"/>
      <c r="BJ99" s="189"/>
      <c r="BK99" s="189"/>
      <c r="BL99" s="189"/>
      <c r="BM99" s="189"/>
      <c r="BN99" s="189"/>
      <c r="BO99" s="189"/>
      <c r="BP99" s="189"/>
      <c r="BQ99" s="189"/>
      <c r="BR99" s="189"/>
      <c r="BS99" s="189"/>
      <c r="BT99" s="189"/>
      <c r="BU99" s="189"/>
      <c r="BV99" s="189"/>
      <c r="BW99" s="189"/>
      <c r="BX99" s="189"/>
      <c r="BY99" s="189"/>
      <c r="BZ99" s="189"/>
      <c r="CA99" s="189"/>
      <c r="CB99" s="189"/>
      <c r="CC99" s="189"/>
      <c r="CD99" s="189"/>
      <c r="CE99" s="189"/>
      <c r="CF99" s="189"/>
      <c r="CG99" s="189"/>
      <c r="CH99" s="189"/>
      <c r="CI99" s="189"/>
      <c r="CJ99" s="189"/>
      <c r="CK99" s="189"/>
      <c r="CL99" s="189"/>
      <c r="CM99" s="189"/>
      <c r="CN99" s="189"/>
      <c r="CO99" s="189"/>
      <c r="CP99" s="189"/>
      <c r="CQ99" s="189"/>
      <c r="CR99" s="189"/>
      <c r="CS99" s="189"/>
      <c r="CT99" s="189"/>
      <c r="CU99" s="189"/>
      <c r="CV99" s="189"/>
      <c r="CW99" s="189"/>
      <c r="CX99" s="189"/>
      <c r="CY99" s="189"/>
      <c r="CZ99" s="189"/>
      <c r="DA99" s="189"/>
      <c r="DB99" s="189"/>
      <c r="DC99" s="189"/>
      <c r="DD99" s="189"/>
      <c r="DE99" s="189"/>
      <c r="DF99" s="189"/>
      <c r="DG99" s="189"/>
      <c r="DH99" s="189"/>
      <c r="DI99" s="189"/>
      <c r="DJ99" s="189"/>
      <c r="DK99" s="189"/>
      <c r="DL99" s="189"/>
      <c r="DM99" s="189"/>
      <c r="DN99" s="189"/>
      <c r="DO99" s="189"/>
      <c r="DP99" s="189"/>
      <c r="DQ99" s="189"/>
      <c r="DR99" s="189"/>
      <c r="DS99" s="189"/>
      <c r="DT99" s="189"/>
      <c r="DU99" s="189"/>
      <c r="DV99" s="189"/>
      <c r="DW99" s="189"/>
      <c r="DX99" s="189"/>
      <c r="DY99" s="189"/>
      <c r="DZ99" s="189"/>
      <c r="EA99" s="189"/>
      <c r="EB99" s="189"/>
      <c r="EC99" s="189"/>
      <c r="ED99" s="189"/>
      <c r="EE99" s="189"/>
      <c r="EF99" s="189"/>
      <c r="EG99" s="189"/>
      <c r="EH99" s="189"/>
      <c r="EI99" s="189"/>
      <c r="EJ99" s="189"/>
      <c r="EK99" s="189"/>
      <c r="EL99" s="189"/>
      <c r="EM99" s="189"/>
      <c r="EN99" s="189"/>
      <c r="EO99" s="189"/>
      <c r="EP99" s="189"/>
      <c r="EQ99" s="189"/>
      <c r="ER99" s="189"/>
      <c r="ES99" s="189"/>
      <c r="ET99" s="189"/>
      <c r="EU99" s="189"/>
      <c r="EV99" s="189"/>
      <c r="EW99" s="189"/>
    </row>
    <row r="100" spans="1:153" ht="15" customHeight="1" x14ac:dyDescent="0.25">
      <c r="A100" s="189" t="s">
        <v>153</v>
      </c>
      <c r="B100" s="189"/>
      <c r="C100" s="189"/>
      <c r="D100" s="189"/>
      <c r="E100" s="189"/>
      <c r="F100" s="189"/>
      <c r="G100" s="189"/>
      <c r="H100" s="189"/>
      <c r="I100" s="189"/>
      <c r="J100" s="189"/>
      <c r="K100" s="189"/>
      <c r="L100" s="189"/>
      <c r="M100" s="189"/>
      <c r="N100" s="189"/>
      <c r="O100" s="189"/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  <c r="AB100" s="189"/>
      <c r="AC100" s="189"/>
      <c r="AD100" s="189"/>
      <c r="AE100" s="189"/>
      <c r="AF100" s="189"/>
      <c r="AG100" s="189"/>
      <c r="AH100" s="189"/>
      <c r="AI100" s="189"/>
      <c r="AJ100" s="189"/>
      <c r="AK100" s="189"/>
      <c r="AL100" s="189"/>
      <c r="AM100" s="189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189"/>
      <c r="AX100" s="189"/>
      <c r="AY100" s="189"/>
      <c r="AZ100" s="189"/>
      <c r="BA100" s="189"/>
      <c r="BB100" s="189"/>
      <c r="BC100" s="189"/>
      <c r="BD100" s="189"/>
      <c r="BE100" s="189"/>
      <c r="BF100" s="189"/>
      <c r="BG100" s="189"/>
      <c r="BH100" s="189"/>
      <c r="BI100" s="189"/>
      <c r="BJ100" s="189"/>
      <c r="BK100" s="189"/>
      <c r="BL100" s="189"/>
      <c r="BM100" s="189"/>
      <c r="BN100" s="189"/>
      <c r="BO100" s="189"/>
      <c r="BP100" s="189"/>
      <c r="BQ100" s="189"/>
      <c r="BR100" s="189"/>
      <c r="BS100" s="189"/>
      <c r="BT100" s="189"/>
      <c r="BU100" s="189"/>
      <c r="BV100" s="189"/>
      <c r="BW100" s="189"/>
      <c r="BX100" s="189"/>
      <c r="BY100" s="189"/>
      <c r="BZ100" s="189"/>
      <c r="CA100" s="189"/>
      <c r="CB100" s="189"/>
      <c r="CC100" s="189"/>
      <c r="CD100" s="189"/>
      <c r="CE100" s="189"/>
      <c r="CF100" s="189"/>
      <c r="CG100" s="189"/>
      <c r="CH100" s="189"/>
      <c r="CI100" s="189"/>
      <c r="CJ100" s="189"/>
      <c r="CK100" s="189"/>
      <c r="CL100" s="189"/>
      <c r="CM100" s="189"/>
      <c r="CN100" s="189"/>
      <c r="CO100" s="189"/>
      <c r="CP100" s="189"/>
      <c r="CQ100" s="189"/>
      <c r="CR100" s="189"/>
      <c r="CS100" s="189"/>
      <c r="CT100" s="189"/>
      <c r="CU100" s="189"/>
      <c r="CV100" s="189"/>
      <c r="CW100" s="189"/>
      <c r="CX100" s="189"/>
      <c r="CY100" s="189"/>
      <c r="CZ100" s="189"/>
      <c r="DA100" s="189"/>
      <c r="DB100" s="189"/>
      <c r="DC100" s="189"/>
      <c r="DD100" s="189"/>
      <c r="DE100" s="189"/>
      <c r="DF100" s="189"/>
      <c r="DG100" s="189"/>
      <c r="DH100" s="189"/>
      <c r="DI100" s="189"/>
      <c r="DJ100" s="189"/>
      <c r="DK100" s="189"/>
      <c r="DL100" s="189"/>
      <c r="DM100" s="189"/>
      <c r="DN100" s="189"/>
      <c r="DO100" s="189"/>
      <c r="DP100" s="189"/>
      <c r="DQ100" s="189"/>
      <c r="DR100" s="189"/>
      <c r="DS100" s="189"/>
      <c r="DT100" s="189"/>
      <c r="DU100" s="189"/>
      <c r="DV100" s="189"/>
      <c r="DW100" s="189"/>
      <c r="DX100" s="189"/>
      <c r="DY100" s="189"/>
      <c r="DZ100" s="189"/>
      <c r="EA100" s="189"/>
      <c r="EB100" s="189"/>
      <c r="EC100" s="189"/>
      <c r="ED100" s="189"/>
      <c r="EE100" s="189"/>
      <c r="EF100" s="189"/>
      <c r="EG100" s="189"/>
      <c r="EH100" s="189"/>
      <c r="EI100" s="189"/>
      <c r="EJ100" s="189"/>
      <c r="EK100" s="189"/>
      <c r="EL100" s="189"/>
      <c r="EM100" s="189"/>
      <c r="EN100" s="189"/>
      <c r="EO100" s="189"/>
      <c r="EP100" s="189"/>
      <c r="EQ100" s="189"/>
      <c r="ER100" s="189"/>
      <c r="ES100" s="189"/>
      <c r="ET100" s="189"/>
      <c r="EU100" s="189"/>
      <c r="EV100" s="189"/>
      <c r="EW100" s="189"/>
    </row>
    <row r="101" spans="1:153" ht="15" customHeight="1" x14ac:dyDescent="0.25">
      <c r="A101" s="189" t="s">
        <v>152</v>
      </c>
      <c r="B101" s="189"/>
      <c r="C101" s="189"/>
      <c r="D101" s="189"/>
      <c r="E101" s="189"/>
      <c r="F101" s="189"/>
      <c r="G101" s="189"/>
      <c r="H101" s="189"/>
      <c r="I101" s="189"/>
      <c r="J101" s="189"/>
      <c r="K101" s="189"/>
      <c r="L101" s="189"/>
      <c r="M101" s="189"/>
      <c r="N101" s="189"/>
      <c r="O101" s="189"/>
      <c r="P101" s="189"/>
      <c r="Q101" s="189"/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  <c r="AB101" s="189"/>
      <c r="AC101" s="189"/>
      <c r="AD101" s="189"/>
      <c r="AE101" s="189"/>
      <c r="AF101" s="189"/>
      <c r="AG101" s="189"/>
      <c r="AH101" s="189"/>
      <c r="AI101" s="189"/>
      <c r="AJ101" s="189"/>
      <c r="AK101" s="189"/>
      <c r="AL101" s="189"/>
      <c r="AM101" s="189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189"/>
      <c r="AX101" s="189"/>
      <c r="AY101" s="189"/>
      <c r="AZ101" s="189"/>
      <c r="BA101" s="189"/>
      <c r="BB101" s="189"/>
      <c r="BC101" s="189"/>
      <c r="BD101" s="189"/>
      <c r="BE101" s="189"/>
      <c r="BF101" s="189"/>
      <c r="BG101" s="189"/>
      <c r="BH101" s="189"/>
      <c r="BI101" s="189"/>
      <c r="BJ101" s="189"/>
      <c r="BK101" s="189"/>
      <c r="BL101" s="189"/>
      <c r="BM101" s="189"/>
      <c r="BN101" s="189"/>
      <c r="BO101" s="189"/>
      <c r="BP101" s="189"/>
      <c r="BQ101" s="189"/>
      <c r="BR101" s="189"/>
      <c r="BS101" s="189"/>
      <c r="BT101" s="189"/>
      <c r="BU101" s="189"/>
      <c r="BV101" s="189"/>
      <c r="BW101" s="189"/>
      <c r="BX101" s="189"/>
      <c r="BY101" s="189"/>
      <c r="BZ101" s="189"/>
      <c r="CA101" s="189"/>
      <c r="CB101" s="189"/>
      <c r="CC101" s="189"/>
      <c r="CD101" s="189"/>
      <c r="CE101" s="189"/>
      <c r="CF101" s="189"/>
      <c r="CG101" s="189"/>
      <c r="CH101" s="189"/>
      <c r="CI101" s="189"/>
      <c r="CJ101" s="189"/>
      <c r="CK101" s="189"/>
      <c r="CL101" s="189"/>
      <c r="CM101" s="189"/>
      <c r="CN101" s="189"/>
      <c r="CO101" s="189"/>
      <c r="CP101" s="189"/>
      <c r="CQ101" s="189"/>
      <c r="CR101" s="189"/>
      <c r="CS101" s="189"/>
      <c r="CT101" s="189"/>
      <c r="CU101" s="189"/>
      <c r="CV101" s="189"/>
      <c r="CW101" s="189"/>
      <c r="CX101" s="189"/>
      <c r="CY101" s="189"/>
      <c r="CZ101" s="189"/>
      <c r="DA101" s="189"/>
      <c r="DB101" s="189"/>
      <c r="DC101" s="189"/>
      <c r="DD101" s="189"/>
      <c r="DE101" s="189"/>
      <c r="DF101" s="189"/>
      <c r="DG101" s="189"/>
      <c r="DH101" s="189"/>
      <c r="DI101" s="189"/>
      <c r="DJ101" s="189"/>
      <c r="DK101" s="189"/>
      <c r="DL101" s="189"/>
      <c r="DM101" s="189"/>
      <c r="DN101" s="189"/>
      <c r="DO101" s="189"/>
      <c r="DP101" s="189"/>
      <c r="DQ101" s="189"/>
      <c r="DR101" s="189"/>
      <c r="DS101" s="189"/>
      <c r="DT101" s="189"/>
      <c r="DU101" s="189"/>
      <c r="DV101" s="189"/>
      <c r="DW101" s="189"/>
      <c r="DX101" s="189"/>
      <c r="DY101" s="189"/>
      <c r="DZ101" s="189"/>
      <c r="EA101" s="189"/>
      <c r="EB101" s="189"/>
      <c r="EC101" s="189"/>
      <c r="ED101" s="189"/>
      <c r="EE101" s="189"/>
      <c r="EF101" s="189"/>
      <c r="EG101" s="189"/>
      <c r="EH101" s="189"/>
      <c r="EI101" s="189"/>
      <c r="EJ101" s="189"/>
      <c r="EK101" s="189"/>
      <c r="EL101" s="189"/>
      <c r="EM101" s="189"/>
      <c r="EN101" s="189"/>
      <c r="EO101" s="189"/>
      <c r="EP101" s="189"/>
      <c r="EQ101" s="189"/>
      <c r="ER101" s="189"/>
      <c r="ES101" s="189"/>
      <c r="ET101" s="189"/>
      <c r="EU101" s="189"/>
      <c r="EV101" s="189"/>
      <c r="EW101" s="189"/>
    </row>
    <row r="102" spans="1:153" ht="15" customHeight="1" x14ac:dyDescent="0.25">
      <c r="A102" s="189" t="s">
        <v>151</v>
      </c>
      <c r="B102" s="189"/>
      <c r="C102" s="189"/>
      <c r="D102" s="189"/>
      <c r="E102" s="189"/>
      <c r="F102" s="189"/>
      <c r="G102" s="189"/>
      <c r="H102" s="189"/>
      <c r="I102" s="189"/>
      <c r="J102" s="189"/>
      <c r="K102" s="189"/>
      <c r="L102" s="189"/>
      <c r="M102" s="189"/>
      <c r="N102" s="189"/>
      <c r="O102" s="189"/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  <c r="AB102" s="189"/>
      <c r="AC102" s="189"/>
      <c r="AD102" s="189"/>
      <c r="AE102" s="189"/>
      <c r="AF102" s="189"/>
      <c r="AG102" s="189"/>
      <c r="AH102" s="189"/>
      <c r="AI102" s="189"/>
      <c r="AJ102" s="189"/>
      <c r="AK102" s="189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89"/>
      <c r="BB102" s="189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89"/>
      <c r="BS102" s="189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89"/>
      <c r="CJ102" s="189"/>
      <c r="CK102" s="189"/>
      <c r="CL102" s="189"/>
      <c r="CM102" s="189"/>
      <c r="CN102" s="189"/>
      <c r="CO102" s="189"/>
      <c r="CP102" s="189"/>
      <c r="CQ102" s="189"/>
      <c r="CR102" s="189"/>
      <c r="CS102" s="189"/>
      <c r="CT102" s="189"/>
      <c r="CU102" s="189"/>
      <c r="CV102" s="189"/>
      <c r="CW102" s="189"/>
      <c r="CX102" s="189"/>
      <c r="CY102" s="189"/>
      <c r="CZ102" s="189"/>
      <c r="DA102" s="189"/>
      <c r="DB102" s="189"/>
      <c r="DC102" s="189"/>
      <c r="DD102" s="189"/>
      <c r="DE102" s="189"/>
      <c r="DF102" s="189"/>
      <c r="DG102" s="189"/>
      <c r="DH102" s="189"/>
      <c r="DI102" s="189"/>
      <c r="DJ102" s="189"/>
      <c r="DK102" s="189"/>
      <c r="DL102" s="189"/>
      <c r="DM102" s="189"/>
      <c r="DN102" s="189"/>
      <c r="DO102" s="189"/>
      <c r="DP102" s="189"/>
      <c r="DQ102" s="189"/>
      <c r="DR102" s="189"/>
      <c r="DS102" s="189"/>
      <c r="DT102" s="189"/>
      <c r="DU102" s="189"/>
      <c r="DV102" s="189"/>
      <c r="DW102" s="189"/>
      <c r="DX102" s="189"/>
      <c r="DY102" s="189"/>
      <c r="DZ102" s="189"/>
      <c r="EA102" s="189"/>
      <c r="EB102" s="189"/>
      <c r="EC102" s="189"/>
      <c r="ED102" s="189"/>
      <c r="EE102" s="189"/>
      <c r="EF102" s="189"/>
      <c r="EG102" s="189"/>
      <c r="EH102" s="189"/>
      <c r="EI102" s="189"/>
      <c r="EJ102" s="189"/>
      <c r="EK102" s="189"/>
      <c r="EL102" s="189"/>
      <c r="EM102" s="189"/>
      <c r="EN102" s="189"/>
      <c r="EO102" s="189"/>
      <c r="EP102" s="189"/>
      <c r="EQ102" s="189"/>
      <c r="ER102" s="189"/>
      <c r="ES102" s="189"/>
      <c r="ET102" s="189"/>
      <c r="EU102" s="189"/>
      <c r="EV102" s="189"/>
      <c r="EW102" s="189"/>
    </row>
    <row r="103" spans="1:153" ht="15" customHeight="1" x14ac:dyDescent="0.25">
      <c r="A103" s="189" t="s">
        <v>150</v>
      </c>
      <c r="B103" s="189"/>
      <c r="C103" s="189"/>
      <c r="D103" s="189"/>
      <c r="E103" s="189"/>
      <c r="F103" s="189"/>
      <c r="G103" s="189"/>
      <c r="H103" s="189"/>
      <c r="I103" s="189"/>
      <c r="J103" s="189"/>
      <c r="K103" s="189"/>
      <c r="L103" s="189"/>
      <c r="M103" s="189"/>
      <c r="N103" s="189"/>
      <c r="O103" s="189"/>
      <c r="P103" s="189"/>
      <c r="Q103" s="189"/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  <c r="AB103" s="189"/>
      <c r="AC103" s="189"/>
      <c r="AD103" s="189"/>
      <c r="AE103" s="189"/>
      <c r="AF103" s="189"/>
      <c r="AG103" s="189"/>
      <c r="AH103" s="189"/>
      <c r="AI103" s="189"/>
      <c r="AJ103" s="189"/>
      <c r="AK103" s="189"/>
      <c r="AL103" s="189"/>
      <c r="AM103" s="189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189"/>
      <c r="AX103" s="189"/>
      <c r="AY103" s="189"/>
      <c r="AZ103" s="189"/>
      <c r="BA103" s="189"/>
      <c r="BB103" s="189"/>
      <c r="BC103" s="189"/>
      <c r="BD103" s="189"/>
      <c r="BE103" s="189"/>
      <c r="BF103" s="189"/>
      <c r="BG103" s="189"/>
      <c r="BH103" s="189"/>
      <c r="BI103" s="189"/>
      <c r="BJ103" s="189"/>
      <c r="BK103" s="189"/>
      <c r="BL103" s="189"/>
      <c r="BM103" s="189"/>
      <c r="BN103" s="189"/>
      <c r="BO103" s="189"/>
      <c r="BP103" s="189"/>
      <c r="BQ103" s="189"/>
      <c r="BR103" s="189"/>
      <c r="BS103" s="189"/>
      <c r="BT103" s="189"/>
      <c r="BU103" s="189"/>
      <c r="BV103" s="189"/>
      <c r="BW103" s="189"/>
      <c r="BX103" s="189"/>
      <c r="BY103" s="189"/>
      <c r="BZ103" s="189"/>
      <c r="CA103" s="189"/>
      <c r="CB103" s="189"/>
      <c r="CC103" s="189"/>
      <c r="CD103" s="189"/>
      <c r="CE103" s="189"/>
      <c r="CF103" s="189"/>
      <c r="CG103" s="189"/>
      <c r="CH103" s="189"/>
      <c r="CI103" s="189"/>
      <c r="CJ103" s="189"/>
      <c r="CK103" s="189"/>
      <c r="CL103" s="189"/>
      <c r="CM103" s="189"/>
      <c r="CN103" s="189"/>
      <c r="CO103" s="189"/>
      <c r="CP103" s="189"/>
      <c r="CQ103" s="189"/>
      <c r="CR103" s="189"/>
      <c r="CS103" s="189"/>
      <c r="CT103" s="189"/>
      <c r="CU103" s="189"/>
      <c r="CV103" s="189"/>
      <c r="CW103" s="189"/>
      <c r="CX103" s="189"/>
      <c r="CY103" s="189"/>
      <c r="CZ103" s="189"/>
      <c r="DA103" s="189"/>
      <c r="DB103" s="189"/>
      <c r="DC103" s="189"/>
      <c r="DD103" s="189"/>
      <c r="DE103" s="189"/>
      <c r="DF103" s="189"/>
      <c r="DG103" s="189"/>
      <c r="DH103" s="189"/>
      <c r="DI103" s="189"/>
      <c r="DJ103" s="189"/>
      <c r="DK103" s="189"/>
      <c r="DL103" s="189"/>
      <c r="DM103" s="189"/>
      <c r="DN103" s="189"/>
      <c r="DO103" s="189"/>
      <c r="DP103" s="189"/>
      <c r="DQ103" s="189"/>
      <c r="DR103" s="189"/>
      <c r="DS103" s="189"/>
      <c r="DT103" s="189"/>
      <c r="DU103" s="189"/>
      <c r="DV103" s="189"/>
      <c r="DW103" s="189"/>
      <c r="DX103" s="189"/>
      <c r="DY103" s="189"/>
      <c r="DZ103" s="189"/>
      <c r="EA103" s="189"/>
      <c r="EB103" s="189"/>
      <c r="EC103" s="189"/>
      <c r="ED103" s="189"/>
      <c r="EE103" s="189"/>
      <c r="EF103" s="189"/>
      <c r="EG103" s="189"/>
      <c r="EH103" s="189"/>
      <c r="EI103" s="189"/>
      <c r="EJ103" s="189"/>
      <c r="EK103" s="189"/>
      <c r="EL103" s="189"/>
      <c r="EM103" s="189"/>
      <c r="EN103" s="189"/>
      <c r="EO103" s="189"/>
      <c r="EP103" s="189"/>
      <c r="EQ103" s="189"/>
      <c r="ER103" s="189"/>
      <c r="ES103" s="189"/>
      <c r="ET103" s="189"/>
      <c r="EU103" s="189"/>
      <c r="EV103" s="189"/>
      <c r="EW103" s="189"/>
    </row>
    <row r="104" spans="1:153" ht="15" customHeight="1" x14ac:dyDescent="0.25">
      <c r="A104" s="189" t="s">
        <v>149</v>
      </c>
      <c r="B104" s="189"/>
      <c r="C104" s="189"/>
      <c r="D104" s="189"/>
      <c r="E104" s="189"/>
      <c r="F104" s="189"/>
      <c r="G104" s="189"/>
      <c r="H104" s="189"/>
      <c r="I104" s="189"/>
      <c r="J104" s="189"/>
      <c r="K104" s="189"/>
      <c r="L104" s="189"/>
      <c r="M104" s="189"/>
      <c r="N104" s="189"/>
      <c r="O104" s="189"/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  <c r="AB104" s="189"/>
      <c r="AC104" s="189"/>
      <c r="AD104" s="189"/>
      <c r="AE104" s="189"/>
      <c r="AF104" s="189"/>
      <c r="AG104" s="189"/>
      <c r="AH104" s="189"/>
      <c r="AI104" s="189"/>
      <c r="AJ104" s="189"/>
      <c r="AK104" s="189"/>
      <c r="AL104" s="189"/>
      <c r="AM104" s="189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189"/>
      <c r="AX104" s="189"/>
      <c r="AY104" s="189"/>
      <c r="AZ104" s="189"/>
      <c r="BA104" s="189"/>
      <c r="BB104" s="189"/>
      <c r="BC104" s="189"/>
      <c r="BD104" s="189"/>
      <c r="BE104" s="189"/>
      <c r="BF104" s="189"/>
      <c r="BG104" s="189"/>
      <c r="BH104" s="189"/>
      <c r="BI104" s="189"/>
      <c r="BJ104" s="189"/>
      <c r="BK104" s="189"/>
      <c r="BL104" s="189"/>
      <c r="BM104" s="189"/>
      <c r="BN104" s="189"/>
      <c r="BO104" s="189"/>
      <c r="BP104" s="189"/>
      <c r="BQ104" s="189"/>
      <c r="BR104" s="189"/>
      <c r="BS104" s="189"/>
      <c r="BT104" s="189"/>
      <c r="BU104" s="189"/>
      <c r="BV104" s="189"/>
      <c r="BW104" s="189"/>
      <c r="BX104" s="189"/>
      <c r="BY104" s="189"/>
      <c r="BZ104" s="189"/>
      <c r="CA104" s="189"/>
      <c r="CB104" s="189"/>
      <c r="CC104" s="189"/>
      <c r="CD104" s="189"/>
      <c r="CE104" s="189"/>
      <c r="CF104" s="189"/>
      <c r="CG104" s="189"/>
      <c r="CH104" s="189"/>
      <c r="CI104" s="189"/>
      <c r="CJ104" s="189"/>
      <c r="CK104" s="189"/>
      <c r="CL104" s="189"/>
      <c r="CM104" s="189"/>
      <c r="CN104" s="189"/>
      <c r="CO104" s="189"/>
      <c r="CP104" s="189"/>
      <c r="CQ104" s="189"/>
      <c r="CR104" s="189"/>
      <c r="CS104" s="189"/>
      <c r="CT104" s="189"/>
      <c r="CU104" s="189"/>
      <c r="CV104" s="189"/>
      <c r="CW104" s="189"/>
      <c r="CX104" s="189"/>
      <c r="CY104" s="189"/>
      <c r="CZ104" s="189"/>
      <c r="DA104" s="189"/>
      <c r="DB104" s="189"/>
      <c r="DC104" s="189"/>
      <c r="DD104" s="189"/>
      <c r="DE104" s="189"/>
      <c r="DF104" s="189"/>
      <c r="DG104" s="189"/>
      <c r="DH104" s="189"/>
      <c r="DI104" s="189"/>
      <c r="DJ104" s="189"/>
      <c r="DK104" s="189"/>
      <c r="DL104" s="189"/>
      <c r="DM104" s="189"/>
      <c r="DN104" s="189"/>
      <c r="DO104" s="189"/>
      <c r="DP104" s="189"/>
      <c r="DQ104" s="189"/>
      <c r="DR104" s="189"/>
      <c r="DS104" s="189"/>
      <c r="DT104" s="189"/>
      <c r="DU104" s="189"/>
      <c r="DV104" s="189"/>
      <c r="DW104" s="189"/>
      <c r="DX104" s="189"/>
      <c r="DY104" s="189"/>
      <c r="DZ104" s="189"/>
      <c r="EA104" s="189"/>
      <c r="EB104" s="189"/>
      <c r="EC104" s="189"/>
      <c r="ED104" s="189"/>
      <c r="EE104" s="189"/>
      <c r="EF104" s="189"/>
      <c r="EG104" s="189"/>
      <c r="EH104" s="189"/>
      <c r="EI104" s="189"/>
      <c r="EJ104" s="189"/>
      <c r="EK104" s="189"/>
      <c r="EL104" s="189"/>
      <c r="EM104" s="189"/>
      <c r="EN104" s="189"/>
      <c r="EO104" s="189"/>
      <c r="EP104" s="189"/>
      <c r="EQ104" s="189"/>
      <c r="ER104" s="189"/>
      <c r="ES104" s="189"/>
      <c r="ET104" s="189"/>
      <c r="EU104" s="189"/>
      <c r="EV104" s="189"/>
      <c r="EW104" s="189"/>
    </row>
    <row r="105" spans="1:153" ht="15" customHeight="1" x14ac:dyDescent="0.25">
      <c r="A105" s="189" t="s">
        <v>148</v>
      </c>
      <c r="B105" s="189"/>
      <c r="C105" s="189"/>
      <c r="D105" s="189"/>
      <c r="E105" s="189"/>
      <c r="F105" s="189"/>
      <c r="G105" s="189"/>
      <c r="H105" s="189"/>
      <c r="I105" s="189"/>
      <c r="J105" s="189"/>
      <c r="K105" s="189"/>
      <c r="L105" s="189"/>
      <c r="M105" s="189"/>
      <c r="N105" s="189"/>
      <c r="O105" s="189"/>
      <c r="P105" s="189"/>
      <c r="Q105" s="189"/>
      <c r="R105" s="189"/>
      <c r="S105" s="189"/>
      <c r="T105" s="189"/>
      <c r="U105" s="189"/>
      <c r="V105" s="189"/>
      <c r="W105" s="189"/>
      <c r="X105" s="189"/>
      <c r="Y105" s="189"/>
      <c r="Z105" s="189"/>
      <c r="AA105" s="189"/>
      <c r="AB105" s="189"/>
      <c r="AC105" s="189"/>
      <c r="AD105" s="189"/>
      <c r="AE105" s="189"/>
      <c r="AF105" s="189"/>
      <c r="AG105" s="189"/>
      <c r="AH105" s="189"/>
      <c r="AI105" s="189"/>
      <c r="AJ105" s="189"/>
      <c r="AK105" s="189"/>
      <c r="AL105" s="189"/>
      <c r="AM105" s="189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189"/>
      <c r="AX105" s="189"/>
      <c r="AY105" s="189"/>
      <c r="AZ105" s="189"/>
      <c r="BA105" s="189"/>
      <c r="BB105" s="189"/>
      <c r="BC105" s="189"/>
      <c r="BD105" s="189"/>
      <c r="BE105" s="189"/>
      <c r="BF105" s="189"/>
      <c r="BG105" s="189"/>
      <c r="BH105" s="189"/>
      <c r="BI105" s="189"/>
      <c r="BJ105" s="189"/>
      <c r="BK105" s="189"/>
      <c r="BL105" s="189"/>
      <c r="BM105" s="189"/>
      <c r="BN105" s="189"/>
      <c r="BO105" s="189"/>
      <c r="BP105" s="189"/>
      <c r="BQ105" s="189"/>
      <c r="BR105" s="189"/>
      <c r="BS105" s="189"/>
      <c r="BT105" s="189"/>
      <c r="BU105" s="189"/>
      <c r="BV105" s="189"/>
      <c r="BW105" s="189"/>
      <c r="BX105" s="189"/>
      <c r="BY105" s="189"/>
      <c r="BZ105" s="189"/>
      <c r="CA105" s="189"/>
      <c r="CB105" s="189"/>
      <c r="CC105" s="189"/>
      <c r="CD105" s="189"/>
      <c r="CE105" s="189"/>
      <c r="CF105" s="189"/>
      <c r="CG105" s="189"/>
      <c r="CH105" s="189"/>
      <c r="CI105" s="189"/>
      <c r="CJ105" s="189"/>
      <c r="CK105" s="189"/>
      <c r="CL105" s="189"/>
      <c r="CM105" s="189"/>
      <c r="CN105" s="189"/>
      <c r="CO105" s="189"/>
      <c r="CP105" s="189"/>
      <c r="CQ105" s="189"/>
      <c r="CR105" s="189"/>
      <c r="CS105" s="189"/>
      <c r="CT105" s="189"/>
      <c r="CU105" s="189"/>
      <c r="CV105" s="189"/>
      <c r="CW105" s="189"/>
      <c r="CX105" s="189"/>
      <c r="CY105" s="189"/>
      <c r="CZ105" s="189"/>
      <c r="DA105" s="189"/>
      <c r="DB105" s="189"/>
      <c r="DC105" s="189"/>
      <c r="DD105" s="189"/>
      <c r="DE105" s="189"/>
      <c r="DF105" s="189"/>
      <c r="DG105" s="189"/>
      <c r="DH105" s="189"/>
      <c r="DI105" s="189"/>
      <c r="DJ105" s="189"/>
      <c r="DK105" s="189"/>
      <c r="DL105" s="189"/>
      <c r="DM105" s="189"/>
      <c r="DN105" s="189"/>
      <c r="DO105" s="189"/>
      <c r="DP105" s="189"/>
      <c r="DQ105" s="189"/>
      <c r="DR105" s="189"/>
      <c r="DS105" s="189"/>
      <c r="DT105" s="189"/>
      <c r="DU105" s="189"/>
      <c r="DV105" s="189"/>
      <c r="DW105" s="189"/>
      <c r="DX105" s="189"/>
      <c r="DY105" s="189"/>
      <c r="DZ105" s="189"/>
      <c r="EA105" s="189"/>
      <c r="EB105" s="189"/>
      <c r="EC105" s="189"/>
      <c r="ED105" s="189"/>
      <c r="EE105" s="189"/>
      <c r="EF105" s="189"/>
      <c r="EG105" s="189"/>
      <c r="EH105" s="189"/>
      <c r="EI105" s="189"/>
      <c r="EJ105" s="189"/>
      <c r="EK105" s="189"/>
      <c r="EL105" s="189"/>
      <c r="EM105" s="189"/>
      <c r="EN105" s="189"/>
      <c r="EO105" s="189"/>
      <c r="EP105" s="189"/>
      <c r="EQ105" s="189"/>
      <c r="ER105" s="189"/>
      <c r="ES105" s="189"/>
      <c r="ET105" s="189"/>
      <c r="EU105" s="189"/>
      <c r="EV105" s="189"/>
      <c r="EW105" s="189"/>
    </row>
    <row r="106" spans="1:153" ht="15" customHeight="1" x14ac:dyDescent="0.25">
      <c r="A106" s="189" t="s">
        <v>147</v>
      </c>
      <c r="B106" s="189"/>
      <c r="C106" s="189"/>
      <c r="D106" s="189"/>
      <c r="E106" s="189"/>
      <c r="F106" s="189"/>
      <c r="G106" s="189"/>
      <c r="H106" s="189"/>
      <c r="I106" s="189"/>
      <c r="J106" s="189"/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  <c r="AB106" s="189"/>
      <c r="AC106" s="189"/>
      <c r="AD106" s="189"/>
      <c r="AE106" s="189"/>
      <c r="AF106" s="189"/>
      <c r="AG106" s="189"/>
      <c r="AH106" s="189"/>
      <c r="AI106" s="189"/>
      <c r="AJ106" s="189"/>
      <c r="AK106" s="189"/>
      <c r="AL106" s="189"/>
      <c r="AM106" s="189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189"/>
      <c r="AX106" s="189"/>
      <c r="AY106" s="189"/>
      <c r="AZ106" s="189"/>
      <c r="BA106" s="189"/>
      <c r="BB106" s="189"/>
      <c r="BC106" s="189"/>
      <c r="BD106" s="189"/>
      <c r="BE106" s="189"/>
      <c r="BF106" s="189"/>
      <c r="BG106" s="189"/>
      <c r="BH106" s="189"/>
      <c r="BI106" s="189"/>
      <c r="BJ106" s="189"/>
      <c r="BK106" s="189"/>
      <c r="BL106" s="189"/>
      <c r="BM106" s="189"/>
      <c r="BN106" s="189"/>
      <c r="BO106" s="189"/>
      <c r="BP106" s="189"/>
      <c r="BQ106" s="189"/>
      <c r="BR106" s="189"/>
      <c r="BS106" s="189"/>
      <c r="BT106" s="189"/>
      <c r="BU106" s="189"/>
      <c r="BV106" s="189"/>
      <c r="BW106" s="189"/>
      <c r="BX106" s="189"/>
      <c r="BY106" s="189"/>
      <c r="BZ106" s="189"/>
      <c r="CA106" s="189"/>
      <c r="CB106" s="189"/>
      <c r="CC106" s="189"/>
      <c r="CD106" s="189"/>
      <c r="CE106" s="189"/>
      <c r="CF106" s="189"/>
      <c r="CG106" s="189"/>
      <c r="CH106" s="189"/>
      <c r="CI106" s="189"/>
      <c r="CJ106" s="189"/>
      <c r="CK106" s="189"/>
      <c r="CL106" s="189"/>
      <c r="CM106" s="189"/>
      <c r="CN106" s="189"/>
      <c r="CO106" s="189"/>
      <c r="CP106" s="189"/>
      <c r="CQ106" s="189"/>
      <c r="CR106" s="189"/>
      <c r="CS106" s="189"/>
      <c r="CT106" s="189"/>
      <c r="CU106" s="189"/>
      <c r="CV106" s="189"/>
      <c r="CW106" s="189"/>
      <c r="CX106" s="189"/>
      <c r="CY106" s="189"/>
      <c r="CZ106" s="189"/>
      <c r="DA106" s="189"/>
      <c r="DB106" s="189"/>
      <c r="DC106" s="189"/>
      <c r="DD106" s="189"/>
      <c r="DE106" s="189"/>
      <c r="DF106" s="189"/>
      <c r="DG106" s="189"/>
      <c r="DH106" s="189"/>
      <c r="DI106" s="189"/>
      <c r="DJ106" s="189"/>
      <c r="DK106" s="189"/>
      <c r="DL106" s="189"/>
      <c r="DM106" s="189"/>
      <c r="DN106" s="189"/>
      <c r="DO106" s="189"/>
      <c r="DP106" s="189"/>
      <c r="DQ106" s="189"/>
      <c r="DR106" s="189"/>
      <c r="DS106" s="189"/>
      <c r="DT106" s="189"/>
      <c r="DU106" s="189"/>
      <c r="DV106" s="189"/>
      <c r="DW106" s="189"/>
      <c r="DX106" s="189"/>
      <c r="DY106" s="189"/>
      <c r="DZ106" s="189"/>
      <c r="EA106" s="189"/>
      <c r="EB106" s="189"/>
      <c r="EC106" s="189"/>
      <c r="ED106" s="189"/>
      <c r="EE106" s="189"/>
      <c r="EF106" s="189"/>
      <c r="EG106" s="189"/>
      <c r="EH106" s="189"/>
      <c r="EI106" s="189"/>
      <c r="EJ106" s="189"/>
      <c r="EK106" s="189"/>
      <c r="EL106" s="189"/>
      <c r="EM106" s="189"/>
      <c r="EN106" s="189"/>
      <c r="EO106" s="189"/>
      <c r="EP106" s="189"/>
      <c r="EQ106" s="189"/>
      <c r="ER106" s="189"/>
      <c r="ES106" s="189"/>
      <c r="ET106" s="189"/>
      <c r="EU106" s="189"/>
      <c r="EV106" s="189"/>
      <c r="EW106" s="189"/>
    </row>
    <row r="107" spans="1:153" ht="15" customHeight="1" x14ac:dyDescent="0.25">
      <c r="A107" s="189" t="s">
        <v>146</v>
      </c>
      <c r="B107" s="189"/>
      <c r="C107" s="189"/>
      <c r="D107" s="189"/>
      <c r="E107" s="189"/>
      <c r="F107" s="189"/>
      <c r="G107" s="189"/>
      <c r="H107" s="189"/>
      <c r="I107" s="189"/>
      <c r="J107" s="189"/>
      <c r="K107" s="189"/>
      <c r="L107" s="189"/>
      <c r="M107" s="189"/>
      <c r="N107" s="189"/>
      <c r="O107" s="189"/>
      <c r="P107" s="189"/>
      <c r="Q107" s="189"/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9"/>
      <c r="AD107" s="189"/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189"/>
      <c r="AX107" s="189"/>
      <c r="AY107" s="189"/>
      <c r="AZ107" s="189"/>
      <c r="BA107" s="189"/>
      <c r="BB107" s="189"/>
      <c r="BC107" s="189"/>
      <c r="BD107" s="189"/>
      <c r="BE107" s="189"/>
      <c r="BF107" s="189"/>
      <c r="BG107" s="189"/>
      <c r="BH107" s="189"/>
      <c r="BI107" s="189"/>
      <c r="BJ107" s="189"/>
      <c r="BK107" s="189"/>
      <c r="BL107" s="189"/>
      <c r="BM107" s="189"/>
      <c r="BN107" s="189"/>
      <c r="BO107" s="189"/>
      <c r="BP107" s="189"/>
      <c r="BQ107" s="189"/>
      <c r="BR107" s="189"/>
      <c r="BS107" s="189"/>
      <c r="BT107" s="189"/>
      <c r="BU107" s="189"/>
      <c r="BV107" s="189"/>
      <c r="BW107" s="189"/>
      <c r="BX107" s="189"/>
      <c r="BY107" s="189"/>
      <c r="BZ107" s="189"/>
      <c r="CA107" s="189"/>
      <c r="CB107" s="189"/>
      <c r="CC107" s="189"/>
      <c r="CD107" s="189"/>
      <c r="CE107" s="189"/>
      <c r="CF107" s="189"/>
      <c r="CG107" s="189"/>
      <c r="CH107" s="189"/>
      <c r="CI107" s="189"/>
      <c r="CJ107" s="189"/>
      <c r="CK107" s="189"/>
      <c r="CL107" s="189"/>
      <c r="CM107" s="189"/>
      <c r="CN107" s="189"/>
      <c r="CO107" s="189"/>
      <c r="CP107" s="189"/>
      <c r="CQ107" s="189"/>
      <c r="CR107" s="189"/>
      <c r="CS107" s="189"/>
      <c r="CT107" s="189"/>
      <c r="CU107" s="189"/>
      <c r="CV107" s="189"/>
      <c r="CW107" s="189"/>
      <c r="CX107" s="189"/>
      <c r="CY107" s="189"/>
      <c r="CZ107" s="189"/>
      <c r="DA107" s="189"/>
      <c r="DB107" s="189"/>
      <c r="DC107" s="189"/>
      <c r="DD107" s="189"/>
      <c r="DE107" s="189"/>
      <c r="DF107" s="189"/>
      <c r="DG107" s="189"/>
      <c r="DH107" s="189"/>
      <c r="DI107" s="189"/>
      <c r="DJ107" s="189"/>
      <c r="DK107" s="189"/>
      <c r="DL107" s="189"/>
      <c r="DM107" s="189"/>
      <c r="DN107" s="189"/>
      <c r="DO107" s="189"/>
      <c r="DP107" s="189"/>
      <c r="DQ107" s="189"/>
      <c r="DR107" s="189"/>
      <c r="DS107" s="189"/>
      <c r="DT107" s="189"/>
      <c r="DU107" s="189"/>
      <c r="DV107" s="189"/>
      <c r="DW107" s="189"/>
      <c r="DX107" s="189"/>
      <c r="DY107" s="189"/>
      <c r="DZ107" s="189"/>
      <c r="EA107" s="189"/>
      <c r="EB107" s="189"/>
      <c r="EC107" s="189"/>
      <c r="ED107" s="189"/>
      <c r="EE107" s="189"/>
      <c r="EF107" s="189"/>
      <c r="EG107" s="189"/>
      <c r="EH107" s="189"/>
      <c r="EI107" s="189"/>
      <c r="EJ107" s="189"/>
      <c r="EK107" s="189"/>
      <c r="EL107" s="189"/>
      <c r="EM107" s="189"/>
      <c r="EN107" s="189"/>
      <c r="EO107" s="189"/>
      <c r="EP107" s="189"/>
      <c r="EQ107" s="189"/>
      <c r="ER107" s="189"/>
      <c r="ES107" s="189"/>
      <c r="ET107" s="189"/>
      <c r="EU107" s="189"/>
      <c r="EV107" s="189"/>
      <c r="EW107" s="189"/>
    </row>
    <row r="108" spans="1:153" ht="15" customHeight="1" x14ac:dyDescent="0.25">
      <c r="A108" s="189" t="s">
        <v>145</v>
      </c>
      <c r="B108" s="189"/>
      <c r="C108" s="189"/>
      <c r="D108" s="189"/>
      <c r="E108" s="189"/>
      <c r="F108" s="189"/>
      <c r="G108" s="189"/>
      <c r="H108" s="189"/>
      <c r="I108" s="189"/>
      <c r="J108" s="189"/>
      <c r="K108" s="189"/>
      <c r="L108" s="189"/>
      <c r="M108" s="189"/>
      <c r="N108" s="189"/>
      <c r="O108" s="189"/>
      <c r="P108" s="189"/>
      <c r="Q108" s="189"/>
      <c r="R108" s="189"/>
      <c r="S108" s="189"/>
      <c r="T108" s="189"/>
      <c r="U108" s="189"/>
      <c r="V108" s="189"/>
      <c r="W108" s="189"/>
      <c r="X108" s="189"/>
      <c r="Y108" s="189"/>
      <c r="Z108" s="189"/>
      <c r="AA108" s="189"/>
      <c r="AB108" s="189"/>
      <c r="AC108" s="189"/>
      <c r="AD108" s="189"/>
      <c r="AE108" s="189"/>
      <c r="AF108" s="189"/>
      <c r="AG108" s="189"/>
      <c r="AH108" s="189"/>
      <c r="AI108" s="189"/>
      <c r="AJ108" s="189"/>
      <c r="AK108" s="189"/>
      <c r="AL108" s="189"/>
      <c r="AM108" s="189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189"/>
      <c r="AX108" s="189"/>
      <c r="AY108" s="189"/>
      <c r="AZ108" s="189"/>
      <c r="BA108" s="189"/>
      <c r="BB108" s="189"/>
      <c r="BC108" s="189"/>
      <c r="BD108" s="189"/>
      <c r="BE108" s="189"/>
      <c r="BF108" s="189"/>
      <c r="BG108" s="189"/>
      <c r="BH108" s="189"/>
      <c r="BI108" s="189"/>
      <c r="BJ108" s="189"/>
      <c r="BK108" s="189"/>
      <c r="BL108" s="189"/>
      <c r="BM108" s="189"/>
      <c r="BN108" s="189"/>
      <c r="BO108" s="189"/>
      <c r="BP108" s="189"/>
      <c r="BQ108" s="189"/>
      <c r="BR108" s="189"/>
      <c r="BS108" s="189"/>
      <c r="BT108" s="189"/>
      <c r="BU108" s="189"/>
      <c r="BV108" s="189"/>
      <c r="BW108" s="189"/>
      <c r="BX108" s="189"/>
      <c r="BY108" s="189"/>
      <c r="BZ108" s="189"/>
      <c r="CA108" s="189"/>
      <c r="CB108" s="189"/>
      <c r="CC108" s="189"/>
      <c r="CD108" s="189"/>
      <c r="CE108" s="189"/>
      <c r="CF108" s="189"/>
      <c r="CG108" s="189"/>
      <c r="CH108" s="189"/>
      <c r="CI108" s="189"/>
      <c r="CJ108" s="189"/>
      <c r="CK108" s="189"/>
      <c r="CL108" s="189"/>
      <c r="CM108" s="189"/>
      <c r="CN108" s="189"/>
      <c r="CO108" s="189"/>
      <c r="CP108" s="189"/>
      <c r="CQ108" s="189"/>
      <c r="CR108" s="189"/>
      <c r="CS108" s="189"/>
      <c r="CT108" s="189"/>
      <c r="CU108" s="189"/>
      <c r="CV108" s="189"/>
      <c r="CW108" s="189"/>
      <c r="CX108" s="189"/>
      <c r="CY108" s="189"/>
      <c r="CZ108" s="189"/>
      <c r="DA108" s="189"/>
      <c r="DB108" s="189"/>
      <c r="DC108" s="189"/>
      <c r="DD108" s="189"/>
      <c r="DE108" s="189"/>
      <c r="DF108" s="189"/>
      <c r="DG108" s="189"/>
      <c r="DH108" s="189"/>
      <c r="DI108" s="189"/>
      <c r="DJ108" s="189"/>
      <c r="DK108" s="189"/>
      <c r="DL108" s="189"/>
      <c r="DM108" s="189"/>
      <c r="DN108" s="189"/>
      <c r="DO108" s="189"/>
      <c r="DP108" s="189"/>
      <c r="DQ108" s="189"/>
      <c r="DR108" s="189"/>
      <c r="DS108" s="189"/>
      <c r="DT108" s="189"/>
      <c r="DU108" s="189"/>
      <c r="DV108" s="189"/>
      <c r="DW108" s="189"/>
      <c r="DX108" s="189"/>
      <c r="DY108" s="189"/>
      <c r="DZ108" s="189"/>
      <c r="EA108" s="189"/>
      <c r="EB108" s="189"/>
      <c r="EC108" s="189"/>
      <c r="ED108" s="189"/>
      <c r="EE108" s="189"/>
      <c r="EF108" s="189"/>
      <c r="EG108" s="189"/>
      <c r="EH108" s="189"/>
      <c r="EI108" s="189"/>
      <c r="EJ108" s="189"/>
      <c r="EK108" s="189"/>
      <c r="EL108" s="189"/>
      <c r="EM108" s="189"/>
      <c r="EN108" s="189"/>
      <c r="EO108" s="189"/>
      <c r="EP108" s="189"/>
      <c r="EQ108" s="189"/>
      <c r="ER108" s="189"/>
      <c r="ES108" s="189"/>
      <c r="ET108" s="189"/>
      <c r="EU108" s="189"/>
      <c r="EV108" s="189"/>
      <c r="EW108" s="189"/>
    </row>
    <row r="109" spans="1:153" ht="15" customHeight="1" x14ac:dyDescent="0.25">
      <c r="A109" s="189" t="s">
        <v>144</v>
      </c>
      <c r="B109" s="189"/>
      <c r="C109" s="189"/>
      <c r="D109" s="189"/>
      <c r="E109" s="189"/>
      <c r="F109" s="189"/>
      <c r="G109" s="189"/>
      <c r="H109" s="189"/>
      <c r="I109" s="189"/>
      <c r="J109" s="189"/>
      <c r="K109" s="189"/>
      <c r="L109" s="189"/>
      <c r="M109" s="189"/>
      <c r="N109" s="189"/>
      <c r="O109" s="189"/>
      <c r="P109" s="189"/>
      <c r="Q109" s="189"/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  <c r="AB109" s="189"/>
      <c r="AC109" s="189"/>
      <c r="AD109" s="189"/>
      <c r="AE109" s="189"/>
      <c r="AF109" s="189"/>
      <c r="AG109" s="189"/>
      <c r="AH109" s="189"/>
      <c r="AI109" s="189"/>
      <c r="AJ109" s="189"/>
      <c r="AK109" s="189"/>
      <c r="AL109" s="189"/>
      <c r="AM109" s="189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189"/>
      <c r="AX109" s="189"/>
      <c r="AY109" s="189"/>
      <c r="AZ109" s="189"/>
      <c r="BA109" s="189"/>
      <c r="BB109" s="189"/>
      <c r="BC109" s="189"/>
      <c r="BD109" s="189"/>
      <c r="BE109" s="189"/>
      <c r="BF109" s="189"/>
      <c r="BG109" s="189"/>
      <c r="BH109" s="189"/>
      <c r="BI109" s="189"/>
      <c r="BJ109" s="189"/>
      <c r="BK109" s="189"/>
      <c r="BL109" s="189"/>
      <c r="BM109" s="189"/>
      <c r="BN109" s="189"/>
      <c r="BO109" s="189"/>
      <c r="BP109" s="189"/>
      <c r="BQ109" s="189"/>
      <c r="BR109" s="189"/>
      <c r="BS109" s="189"/>
      <c r="BT109" s="189"/>
      <c r="BU109" s="189"/>
      <c r="BV109" s="189"/>
      <c r="BW109" s="189"/>
      <c r="BX109" s="189"/>
      <c r="BY109" s="189"/>
      <c r="BZ109" s="189"/>
      <c r="CA109" s="189"/>
      <c r="CB109" s="189"/>
      <c r="CC109" s="189"/>
      <c r="CD109" s="189"/>
      <c r="CE109" s="189"/>
      <c r="CF109" s="189"/>
      <c r="CG109" s="189"/>
      <c r="CH109" s="189"/>
      <c r="CI109" s="189"/>
      <c r="CJ109" s="189"/>
      <c r="CK109" s="189"/>
      <c r="CL109" s="189"/>
      <c r="CM109" s="189"/>
      <c r="CN109" s="189"/>
      <c r="CO109" s="189"/>
      <c r="CP109" s="189"/>
      <c r="CQ109" s="189"/>
      <c r="CR109" s="189"/>
      <c r="CS109" s="189"/>
      <c r="CT109" s="189"/>
      <c r="CU109" s="189"/>
      <c r="CV109" s="189"/>
      <c r="CW109" s="189"/>
      <c r="CX109" s="189"/>
      <c r="CY109" s="189"/>
      <c r="CZ109" s="189"/>
      <c r="DA109" s="189"/>
      <c r="DB109" s="189"/>
      <c r="DC109" s="189"/>
      <c r="DD109" s="189"/>
      <c r="DE109" s="189"/>
      <c r="DF109" s="189"/>
      <c r="DG109" s="189"/>
      <c r="DH109" s="189"/>
      <c r="DI109" s="189"/>
      <c r="DJ109" s="189"/>
      <c r="DK109" s="189"/>
      <c r="DL109" s="189"/>
      <c r="DM109" s="189"/>
      <c r="DN109" s="189"/>
      <c r="DO109" s="189"/>
      <c r="DP109" s="189"/>
      <c r="DQ109" s="189"/>
      <c r="DR109" s="189"/>
      <c r="DS109" s="189"/>
      <c r="DT109" s="189"/>
      <c r="DU109" s="189"/>
      <c r="DV109" s="189"/>
      <c r="DW109" s="189"/>
      <c r="DX109" s="189"/>
      <c r="DY109" s="189"/>
      <c r="DZ109" s="189"/>
      <c r="EA109" s="189"/>
      <c r="EB109" s="189"/>
      <c r="EC109" s="189"/>
      <c r="ED109" s="189"/>
      <c r="EE109" s="189"/>
      <c r="EF109" s="189"/>
      <c r="EG109" s="189"/>
      <c r="EH109" s="189"/>
      <c r="EI109" s="189"/>
      <c r="EJ109" s="189"/>
      <c r="EK109" s="189"/>
      <c r="EL109" s="189"/>
      <c r="EM109" s="189"/>
      <c r="EN109" s="189"/>
      <c r="EO109" s="189"/>
      <c r="EP109" s="189"/>
      <c r="EQ109" s="189"/>
      <c r="ER109" s="189"/>
      <c r="ES109" s="189"/>
      <c r="ET109" s="189"/>
      <c r="EU109" s="189"/>
      <c r="EV109" s="189"/>
      <c r="EW109" s="189"/>
    </row>
    <row r="110" spans="1:153" ht="15" customHeight="1" x14ac:dyDescent="0.25">
      <c r="A110" s="189" t="s">
        <v>143</v>
      </c>
      <c r="B110" s="189"/>
      <c r="C110" s="189"/>
      <c r="D110" s="189"/>
      <c r="E110" s="189"/>
      <c r="F110" s="189"/>
      <c r="G110" s="189"/>
      <c r="H110" s="189"/>
      <c r="I110" s="189"/>
      <c r="J110" s="189"/>
      <c r="K110" s="189"/>
      <c r="L110" s="189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  <c r="AB110" s="189"/>
      <c r="AC110" s="189"/>
      <c r="AD110" s="189"/>
      <c r="AE110" s="189"/>
      <c r="AF110" s="189"/>
      <c r="AG110" s="189"/>
      <c r="AH110" s="189"/>
      <c r="AI110" s="189"/>
      <c r="AJ110" s="189"/>
      <c r="AK110" s="189"/>
      <c r="AL110" s="189"/>
      <c r="AM110" s="189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189"/>
      <c r="AX110" s="189"/>
      <c r="AY110" s="189"/>
      <c r="AZ110" s="189"/>
      <c r="BA110" s="189"/>
      <c r="BB110" s="189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89"/>
      <c r="BS110" s="189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89"/>
      <c r="CJ110" s="189"/>
      <c r="CK110" s="189"/>
      <c r="CL110" s="189"/>
      <c r="CM110" s="189"/>
      <c r="CN110" s="189"/>
      <c r="CO110" s="189"/>
      <c r="CP110" s="189"/>
      <c r="CQ110" s="189"/>
      <c r="CR110" s="189"/>
      <c r="CS110" s="189"/>
      <c r="CT110" s="189"/>
      <c r="CU110" s="189"/>
      <c r="CV110" s="189"/>
      <c r="CW110" s="189"/>
      <c r="CX110" s="189"/>
      <c r="CY110" s="189"/>
      <c r="CZ110" s="189"/>
      <c r="DA110" s="189"/>
      <c r="DB110" s="189"/>
      <c r="DC110" s="189"/>
      <c r="DD110" s="189"/>
      <c r="DE110" s="189"/>
      <c r="DF110" s="189"/>
      <c r="DG110" s="189"/>
      <c r="DH110" s="189"/>
      <c r="DI110" s="189"/>
      <c r="DJ110" s="189"/>
      <c r="DK110" s="189"/>
      <c r="DL110" s="189"/>
      <c r="DM110" s="189"/>
      <c r="DN110" s="189"/>
      <c r="DO110" s="189"/>
      <c r="DP110" s="189"/>
      <c r="DQ110" s="189"/>
      <c r="DR110" s="189"/>
      <c r="DS110" s="189"/>
      <c r="DT110" s="189"/>
      <c r="DU110" s="189"/>
      <c r="DV110" s="189"/>
      <c r="DW110" s="189"/>
      <c r="DX110" s="189"/>
      <c r="DY110" s="189"/>
      <c r="DZ110" s="189"/>
      <c r="EA110" s="189"/>
      <c r="EB110" s="189"/>
      <c r="EC110" s="189"/>
      <c r="ED110" s="189"/>
      <c r="EE110" s="189"/>
      <c r="EF110" s="189"/>
      <c r="EG110" s="189"/>
      <c r="EH110" s="189"/>
      <c r="EI110" s="189"/>
      <c r="EJ110" s="189"/>
      <c r="EK110" s="189"/>
      <c r="EL110" s="189"/>
      <c r="EM110" s="189"/>
      <c r="EN110" s="189"/>
      <c r="EO110" s="189"/>
      <c r="EP110" s="189"/>
      <c r="EQ110" s="189"/>
      <c r="ER110" s="189"/>
      <c r="ES110" s="189"/>
      <c r="ET110" s="189"/>
      <c r="EU110" s="189"/>
      <c r="EV110" s="189"/>
      <c r="EW110" s="189"/>
    </row>
    <row r="111" spans="1:153" ht="15" customHeight="1" x14ac:dyDescent="0.25">
      <c r="A111" s="189" t="s">
        <v>62</v>
      </c>
      <c r="B111" s="189"/>
      <c r="C111" s="189"/>
      <c r="D111" s="189"/>
      <c r="E111" s="189"/>
      <c r="F111" s="189"/>
      <c r="G111" s="189"/>
      <c r="H111" s="189"/>
      <c r="I111" s="189"/>
      <c r="J111" s="189"/>
      <c r="K111" s="189"/>
      <c r="L111" s="189"/>
      <c r="M111" s="189"/>
      <c r="N111" s="189"/>
      <c r="O111" s="189"/>
      <c r="P111" s="189"/>
      <c r="Q111" s="189"/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  <c r="AB111" s="189"/>
      <c r="AC111" s="189"/>
      <c r="AD111" s="189"/>
      <c r="AE111" s="189"/>
      <c r="AF111" s="189"/>
      <c r="AG111" s="189"/>
      <c r="AH111" s="189"/>
      <c r="AI111" s="189"/>
      <c r="AJ111" s="189"/>
      <c r="AK111" s="189"/>
      <c r="AL111" s="189"/>
      <c r="AM111" s="189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189"/>
      <c r="AX111" s="189"/>
      <c r="AY111" s="189"/>
      <c r="AZ111" s="189"/>
      <c r="BA111" s="189"/>
      <c r="BB111" s="189"/>
      <c r="BC111" s="189"/>
      <c r="BD111" s="189"/>
      <c r="BE111" s="189"/>
      <c r="BF111" s="189"/>
      <c r="BG111" s="189"/>
      <c r="BH111" s="189"/>
      <c r="BI111" s="189"/>
      <c r="BJ111" s="189"/>
      <c r="BK111" s="189"/>
      <c r="BL111" s="189"/>
      <c r="BM111" s="189"/>
      <c r="BN111" s="189"/>
      <c r="BO111" s="189"/>
      <c r="BP111" s="189"/>
      <c r="BQ111" s="189"/>
      <c r="BR111" s="189"/>
      <c r="BS111" s="189"/>
      <c r="BT111" s="189"/>
      <c r="BU111" s="189"/>
      <c r="BV111" s="189"/>
      <c r="BW111" s="189"/>
      <c r="BX111" s="189"/>
      <c r="BY111" s="189"/>
      <c r="BZ111" s="189"/>
      <c r="CA111" s="189"/>
      <c r="CB111" s="189"/>
      <c r="CC111" s="189"/>
      <c r="CD111" s="189"/>
      <c r="CE111" s="189"/>
      <c r="CF111" s="189"/>
      <c r="CG111" s="189"/>
      <c r="CH111" s="189"/>
      <c r="CI111" s="189"/>
      <c r="CJ111" s="189"/>
      <c r="CK111" s="189"/>
      <c r="CL111" s="189"/>
      <c r="CM111" s="189"/>
      <c r="CN111" s="189"/>
      <c r="CO111" s="189"/>
      <c r="CP111" s="189"/>
      <c r="CQ111" s="189"/>
      <c r="CR111" s="189"/>
      <c r="CS111" s="189"/>
      <c r="CT111" s="189"/>
      <c r="CU111" s="189"/>
      <c r="CV111" s="189"/>
      <c r="CW111" s="189"/>
      <c r="CX111" s="189"/>
      <c r="CY111" s="189"/>
      <c r="CZ111" s="189"/>
      <c r="DA111" s="189"/>
      <c r="DB111" s="189"/>
      <c r="DC111" s="189"/>
      <c r="DD111" s="189"/>
      <c r="DE111" s="189"/>
      <c r="DF111" s="189"/>
      <c r="DG111" s="189"/>
      <c r="DH111" s="189"/>
      <c r="DI111" s="189"/>
      <c r="DJ111" s="189"/>
      <c r="DK111" s="189"/>
      <c r="DL111" s="189"/>
      <c r="DM111" s="189"/>
      <c r="DN111" s="189"/>
      <c r="DO111" s="189"/>
      <c r="DP111" s="189"/>
      <c r="DQ111" s="189"/>
      <c r="DR111" s="189"/>
      <c r="DS111" s="189"/>
      <c r="DT111" s="189"/>
      <c r="DU111" s="189"/>
      <c r="DV111" s="189"/>
      <c r="DW111" s="189"/>
      <c r="DX111" s="189"/>
      <c r="DY111" s="189"/>
      <c r="DZ111" s="189"/>
      <c r="EA111" s="189"/>
      <c r="EB111" s="189"/>
      <c r="EC111" s="189"/>
      <c r="ED111" s="189"/>
      <c r="EE111" s="189"/>
      <c r="EF111" s="189"/>
      <c r="EG111" s="189"/>
      <c r="EH111" s="189"/>
      <c r="EI111" s="189"/>
      <c r="EJ111" s="189"/>
      <c r="EK111" s="189"/>
      <c r="EL111" s="189"/>
      <c r="EM111" s="189"/>
      <c r="EN111" s="189"/>
      <c r="EO111" s="189"/>
      <c r="EP111" s="189"/>
      <c r="EQ111" s="189"/>
      <c r="ER111" s="189"/>
      <c r="ES111" s="189"/>
      <c r="ET111" s="189"/>
      <c r="EU111" s="189"/>
      <c r="EV111" s="189"/>
      <c r="EW111" s="189"/>
    </row>
    <row r="112" spans="1:153" ht="15" customHeight="1" x14ac:dyDescent="0.25">
      <c r="A112" s="189" t="s">
        <v>63</v>
      </c>
      <c r="B112" s="189"/>
      <c r="C112" s="189"/>
      <c r="D112" s="189"/>
      <c r="E112" s="189"/>
      <c r="F112" s="189"/>
      <c r="G112" s="189"/>
      <c r="H112" s="189"/>
      <c r="I112" s="189"/>
      <c r="J112" s="189"/>
      <c r="K112" s="189"/>
      <c r="L112" s="189"/>
      <c r="M112" s="189"/>
      <c r="N112" s="189"/>
      <c r="O112" s="189"/>
      <c r="P112" s="189"/>
      <c r="Q112" s="189"/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  <c r="AB112" s="189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89"/>
      <c r="AM112" s="189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189"/>
      <c r="AX112" s="189"/>
      <c r="AY112" s="189"/>
      <c r="AZ112" s="189"/>
      <c r="BA112" s="189"/>
      <c r="BB112" s="189"/>
      <c r="BC112" s="189"/>
      <c r="BD112" s="189"/>
      <c r="BE112" s="189"/>
      <c r="BF112" s="189"/>
      <c r="BG112" s="189"/>
      <c r="BH112" s="189"/>
      <c r="BI112" s="189"/>
      <c r="BJ112" s="189"/>
      <c r="BK112" s="189"/>
      <c r="BL112" s="189"/>
      <c r="BM112" s="189"/>
      <c r="BN112" s="189"/>
      <c r="BO112" s="189"/>
      <c r="BP112" s="189"/>
      <c r="BQ112" s="189"/>
      <c r="BR112" s="189"/>
      <c r="BS112" s="189"/>
      <c r="BT112" s="189"/>
      <c r="BU112" s="189"/>
      <c r="BV112" s="189"/>
      <c r="BW112" s="189"/>
      <c r="BX112" s="189"/>
      <c r="BY112" s="189"/>
      <c r="BZ112" s="189"/>
      <c r="CA112" s="189"/>
      <c r="CB112" s="189"/>
      <c r="CC112" s="189"/>
      <c r="CD112" s="189"/>
      <c r="CE112" s="189"/>
      <c r="CF112" s="189"/>
      <c r="CG112" s="189"/>
      <c r="CH112" s="189"/>
      <c r="CI112" s="189"/>
      <c r="CJ112" s="189"/>
      <c r="CK112" s="189"/>
      <c r="CL112" s="189"/>
      <c r="CM112" s="189"/>
      <c r="CN112" s="189"/>
      <c r="CO112" s="189"/>
      <c r="CP112" s="189"/>
      <c r="CQ112" s="189"/>
      <c r="CR112" s="189"/>
      <c r="CS112" s="189"/>
      <c r="CT112" s="189"/>
      <c r="CU112" s="189"/>
      <c r="CV112" s="189"/>
      <c r="CW112" s="189"/>
      <c r="CX112" s="189"/>
      <c r="CY112" s="189"/>
      <c r="CZ112" s="189"/>
      <c r="DA112" s="189"/>
      <c r="DB112" s="189"/>
      <c r="DC112" s="189"/>
      <c r="DD112" s="189"/>
      <c r="DE112" s="189"/>
      <c r="DF112" s="189"/>
      <c r="DG112" s="189"/>
      <c r="DH112" s="189"/>
      <c r="DI112" s="189"/>
      <c r="DJ112" s="189"/>
      <c r="DK112" s="189"/>
      <c r="DL112" s="189"/>
      <c r="DM112" s="189"/>
      <c r="DN112" s="189"/>
      <c r="DO112" s="189"/>
      <c r="DP112" s="189"/>
      <c r="DQ112" s="189"/>
      <c r="DR112" s="189"/>
      <c r="DS112" s="189"/>
      <c r="DT112" s="189"/>
      <c r="DU112" s="189"/>
      <c r="DV112" s="189"/>
      <c r="DW112" s="189"/>
      <c r="DX112" s="189"/>
      <c r="DY112" s="189"/>
      <c r="DZ112" s="189"/>
      <c r="EA112" s="189"/>
      <c r="EB112" s="189"/>
      <c r="EC112" s="189"/>
      <c r="ED112" s="189"/>
      <c r="EE112" s="189"/>
      <c r="EF112" s="189"/>
      <c r="EG112" s="189"/>
      <c r="EH112" s="189"/>
      <c r="EI112" s="189"/>
      <c r="EJ112" s="189"/>
      <c r="EK112" s="189"/>
      <c r="EL112" s="189"/>
      <c r="EM112" s="189"/>
      <c r="EN112" s="189"/>
      <c r="EO112" s="189"/>
      <c r="EP112" s="189"/>
      <c r="EQ112" s="189"/>
      <c r="ER112" s="189"/>
      <c r="ES112" s="189"/>
      <c r="ET112" s="189"/>
      <c r="EU112" s="189"/>
      <c r="EV112" s="189"/>
      <c r="EW112" s="189"/>
    </row>
    <row r="113" spans="1:153" ht="15" customHeight="1" x14ac:dyDescent="0.25">
      <c r="A113" s="189" t="s">
        <v>64</v>
      </c>
      <c r="B113" s="189"/>
      <c r="C113" s="189"/>
      <c r="D113" s="189"/>
      <c r="E113" s="189"/>
      <c r="F113" s="189"/>
      <c r="G113" s="189"/>
      <c r="H113" s="189"/>
      <c r="I113" s="189"/>
      <c r="J113" s="189"/>
      <c r="K113" s="189"/>
      <c r="L113" s="189"/>
      <c r="M113" s="189"/>
      <c r="N113" s="189"/>
      <c r="O113" s="189"/>
      <c r="P113" s="189"/>
      <c r="Q113" s="189"/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  <c r="AB113" s="189"/>
      <c r="AC113" s="189"/>
      <c r="AD113" s="189"/>
      <c r="AE113" s="189"/>
      <c r="AF113" s="189"/>
      <c r="AG113" s="189"/>
      <c r="AH113" s="189"/>
      <c r="AI113" s="189"/>
      <c r="AJ113" s="189"/>
      <c r="AK113" s="189"/>
      <c r="AL113" s="189"/>
      <c r="AM113" s="189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189"/>
      <c r="AX113" s="189"/>
      <c r="AY113" s="189"/>
      <c r="AZ113" s="189"/>
      <c r="BA113" s="189"/>
      <c r="BB113" s="189"/>
      <c r="BC113" s="189"/>
      <c r="BD113" s="189"/>
      <c r="BE113" s="189"/>
      <c r="BF113" s="189"/>
      <c r="BG113" s="189"/>
      <c r="BH113" s="189"/>
      <c r="BI113" s="189"/>
      <c r="BJ113" s="189"/>
      <c r="BK113" s="189"/>
      <c r="BL113" s="189"/>
      <c r="BM113" s="189"/>
      <c r="BN113" s="189"/>
      <c r="BO113" s="189"/>
      <c r="BP113" s="189"/>
      <c r="BQ113" s="189"/>
      <c r="BR113" s="189"/>
      <c r="BS113" s="189"/>
      <c r="BT113" s="189"/>
      <c r="BU113" s="189"/>
      <c r="BV113" s="189"/>
      <c r="BW113" s="189"/>
      <c r="BX113" s="189"/>
      <c r="BY113" s="189"/>
      <c r="BZ113" s="189"/>
      <c r="CA113" s="189"/>
      <c r="CB113" s="189"/>
      <c r="CC113" s="189"/>
      <c r="CD113" s="189"/>
      <c r="CE113" s="189"/>
      <c r="CF113" s="189"/>
      <c r="CG113" s="189"/>
      <c r="CH113" s="189"/>
      <c r="CI113" s="189"/>
      <c r="CJ113" s="189"/>
      <c r="CK113" s="189"/>
      <c r="CL113" s="189"/>
      <c r="CM113" s="189"/>
      <c r="CN113" s="189"/>
      <c r="CO113" s="189"/>
      <c r="CP113" s="189"/>
      <c r="CQ113" s="189"/>
      <c r="CR113" s="189"/>
      <c r="CS113" s="189"/>
      <c r="CT113" s="189"/>
      <c r="CU113" s="189"/>
      <c r="CV113" s="189"/>
      <c r="CW113" s="189"/>
      <c r="CX113" s="189"/>
      <c r="CY113" s="189"/>
      <c r="CZ113" s="189"/>
      <c r="DA113" s="189"/>
      <c r="DB113" s="189"/>
      <c r="DC113" s="189"/>
      <c r="DD113" s="189"/>
      <c r="DE113" s="189"/>
      <c r="DF113" s="189"/>
      <c r="DG113" s="189"/>
      <c r="DH113" s="189"/>
      <c r="DI113" s="189"/>
      <c r="DJ113" s="189"/>
      <c r="DK113" s="189"/>
      <c r="DL113" s="189"/>
      <c r="DM113" s="189"/>
      <c r="DN113" s="189"/>
      <c r="DO113" s="189"/>
      <c r="DP113" s="189"/>
      <c r="DQ113" s="189"/>
      <c r="DR113" s="189"/>
      <c r="DS113" s="189"/>
      <c r="DT113" s="189"/>
      <c r="DU113" s="189"/>
      <c r="DV113" s="189"/>
      <c r="DW113" s="189"/>
      <c r="DX113" s="189"/>
      <c r="DY113" s="189"/>
      <c r="DZ113" s="189"/>
      <c r="EA113" s="189"/>
      <c r="EB113" s="189"/>
      <c r="EC113" s="189"/>
      <c r="ED113" s="189"/>
      <c r="EE113" s="189"/>
      <c r="EF113" s="189"/>
      <c r="EG113" s="189"/>
      <c r="EH113" s="189"/>
      <c r="EI113" s="189"/>
      <c r="EJ113" s="189"/>
      <c r="EK113" s="189"/>
      <c r="EL113" s="189"/>
      <c r="EM113" s="189"/>
      <c r="EN113" s="189"/>
      <c r="EO113" s="189"/>
      <c r="EP113" s="189"/>
      <c r="EQ113" s="189"/>
      <c r="ER113" s="189"/>
      <c r="ES113" s="189"/>
      <c r="ET113" s="189"/>
      <c r="EU113" s="189"/>
      <c r="EV113" s="189"/>
      <c r="EW113" s="189"/>
    </row>
    <row r="114" spans="1:153" ht="15" customHeight="1" x14ac:dyDescent="0.25">
      <c r="A114" s="189" t="s">
        <v>142</v>
      </c>
      <c r="B114" s="189"/>
      <c r="C114" s="189"/>
      <c r="D114" s="189"/>
      <c r="E114" s="189"/>
      <c r="F114" s="189"/>
      <c r="G114" s="189"/>
      <c r="H114" s="189"/>
      <c r="I114" s="189"/>
      <c r="J114" s="189"/>
      <c r="K114" s="189"/>
      <c r="L114" s="189"/>
      <c r="M114" s="189"/>
      <c r="N114" s="189"/>
      <c r="O114" s="189"/>
      <c r="P114" s="189"/>
      <c r="Q114" s="189"/>
      <c r="R114" s="189"/>
      <c r="S114" s="189"/>
      <c r="T114" s="189"/>
      <c r="U114" s="189"/>
      <c r="V114" s="189"/>
      <c r="W114" s="189"/>
      <c r="X114" s="189"/>
      <c r="Y114" s="189"/>
      <c r="Z114" s="189"/>
      <c r="AA114" s="189"/>
      <c r="AB114" s="189"/>
      <c r="AC114" s="189"/>
      <c r="AD114" s="189"/>
      <c r="AE114" s="189"/>
      <c r="AF114" s="189"/>
      <c r="AG114" s="189"/>
      <c r="AH114" s="189"/>
      <c r="AI114" s="189"/>
      <c r="AJ114" s="189"/>
      <c r="AK114" s="189"/>
      <c r="AL114" s="189"/>
      <c r="AM114" s="189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189"/>
      <c r="AX114" s="189"/>
      <c r="AY114" s="189"/>
      <c r="AZ114" s="189"/>
      <c r="BA114" s="189"/>
      <c r="BB114" s="189"/>
      <c r="BC114" s="189"/>
      <c r="BD114" s="189"/>
      <c r="BE114" s="189"/>
      <c r="BF114" s="189"/>
      <c r="BG114" s="189"/>
      <c r="BH114" s="189"/>
      <c r="BI114" s="189"/>
      <c r="BJ114" s="189"/>
      <c r="BK114" s="189"/>
      <c r="BL114" s="189"/>
      <c r="BM114" s="189"/>
      <c r="BN114" s="189"/>
      <c r="BO114" s="189"/>
      <c r="BP114" s="189"/>
      <c r="BQ114" s="189"/>
      <c r="BR114" s="189"/>
      <c r="BS114" s="189"/>
      <c r="BT114" s="189"/>
      <c r="BU114" s="189"/>
      <c r="BV114" s="189"/>
      <c r="BW114" s="189"/>
      <c r="BX114" s="189"/>
      <c r="BY114" s="189"/>
      <c r="BZ114" s="189"/>
      <c r="CA114" s="189"/>
      <c r="CB114" s="189"/>
      <c r="CC114" s="189"/>
      <c r="CD114" s="189"/>
      <c r="CE114" s="189"/>
      <c r="CF114" s="189"/>
      <c r="CG114" s="189"/>
      <c r="CH114" s="189"/>
      <c r="CI114" s="189"/>
      <c r="CJ114" s="189"/>
      <c r="CK114" s="189"/>
      <c r="CL114" s="189"/>
      <c r="CM114" s="189"/>
      <c r="CN114" s="189"/>
      <c r="CO114" s="189"/>
      <c r="CP114" s="189"/>
      <c r="CQ114" s="189"/>
      <c r="CR114" s="189"/>
      <c r="CS114" s="189"/>
      <c r="CT114" s="189"/>
      <c r="CU114" s="189"/>
      <c r="CV114" s="189"/>
      <c r="CW114" s="189"/>
      <c r="CX114" s="189"/>
      <c r="CY114" s="189"/>
      <c r="CZ114" s="189"/>
      <c r="DA114" s="189"/>
      <c r="DB114" s="189"/>
      <c r="DC114" s="189"/>
      <c r="DD114" s="189"/>
      <c r="DE114" s="189"/>
      <c r="DF114" s="189"/>
      <c r="DG114" s="189"/>
      <c r="DH114" s="189"/>
      <c r="DI114" s="189"/>
      <c r="DJ114" s="189"/>
      <c r="DK114" s="189"/>
      <c r="DL114" s="189"/>
      <c r="DM114" s="189"/>
      <c r="DN114" s="189"/>
      <c r="DO114" s="189"/>
      <c r="DP114" s="189"/>
      <c r="DQ114" s="189"/>
      <c r="DR114" s="189"/>
      <c r="DS114" s="189"/>
      <c r="DT114" s="189"/>
      <c r="DU114" s="189"/>
      <c r="DV114" s="189"/>
      <c r="DW114" s="189"/>
      <c r="DX114" s="189"/>
      <c r="DY114" s="189"/>
      <c r="DZ114" s="189"/>
      <c r="EA114" s="189"/>
      <c r="EB114" s="189"/>
      <c r="EC114" s="189"/>
      <c r="ED114" s="189"/>
      <c r="EE114" s="189"/>
      <c r="EF114" s="189"/>
      <c r="EG114" s="189"/>
      <c r="EH114" s="189"/>
      <c r="EI114" s="189"/>
      <c r="EJ114" s="189"/>
      <c r="EK114" s="189"/>
      <c r="EL114" s="189"/>
      <c r="EM114" s="189"/>
      <c r="EN114" s="189"/>
      <c r="EO114" s="189"/>
      <c r="EP114" s="189"/>
      <c r="EQ114" s="189"/>
      <c r="ER114" s="189"/>
      <c r="ES114" s="189"/>
      <c r="ET114" s="189"/>
      <c r="EU114" s="189"/>
      <c r="EV114" s="189"/>
      <c r="EW114" s="189"/>
    </row>
    <row r="115" spans="1:153" ht="15" customHeight="1" x14ac:dyDescent="0.25">
      <c r="A115" s="189" t="s">
        <v>141</v>
      </c>
      <c r="B115" s="189"/>
      <c r="C115" s="189"/>
      <c r="D115" s="189"/>
      <c r="E115" s="189"/>
      <c r="F115" s="189"/>
      <c r="G115" s="189"/>
      <c r="H115" s="189"/>
      <c r="I115" s="189"/>
      <c r="J115" s="189"/>
      <c r="K115" s="189"/>
      <c r="L115" s="189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  <c r="AB115" s="189"/>
      <c r="AC115" s="189"/>
      <c r="AD115" s="189"/>
      <c r="AE115" s="189"/>
      <c r="AF115" s="189"/>
      <c r="AG115" s="189"/>
      <c r="AH115" s="189"/>
      <c r="AI115" s="189"/>
      <c r="AJ115" s="189"/>
      <c r="AK115" s="189"/>
      <c r="AL115" s="189"/>
      <c r="AM115" s="189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189"/>
      <c r="AX115" s="189"/>
      <c r="AY115" s="189"/>
      <c r="AZ115" s="189"/>
      <c r="BA115" s="189"/>
      <c r="BB115" s="189"/>
      <c r="BC115" s="189"/>
      <c r="BD115" s="189"/>
      <c r="BE115" s="189"/>
      <c r="BF115" s="189"/>
      <c r="BG115" s="189"/>
      <c r="BH115" s="189"/>
      <c r="BI115" s="189"/>
      <c r="BJ115" s="189"/>
      <c r="BK115" s="189"/>
      <c r="BL115" s="189"/>
      <c r="BM115" s="189"/>
      <c r="BN115" s="189"/>
      <c r="BO115" s="189"/>
      <c r="BP115" s="189"/>
      <c r="BQ115" s="189"/>
      <c r="BR115" s="189"/>
      <c r="BS115" s="189"/>
      <c r="BT115" s="189"/>
      <c r="BU115" s="189"/>
      <c r="BV115" s="189"/>
      <c r="BW115" s="189"/>
      <c r="BX115" s="189"/>
      <c r="BY115" s="189"/>
      <c r="BZ115" s="189"/>
      <c r="CA115" s="189"/>
      <c r="CB115" s="189"/>
      <c r="CC115" s="189"/>
      <c r="CD115" s="189"/>
      <c r="CE115" s="189"/>
      <c r="CF115" s="189"/>
      <c r="CG115" s="189"/>
      <c r="CH115" s="189"/>
      <c r="CI115" s="189"/>
      <c r="CJ115" s="189"/>
      <c r="CK115" s="189"/>
      <c r="CL115" s="189"/>
      <c r="CM115" s="189"/>
      <c r="CN115" s="189"/>
      <c r="CO115" s="189"/>
      <c r="CP115" s="189"/>
      <c r="CQ115" s="189"/>
      <c r="CR115" s="189"/>
      <c r="CS115" s="189"/>
      <c r="CT115" s="189"/>
      <c r="CU115" s="189"/>
      <c r="CV115" s="189"/>
      <c r="CW115" s="189"/>
      <c r="CX115" s="189"/>
      <c r="CY115" s="189"/>
      <c r="CZ115" s="189"/>
      <c r="DA115" s="189"/>
      <c r="DB115" s="189"/>
      <c r="DC115" s="189"/>
      <c r="DD115" s="189"/>
      <c r="DE115" s="189"/>
      <c r="DF115" s="189"/>
      <c r="DG115" s="189"/>
      <c r="DH115" s="189"/>
      <c r="DI115" s="189"/>
      <c r="DJ115" s="189"/>
      <c r="DK115" s="189"/>
      <c r="DL115" s="189"/>
      <c r="DM115" s="189"/>
      <c r="DN115" s="189"/>
      <c r="DO115" s="189"/>
      <c r="DP115" s="189"/>
      <c r="DQ115" s="189"/>
      <c r="DR115" s="189"/>
      <c r="DS115" s="189"/>
      <c r="DT115" s="189"/>
      <c r="DU115" s="189"/>
      <c r="DV115" s="189"/>
      <c r="DW115" s="189"/>
      <c r="DX115" s="189"/>
      <c r="DY115" s="189"/>
      <c r="DZ115" s="189"/>
      <c r="EA115" s="189"/>
      <c r="EB115" s="189"/>
      <c r="EC115" s="189"/>
      <c r="ED115" s="189"/>
      <c r="EE115" s="189"/>
      <c r="EF115" s="189"/>
      <c r="EG115" s="189"/>
      <c r="EH115" s="189"/>
      <c r="EI115" s="189"/>
      <c r="EJ115" s="189"/>
      <c r="EK115" s="189"/>
      <c r="EL115" s="189"/>
      <c r="EM115" s="189"/>
      <c r="EN115" s="189"/>
      <c r="EO115" s="189"/>
      <c r="EP115" s="189"/>
      <c r="EQ115" s="189"/>
      <c r="ER115" s="189"/>
      <c r="ES115" s="189"/>
      <c r="ET115" s="189"/>
      <c r="EU115" s="189"/>
      <c r="EV115" s="189"/>
      <c r="EW115" s="189"/>
    </row>
    <row r="116" spans="1:153" ht="15" customHeight="1" x14ac:dyDescent="0.25">
      <c r="A116" s="189" t="s">
        <v>140</v>
      </c>
      <c r="B116" s="189"/>
      <c r="C116" s="189"/>
      <c r="D116" s="189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89"/>
      <c r="CU116" s="189"/>
      <c r="CV116" s="189"/>
      <c r="CW116" s="189"/>
      <c r="CX116" s="189"/>
      <c r="CY116" s="189"/>
      <c r="CZ116" s="189"/>
      <c r="DA116" s="189"/>
      <c r="DB116" s="189"/>
      <c r="DC116" s="189"/>
      <c r="DD116" s="189"/>
      <c r="DE116" s="189"/>
      <c r="DF116" s="189"/>
      <c r="DG116" s="189"/>
      <c r="DH116" s="189"/>
      <c r="DI116" s="189"/>
      <c r="DJ116" s="189"/>
      <c r="DK116" s="189"/>
      <c r="DL116" s="189"/>
      <c r="DM116" s="189"/>
      <c r="DN116" s="189"/>
      <c r="DO116" s="189"/>
      <c r="DP116" s="189"/>
      <c r="DQ116" s="189"/>
      <c r="DR116" s="189"/>
      <c r="DS116" s="189"/>
      <c r="DT116" s="189"/>
      <c r="DU116" s="189"/>
      <c r="DV116" s="189"/>
      <c r="DW116" s="189"/>
      <c r="DX116" s="189"/>
      <c r="DY116" s="189"/>
      <c r="DZ116" s="189"/>
      <c r="EA116" s="189"/>
      <c r="EB116" s="189"/>
      <c r="EC116" s="189"/>
      <c r="ED116" s="189"/>
      <c r="EE116" s="189"/>
      <c r="EF116" s="189"/>
      <c r="EG116" s="189"/>
      <c r="EH116" s="189"/>
      <c r="EI116" s="189"/>
      <c r="EJ116" s="189"/>
      <c r="EK116" s="189"/>
      <c r="EL116" s="189"/>
      <c r="EM116" s="189"/>
      <c r="EN116" s="189"/>
      <c r="EO116" s="189"/>
      <c r="EP116" s="189"/>
      <c r="EQ116" s="189"/>
      <c r="ER116" s="189"/>
      <c r="ES116" s="189"/>
      <c r="ET116" s="189"/>
      <c r="EU116" s="189"/>
      <c r="EV116" s="189"/>
      <c r="EW116" s="189"/>
    </row>
    <row r="117" spans="1:153" ht="15" customHeight="1" x14ac:dyDescent="0.25">
      <c r="A117" s="189" t="s">
        <v>139</v>
      </c>
      <c r="B117" s="189"/>
      <c r="C117" s="189"/>
      <c r="D117" s="189"/>
      <c r="E117" s="189"/>
      <c r="F117" s="189"/>
      <c r="G117" s="189"/>
      <c r="H117" s="189"/>
      <c r="I117" s="189"/>
      <c r="J117" s="189"/>
      <c r="K117" s="189"/>
      <c r="L117" s="189"/>
      <c r="M117" s="189"/>
      <c r="N117" s="189"/>
      <c r="O117" s="189"/>
      <c r="P117" s="189"/>
      <c r="Q117" s="189"/>
      <c r="R117" s="189"/>
      <c r="S117" s="189"/>
      <c r="T117" s="189"/>
      <c r="U117" s="189"/>
      <c r="V117" s="189"/>
      <c r="W117" s="189"/>
      <c r="X117" s="189"/>
      <c r="Y117" s="189"/>
      <c r="Z117" s="189"/>
      <c r="AA117" s="189"/>
      <c r="AB117" s="189"/>
      <c r="AC117" s="189"/>
      <c r="AD117" s="189"/>
      <c r="AE117" s="189"/>
      <c r="AF117" s="189"/>
      <c r="AG117" s="189"/>
      <c r="AH117" s="189"/>
      <c r="AI117" s="189"/>
      <c r="AJ117" s="189"/>
      <c r="AK117" s="189"/>
      <c r="AL117" s="189"/>
      <c r="AM117" s="189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189"/>
      <c r="AX117" s="189"/>
      <c r="AY117" s="189"/>
      <c r="AZ117" s="189"/>
      <c r="BA117" s="189"/>
      <c r="BB117" s="189"/>
      <c r="BC117" s="189"/>
      <c r="BD117" s="189"/>
      <c r="BE117" s="189"/>
      <c r="BF117" s="189"/>
      <c r="BG117" s="189"/>
      <c r="BH117" s="189"/>
      <c r="BI117" s="189"/>
      <c r="BJ117" s="189"/>
      <c r="BK117" s="189"/>
      <c r="BL117" s="189"/>
      <c r="BM117" s="189"/>
      <c r="BN117" s="189"/>
      <c r="BO117" s="189"/>
      <c r="BP117" s="189"/>
      <c r="BQ117" s="189"/>
      <c r="BR117" s="189"/>
      <c r="BS117" s="189"/>
      <c r="BT117" s="189"/>
      <c r="BU117" s="189"/>
      <c r="BV117" s="189"/>
      <c r="BW117" s="189"/>
      <c r="BX117" s="189"/>
      <c r="BY117" s="189"/>
      <c r="BZ117" s="189"/>
      <c r="CA117" s="189"/>
      <c r="CB117" s="189"/>
      <c r="CC117" s="189"/>
      <c r="CD117" s="189"/>
      <c r="CE117" s="189"/>
      <c r="CF117" s="189"/>
      <c r="CG117" s="189"/>
      <c r="CH117" s="189"/>
      <c r="CI117" s="189"/>
      <c r="CJ117" s="189"/>
      <c r="CK117" s="189"/>
      <c r="CL117" s="189"/>
      <c r="CM117" s="189"/>
      <c r="CN117" s="189"/>
      <c r="CO117" s="189"/>
      <c r="CP117" s="189"/>
      <c r="CQ117" s="189"/>
      <c r="CR117" s="189"/>
      <c r="CS117" s="189"/>
      <c r="CT117" s="189"/>
      <c r="CU117" s="189"/>
      <c r="CV117" s="189"/>
      <c r="CW117" s="189"/>
      <c r="CX117" s="189"/>
      <c r="CY117" s="189"/>
      <c r="CZ117" s="189"/>
      <c r="DA117" s="189"/>
      <c r="DB117" s="189"/>
      <c r="DC117" s="189"/>
      <c r="DD117" s="189"/>
      <c r="DE117" s="189"/>
      <c r="DF117" s="189"/>
      <c r="DG117" s="189"/>
      <c r="DH117" s="189"/>
      <c r="DI117" s="189"/>
      <c r="DJ117" s="189"/>
      <c r="DK117" s="189"/>
      <c r="DL117" s="189"/>
      <c r="DM117" s="189"/>
      <c r="DN117" s="189"/>
      <c r="DO117" s="189"/>
      <c r="DP117" s="189"/>
      <c r="DQ117" s="189"/>
      <c r="DR117" s="189"/>
      <c r="DS117" s="189"/>
      <c r="DT117" s="189"/>
      <c r="DU117" s="189"/>
      <c r="DV117" s="189"/>
      <c r="DW117" s="189"/>
      <c r="DX117" s="189"/>
      <c r="DY117" s="189"/>
      <c r="DZ117" s="189"/>
      <c r="EA117" s="189"/>
      <c r="EB117" s="189"/>
      <c r="EC117" s="189"/>
      <c r="ED117" s="189"/>
      <c r="EE117" s="189"/>
      <c r="EF117" s="189"/>
      <c r="EG117" s="189"/>
      <c r="EH117" s="189"/>
      <c r="EI117" s="189"/>
      <c r="EJ117" s="189"/>
      <c r="EK117" s="189"/>
      <c r="EL117" s="189"/>
      <c r="EM117" s="189"/>
      <c r="EN117" s="189"/>
      <c r="EO117" s="189"/>
      <c r="EP117" s="189"/>
      <c r="EQ117" s="189"/>
      <c r="ER117" s="189"/>
      <c r="ES117" s="189"/>
      <c r="ET117" s="189"/>
      <c r="EU117" s="189"/>
      <c r="EV117" s="189"/>
      <c r="EW117" s="189"/>
    </row>
    <row r="118" spans="1:153" ht="15" customHeight="1" x14ac:dyDescent="0.25">
      <c r="A118" s="189" t="s">
        <v>138</v>
      </c>
      <c r="B118" s="189"/>
      <c r="C118" s="189"/>
      <c r="D118" s="189"/>
      <c r="E118" s="189"/>
      <c r="F118" s="189"/>
      <c r="G118" s="189"/>
      <c r="H118" s="189"/>
      <c r="I118" s="189"/>
      <c r="J118" s="189"/>
      <c r="K118" s="189"/>
      <c r="L118" s="189"/>
      <c r="M118" s="189"/>
      <c r="N118" s="189"/>
      <c r="O118" s="189"/>
      <c r="P118" s="189"/>
      <c r="Q118" s="189"/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  <c r="AB118" s="189"/>
      <c r="AC118" s="189"/>
      <c r="AD118" s="189"/>
      <c r="AE118" s="189"/>
      <c r="AF118" s="189"/>
      <c r="AG118" s="189"/>
      <c r="AH118" s="189"/>
      <c r="AI118" s="189"/>
      <c r="AJ118" s="189"/>
      <c r="AK118" s="189"/>
      <c r="AL118" s="189"/>
      <c r="AM118" s="189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189"/>
      <c r="AX118" s="189"/>
      <c r="AY118" s="189"/>
      <c r="AZ118" s="189"/>
      <c r="BA118" s="189"/>
      <c r="BB118" s="189"/>
      <c r="BC118" s="189"/>
      <c r="BD118" s="189"/>
      <c r="BE118" s="189"/>
      <c r="BF118" s="189"/>
      <c r="BG118" s="189"/>
      <c r="BH118" s="189"/>
      <c r="BI118" s="189"/>
      <c r="BJ118" s="189"/>
      <c r="BK118" s="189"/>
      <c r="BL118" s="189"/>
      <c r="BM118" s="189"/>
      <c r="BN118" s="189"/>
      <c r="BO118" s="189"/>
      <c r="BP118" s="189"/>
      <c r="BQ118" s="189"/>
      <c r="BR118" s="189"/>
      <c r="BS118" s="189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89"/>
      <c r="CJ118" s="189"/>
      <c r="CK118" s="189"/>
      <c r="CL118" s="189"/>
      <c r="CM118" s="189"/>
      <c r="CN118" s="189"/>
      <c r="CO118" s="189"/>
      <c r="CP118" s="189"/>
      <c r="CQ118" s="189"/>
      <c r="CR118" s="189"/>
      <c r="CS118" s="189"/>
      <c r="CT118" s="189"/>
      <c r="CU118" s="189"/>
      <c r="CV118" s="189"/>
      <c r="CW118" s="189"/>
      <c r="CX118" s="189"/>
      <c r="CY118" s="189"/>
      <c r="CZ118" s="189"/>
      <c r="DA118" s="189"/>
      <c r="DB118" s="189"/>
      <c r="DC118" s="189"/>
      <c r="DD118" s="189"/>
      <c r="DE118" s="189"/>
      <c r="DF118" s="189"/>
      <c r="DG118" s="189"/>
      <c r="DH118" s="189"/>
      <c r="DI118" s="189"/>
      <c r="DJ118" s="189"/>
      <c r="DK118" s="189"/>
      <c r="DL118" s="189"/>
      <c r="DM118" s="189"/>
      <c r="DN118" s="189"/>
      <c r="DO118" s="189"/>
      <c r="DP118" s="189"/>
      <c r="DQ118" s="189"/>
      <c r="DR118" s="189"/>
      <c r="DS118" s="189"/>
      <c r="DT118" s="189"/>
      <c r="DU118" s="189"/>
      <c r="DV118" s="189"/>
      <c r="DW118" s="189"/>
      <c r="DX118" s="189"/>
      <c r="DY118" s="189"/>
      <c r="DZ118" s="189"/>
      <c r="EA118" s="189"/>
      <c r="EB118" s="189"/>
      <c r="EC118" s="189"/>
      <c r="ED118" s="189"/>
      <c r="EE118" s="189"/>
      <c r="EF118" s="189"/>
      <c r="EG118" s="189"/>
      <c r="EH118" s="189"/>
      <c r="EI118" s="189"/>
      <c r="EJ118" s="189"/>
      <c r="EK118" s="189"/>
      <c r="EL118" s="189"/>
      <c r="EM118" s="189"/>
      <c r="EN118" s="189"/>
      <c r="EO118" s="189"/>
      <c r="EP118" s="189"/>
      <c r="EQ118" s="189"/>
      <c r="ER118" s="189"/>
      <c r="ES118" s="189"/>
      <c r="ET118" s="189"/>
      <c r="EU118" s="189"/>
      <c r="EV118" s="189"/>
      <c r="EW118" s="189"/>
    </row>
    <row r="119" spans="1:153" ht="15" customHeight="1" x14ac:dyDescent="0.25">
      <c r="A119" s="189" t="s">
        <v>137</v>
      </c>
      <c r="B119" s="189"/>
      <c r="C119" s="189"/>
      <c r="D119" s="189"/>
      <c r="E119" s="189"/>
      <c r="F119" s="189"/>
      <c r="G119" s="189"/>
      <c r="H119" s="189"/>
      <c r="I119" s="189"/>
      <c r="J119" s="189"/>
      <c r="K119" s="189"/>
      <c r="L119" s="189"/>
      <c r="M119" s="189"/>
      <c r="N119" s="189"/>
      <c r="O119" s="189"/>
      <c r="P119" s="189"/>
      <c r="Q119" s="189"/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189"/>
      <c r="AX119" s="189"/>
      <c r="AY119" s="189"/>
      <c r="AZ119" s="189"/>
      <c r="BA119" s="189"/>
      <c r="BB119" s="189"/>
      <c r="BC119" s="189"/>
      <c r="BD119" s="189"/>
      <c r="BE119" s="189"/>
      <c r="BF119" s="189"/>
      <c r="BG119" s="189"/>
      <c r="BH119" s="189"/>
      <c r="BI119" s="189"/>
      <c r="BJ119" s="189"/>
      <c r="BK119" s="189"/>
      <c r="BL119" s="189"/>
      <c r="BM119" s="189"/>
      <c r="BN119" s="189"/>
      <c r="BO119" s="189"/>
      <c r="BP119" s="189"/>
      <c r="BQ119" s="189"/>
      <c r="BR119" s="189"/>
      <c r="BS119" s="189"/>
      <c r="BT119" s="189"/>
      <c r="BU119" s="189"/>
      <c r="BV119" s="189"/>
      <c r="BW119" s="189"/>
      <c r="BX119" s="189"/>
      <c r="BY119" s="189"/>
      <c r="BZ119" s="189"/>
      <c r="CA119" s="189"/>
      <c r="CB119" s="189"/>
      <c r="CC119" s="189"/>
      <c r="CD119" s="189"/>
      <c r="CE119" s="189"/>
      <c r="CF119" s="189"/>
      <c r="CG119" s="189"/>
      <c r="CH119" s="189"/>
      <c r="CI119" s="189"/>
      <c r="CJ119" s="189"/>
      <c r="CK119" s="189"/>
      <c r="CL119" s="189"/>
      <c r="CM119" s="189"/>
      <c r="CN119" s="189"/>
      <c r="CO119" s="189"/>
      <c r="CP119" s="189"/>
      <c r="CQ119" s="189"/>
      <c r="CR119" s="189"/>
      <c r="CS119" s="189"/>
      <c r="CT119" s="189"/>
      <c r="CU119" s="189"/>
      <c r="CV119" s="189"/>
      <c r="CW119" s="189"/>
      <c r="CX119" s="189"/>
      <c r="CY119" s="189"/>
      <c r="CZ119" s="189"/>
      <c r="DA119" s="189"/>
      <c r="DB119" s="189"/>
      <c r="DC119" s="189"/>
      <c r="DD119" s="189"/>
      <c r="DE119" s="189"/>
      <c r="DF119" s="189"/>
      <c r="DG119" s="189"/>
      <c r="DH119" s="189"/>
      <c r="DI119" s="189"/>
      <c r="DJ119" s="189"/>
      <c r="DK119" s="189"/>
      <c r="DL119" s="189"/>
      <c r="DM119" s="189"/>
      <c r="DN119" s="189"/>
      <c r="DO119" s="189"/>
      <c r="DP119" s="189"/>
      <c r="DQ119" s="189"/>
      <c r="DR119" s="189"/>
      <c r="DS119" s="189"/>
      <c r="DT119" s="189"/>
      <c r="DU119" s="189"/>
      <c r="DV119" s="189"/>
      <c r="DW119" s="189"/>
      <c r="DX119" s="189"/>
      <c r="DY119" s="189"/>
      <c r="DZ119" s="189"/>
      <c r="EA119" s="189"/>
      <c r="EB119" s="189"/>
      <c r="EC119" s="189"/>
      <c r="ED119" s="189"/>
      <c r="EE119" s="189"/>
      <c r="EF119" s="189"/>
      <c r="EG119" s="189"/>
      <c r="EH119" s="189"/>
      <c r="EI119" s="189"/>
      <c r="EJ119" s="189"/>
      <c r="EK119" s="189"/>
      <c r="EL119" s="189"/>
      <c r="EM119" s="189"/>
      <c r="EN119" s="189"/>
      <c r="EO119" s="189"/>
      <c r="EP119" s="189"/>
      <c r="EQ119" s="189"/>
      <c r="ER119" s="189"/>
      <c r="ES119" s="189"/>
      <c r="ET119" s="189"/>
      <c r="EU119" s="189"/>
      <c r="EV119" s="189"/>
      <c r="EW119" s="189"/>
    </row>
  </sheetData>
  <mergeCells count="815">
    <mergeCell ref="A1:EW1"/>
    <mergeCell ref="A2:EW2"/>
    <mergeCell ref="A3:EW3"/>
    <mergeCell ref="A4:A5"/>
    <mergeCell ref="B4:B5"/>
    <mergeCell ref="C4:C5"/>
    <mergeCell ref="D4:H4"/>
    <mergeCell ref="I4:M4"/>
    <mergeCell ref="N4:R4"/>
    <mergeCell ref="S4:W4"/>
    <mergeCell ref="X4:AB4"/>
    <mergeCell ref="AC4:AG4"/>
    <mergeCell ref="AH4:AL4"/>
    <mergeCell ref="AM4:AQ4"/>
    <mergeCell ref="AR4:AV4"/>
    <mergeCell ref="AW4:BA4"/>
    <mergeCell ref="BB4:BF4"/>
    <mergeCell ref="BG4:BK4"/>
    <mergeCell ref="BL4:BP4"/>
    <mergeCell ref="BQ4:BU4"/>
    <mergeCell ref="BV4:BZ4"/>
    <mergeCell ref="CA4:CE4"/>
    <mergeCell ref="CF4:CJ4"/>
    <mergeCell ref="CK4:CO4"/>
    <mergeCell ref="CP4:CT4"/>
    <mergeCell ref="CU4:CY4"/>
    <mergeCell ref="CZ4:DD4"/>
    <mergeCell ref="DE4:DI4"/>
    <mergeCell ref="DJ4:DN4"/>
    <mergeCell ref="DO4:DS4"/>
    <mergeCell ref="DT4:DX4"/>
    <mergeCell ref="DY4:EC4"/>
    <mergeCell ref="ED4:EH4"/>
    <mergeCell ref="EI4:EM4"/>
    <mergeCell ref="EN4:ER4"/>
    <mergeCell ref="ES4:EW4"/>
    <mergeCell ref="D6:H6"/>
    <mergeCell ref="I6:M6"/>
    <mergeCell ref="N6:R6"/>
    <mergeCell ref="S6:W6"/>
    <mergeCell ref="X6:AB6"/>
    <mergeCell ref="AC6:AG6"/>
    <mergeCell ref="AH6:AL6"/>
    <mergeCell ref="AM6:AQ6"/>
    <mergeCell ref="AR6:AV6"/>
    <mergeCell ref="AW6:BA6"/>
    <mergeCell ref="BB6:BF6"/>
    <mergeCell ref="BG6:BK6"/>
    <mergeCell ref="BL6:BP6"/>
    <mergeCell ref="BQ6:BU6"/>
    <mergeCell ref="BV6:BZ6"/>
    <mergeCell ref="CA6:CE6"/>
    <mergeCell ref="CF6:CJ6"/>
    <mergeCell ref="CK6:CO6"/>
    <mergeCell ref="CP6:CT6"/>
    <mergeCell ref="CU6:CY6"/>
    <mergeCell ref="CZ6:DD6"/>
    <mergeCell ref="DE6:DI6"/>
    <mergeCell ref="DJ6:DN6"/>
    <mergeCell ref="DO6:DS6"/>
    <mergeCell ref="DT6:DX6"/>
    <mergeCell ref="DY6:EC6"/>
    <mergeCell ref="ED6:EH6"/>
    <mergeCell ref="EI6:EM6"/>
    <mergeCell ref="EN6:ER6"/>
    <mergeCell ref="ES6:EW6"/>
    <mergeCell ref="D7:H7"/>
    <mergeCell ref="I7:M7"/>
    <mergeCell ref="N7:R7"/>
    <mergeCell ref="S7:W7"/>
    <mergeCell ref="X7:AB7"/>
    <mergeCell ref="AC7:AG7"/>
    <mergeCell ref="AH7:AL7"/>
    <mergeCell ref="AM7:AQ7"/>
    <mergeCell ref="AR7:AV7"/>
    <mergeCell ref="AW7:BA7"/>
    <mergeCell ref="BB7:BF7"/>
    <mergeCell ref="BG7:BK7"/>
    <mergeCell ref="BL7:BP7"/>
    <mergeCell ref="BQ7:BU7"/>
    <mergeCell ref="BV7:BZ7"/>
    <mergeCell ref="CA7:CE7"/>
    <mergeCell ref="CF7:CJ7"/>
    <mergeCell ref="CK7:CO7"/>
    <mergeCell ref="CP7:CT7"/>
    <mergeCell ref="CU7:CY7"/>
    <mergeCell ref="CZ7:DD7"/>
    <mergeCell ref="DE7:DI7"/>
    <mergeCell ref="DJ7:DN7"/>
    <mergeCell ref="DO7:DS7"/>
    <mergeCell ref="DT7:DX7"/>
    <mergeCell ref="DY7:EC7"/>
    <mergeCell ref="ED7:EH7"/>
    <mergeCell ref="EI7:EM7"/>
    <mergeCell ref="EN7:ER7"/>
    <mergeCell ref="ES7:EW7"/>
    <mergeCell ref="D8:H8"/>
    <mergeCell ref="I8:M8"/>
    <mergeCell ref="N8:R8"/>
    <mergeCell ref="S8:W8"/>
    <mergeCell ref="X8:AB8"/>
    <mergeCell ref="AC8:AG8"/>
    <mergeCell ref="AH8:AL8"/>
    <mergeCell ref="AM8:AQ8"/>
    <mergeCell ref="AR8:AV8"/>
    <mergeCell ref="AW8:BA8"/>
    <mergeCell ref="BB8:BF8"/>
    <mergeCell ref="BG8:BK8"/>
    <mergeCell ref="BL8:BP8"/>
    <mergeCell ref="BQ8:BU8"/>
    <mergeCell ref="BV8:BZ8"/>
    <mergeCell ref="CA8:CE8"/>
    <mergeCell ref="CF8:CJ8"/>
    <mergeCell ref="CK8:CO8"/>
    <mergeCell ref="CP8:CT8"/>
    <mergeCell ref="CU8:CY8"/>
    <mergeCell ref="CZ8:DD8"/>
    <mergeCell ref="DE8:DI8"/>
    <mergeCell ref="DJ8:DN8"/>
    <mergeCell ref="DO8:DS8"/>
    <mergeCell ref="DT8:DX8"/>
    <mergeCell ref="DY8:EC8"/>
    <mergeCell ref="ED8:EH8"/>
    <mergeCell ref="EI8:EM8"/>
    <mergeCell ref="EN8:ER8"/>
    <mergeCell ref="ES8:EW8"/>
    <mergeCell ref="D9:H9"/>
    <mergeCell ref="I9:M9"/>
    <mergeCell ref="N9:R9"/>
    <mergeCell ref="S9:W9"/>
    <mergeCell ref="X9:AB9"/>
    <mergeCell ref="AC9:AG9"/>
    <mergeCell ref="AH9:AL9"/>
    <mergeCell ref="AM9:AQ9"/>
    <mergeCell ref="AR9:AV9"/>
    <mergeCell ref="AW9:BA9"/>
    <mergeCell ref="BB9:BF9"/>
    <mergeCell ref="BG9:BK9"/>
    <mergeCell ref="BL9:BP9"/>
    <mergeCell ref="BQ9:BU9"/>
    <mergeCell ref="BV9:BZ9"/>
    <mergeCell ref="CA9:CE9"/>
    <mergeCell ref="CF9:CJ9"/>
    <mergeCell ref="CK9:CO9"/>
    <mergeCell ref="CP9:CT9"/>
    <mergeCell ref="CU9:CY9"/>
    <mergeCell ref="CZ9:DD9"/>
    <mergeCell ref="DE9:DI9"/>
    <mergeCell ref="DJ9:DN9"/>
    <mergeCell ref="DO9:DS9"/>
    <mergeCell ref="DT9:DX9"/>
    <mergeCell ref="DY9:EC9"/>
    <mergeCell ref="ED9:EH9"/>
    <mergeCell ref="EI9:EM9"/>
    <mergeCell ref="EN9:ER9"/>
    <mergeCell ref="ES9:EW9"/>
    <mergeCell ref="D10:H10"/>
    <mergeCell ref="I10:M10"/>
    <mergeCell ref="N10:R10"/>
    <mergeCell ref="S10:W10"/>
    <mergeCell ref="X10:AB10"/>
    <mergeCell ref="AC10:AG10"/>
    <mergeCell ref="AH10:AL10"/>
    <mergeCell ref="AM10:AQ10"/>
    <mergeCell ref="AR10:AV10"/>
    <mergeCell ref="AW10:BA10"/>
    <mergeCell ref="BB10:BF10"/>
    <mergeCell ref="BG10:BK10"/>
    <mergeCell ref="BL10:BP10"/>
    <mergeCell ref="BQ10:BU10"/>
    <mergeCell ref="BV10:BZ10"/>
    <mergeCell ref="CA10:CE10"/>
    <mergeCell ref="CF10:CJ10"/>
    <mergeCell ref="CK10:CO10"/>
    <mergeCell ref="CP10:CT10"/>
    <mergeCell ref="CU10:CY10"/>
    <mergeCell ref="CZ10:DD10"/>
    <mergeCell ref="DE10:DI10"/>
    <mergeCell ref="DJ10:DN10"/>
    <mergeCell ref="DO10:DS10"/>
    <mergeCell ref="DT10:DX10"/>
    <mergeCell ref="DY10:EC10"/>
    <mergeCell ref="ED10:EH10"/>
    <mergeCell ref="EI10:EM10"/>
    <mergeCell ref="EN10:ER10"/>
    <mergeCell ref="ES10:EW10"/>
    <mergeCell ref="D19:H19"/>
    <mergeCell ref="I19:M19"/>
    <mergeCell ref="N19:R19"/>
    <mergeCell ref="S19:W19"/>
    <mergeCell ref="X19:AB19"/>
    <mergeCell ref="AC19:AG19"/>
    <mergeCell ref="AH19:AL19"/>
    <mergeCell ref="AM19:AQ19"/>
    <mergeCell ref="AR19:AV19"/>
    <mergeCell ref="AW19:BA19"/>
    <mergeCell ref="BB19:BF19"/>
    <mergeCell ref="BG19:BK19"/>
    <mergeCell ref="BL19:BP19"/>
    <mergeCell ref="BQ19:BU19"/>
    <mergeCell ref="BV19:BZ19"/>
    <mergeCell ref="CA19:CE19"/>
    <mergeCell ref="CF19:CJ19"/>
    <mergeCell ref="CK19:CO19"/>
    <mergeCell ref="CP19:CT19"/>
    <mergeCell ref="CU19:CY19"/>
    <mergeCell ref="CZ19:DD19"/>
    <mergeCell ref="DE19:DI19"/>
    <mergeCell ref="DJ19:DN19"/>
    <mergeCell ref="DO19:DS19"/>
    <mergeCell ref="DT19:DX19"/>
    <mergeCell ref="DY19:EC19"/>
    <mergeCell ref="ED19:EH19"/>
    <mergeCell ref="EI19:EM19"/>
    <mergeCell ref="EN19:ER19"/>
    <mergeCell ref="ES19:EW19"/>
    <mergeCell ref="D27:H27"/>
    <mergeCell ref="I27:M27"/>
    <mergeCell ref="N27:R27"/>
    <mergeCell ref="S27:W27"/>
    <mergeCell ref="X27:AB27"/>
    <mergeCell ref="AC27:AG27"/>
    <mergeCell ref="AH27:AL27"/>
    <mergeCell ref="AM27:AQ27"/>
    <mergeCell ref="AR27:AV27"/>
    <mergeCell ref="AW27:BA27"/>
    <mergeCell ref="BB27:BF27"/>
    <mergeCell ref="BG27:BK27"/>
    <mergeCell ref="BL27:BP27"/>
    <mergeCell ref="BQ27:BU27"/>
    <mergeCell ref="BV27:BZ27"/>
    <mergeCell ref="CA27:CE27"/>
    <mergeCell ref="CF27:CJ27"/>
    <mergeCell ref="CK27:CO27"/>
    <mergeCell ref="CP27:CT27"/>
    <mergeCell ref="CU27:CY27"/>
    <mergeCell ref="CZ27:DD27"/>
    <mergeCell ref="DE27:DI27"/>
    <mergeCell ref="DJ27:DN27"/>
    <mergeCell ref="DO27:DS27"/>
    <mergeCell ref="DT27:DX27"/>
    <mergeCell ref="DY27:EC27"/>
    <mergeCell ref="ED27:EH27"/>
    <mergeCell ref="EI27:EM27"/>
    <mergeCell ref="EN27:ER27"/>
    <mergeCell ref="ES27:EW27"/>
    <mergeCell ref="D29:H29"/>
    <mergeCell ref="I29:M29"/>
    <mergeCell ref="N29:R29"/>
    <mergeCell ref="S29:W29"/>
    <mergeCell ref="X29:AB29"/>
    <mergeCell ref="AC29:AG29"/>
    <mergeCell ref="AH29:AL29"/>
    <mergeCell ref="AM29:AQ29"/>
    <mergeCell ref="AR29:AV29"/>
    <mergeCell ref="AW29:BA29"/>
    <mergeCell ref="BB29:BF29"/>
    <mergeCell ref="BG29:BK29"/>
    <mergeCell ref="BL29:BP29"/>
    <mergeCell ref="BQ29:BU29"/>
    <mergeCell ref="BV29:BZ29"/>
    <mergeCell ref="CA29:CE29"/>
    <mergeCell ref="CF29:CJ29"/>
    <mergeCell ref="CK29:CO29"/>
    <mergeCell ref="CP29:CT29"/>
    <mergeCell ref="CU29:CY29"/>
    <mergeCell ref="CZ29:DD29"/>
    <mergeCell ref="DE29:DI29"/>
    <mergeCell ref="DJ29:DN29"/>
    <mergeCell ref="DO29:DS29"/>
    <mergeCell ref="DT29:DX29"/>
    <mergeCell ref="DY29:EC29"/>
    <mergeCell ref="ED29:EH29"/>
    <mergeCell ref="EI29:EM29"/>
    <mergeCell ref="EN29:ER29"/>
    <mergeCell ref="ES29:EW29"/>
    <mergeCell ref="D30:H30"/>
    <mergeCell ref="I30:M30"/>
    <mergeCell ref="N30:R30"/>
    <mergeCell ref="S30:W30"/>
    <mergeCell ref="X30:AB30"/>
    <mergeCell ref="AC30:AG30"/>
    <mergeCell ref="AH30:AL30"/>
    <mergeCell ref="AM30:AQ30"/>
    <mergeCell ref="AR30:AV30"/>
    <mergeCell ref="AW30:BA30"/>
    <mergeCell ref="BB30:BF30"/>
    <mergeCell ref="BG30:BK30"/>
    <mergeCell ref="BL30:BP30"/>
    <mergeCell ref="BQ30:BU30"/>
    <mergeCell ref="BV30:BZ30"/>
    <mergeCell ref="CA30:CE30"/>
    <mergeCell ref="CF30:CJ30"/>
    <mergeCell ref="CK30:CO30"/>
    <mergeCell ref="CP30:CT30"/>
    <mergeCell ref="CU30:CY30"/>
    <mergeCell ref="CZ30:DD30"/>
    <mergeCell ref="DE30:DI30"/>
    <mergeCell ref="DJ30:DN30"/>
    <mergeCell ref="DO30:DS30"/>
    <mergeCell ref="DT30:DX30"/>
    <mergeCell ref="DY30:EC30"/>
    <mergeCell ref="ED30:EH30"/>
    <mergeCell ref="EI30:EM30"/>
    <mergeCell ref="EN30:ER30"/>
    <mergeCell ref="ES30:EW30"/>
    <mergeCell ref="D40:H40"/>
    <mergeCell ref="I40:M40"/>
    <mergeCell ref="N40:R40"/>
    <mergeCell ref="S40:W40"/>
    <mergeCell ref="X40:AB40"/>
    <mergeCell ref="AC40:AG40"/>
    <mergeCell ref="AH40:AL40"/>
    <mergeCell ref="AM40:AQ40"/>
    <mergeCell ref="AR40:AV40"/>
    <mergeCell ref="AW40:BA40"/>
    <mergeCell ref="BB40:BF40"/>
    <mergeCell ref="BG40:BK40"/>
    <mergeCell ref="BL40:BP40"/>
    <mergeCell ref="BQ40:BU40"/>
    <mergeCell ref="BV40:BZ40"/>
    <mergeCell ref="CA40:CE40"/>
    <mergeCell ref="CF40:CJ40"/>
    <mergeCell ref="CK40:CO40"/>
    <mergeCell ref="CP40:CT40"/>
    <mergeCell ref="CU40:CY40"/>
    <mergeCell ref="CZ40:DD40"/>
    <mergeCell ref="DE40:DI40"/>
    <mergeCell ref="DJ40:DN40"/>
    <mergeCell ref="DO40:DS40"/>
    <mergeCell ref="DT40:DX40"/>
    <mergeCell ref="DY40:EC40"/>
    <mergeCell ref="ED40:EH40"/>
    <mergeCell ref="EI40:EM40"/>
    <mergeCell ref="EN40:ER40"/>
    <mergeCell ref="ES40:EW40"/>
    <mergeCell ref="D41:H41"/>
    <mergeCell ref="I41:M41"/>
    <mergeCell ref="N41:R41"/>
    <mergeCell ref="S41:W41"/>
    <mergeCell ref="X41:AB41"/>
    <mergeCell ref="AC41:AG41"/>
    <mergeCell ref="AH41:AL41"/>
    <mergeCell ref="AM41:AQ41"/>
    <mergeCell ref="AR41:AV41"/>
    <mergeCell ref="AW41:BA41"/>
    <mergeCell ref="BB41:BF41"/>
    <mergeCell ref="BG41:BK41"/>
    <mergeCell ref="BL41:BP41"/>
    <mergeCell ref="BQ41:BU41"/>
    <mergeCell ref="BV41:BZ41"/>
    <mergeCell ref="CA41:CE41"/>
    <mergeCell ref="CF41:CJ41"/>
    <mergeCell ref="CK41:CO41"/>
    <mergeCell ref="CP41:CT41"/>
    <mergeCell ref="CU41:CY41"/>
    <mergeCell ref="CZ41:DD41"/>
    <mergeCell ref="DE41:DI41"/>
    <mergeCell ref="DJ41:DN41"/>
    <mergeCell ref="DO41:DS41"/>
    <mergeCell ref="DT41:DX41"/>
    <mergeCell ref="DY41:EC41"/>
    <mergeCell ref="ED41:EH41"/>
    <mergeCell ref="EI41:EM41"/>
    <mergeCell ref="EN41:ER41"/>
    <mergeCell ref="ES41:EW41"/>
    <mergeCell ref="D50:H50"/>
    <mergeCell ref="I50:M50"/>
    <mergeCell ref="N50:R50"/>
    <mergeCell ref="S50:W50"/>
    <mergeCell ref="X50:AB50"/>
    <mergeCell ref="AC50:AG50"/>
    <mergeCell ref="AH50:AL50"/>
    <mergeCell ref="AM50:AQ50"/>
    <mergeCell ref="AR50:AV50"/>
    <mergeCell ref="AW50:BA50"/>
    <mergeCell ref="BB50:BF50"/>
    <mergeCell ref="BG50:BK50"/>
    <mergeCell ref="BL50:BP50"/>
    <mergeCell ref="BQ50:BU50"/>
    <mergeCell ref="BV50:BZ50"/>
    <mergeCell ref="CA50:CE50"/>
    <mergeCell ref="CF50:CJ50"/>
    <mergeCell ref="CK50:CO50"/>
    <mergeCell ref="CP50:CT50"/>
    <mergeCell ref="CU50:CY50"/>
    <mergeCell ref="CZ50:DD50"/>
    <mergeCell ref="DE50:DI50"/>
    <mergeCell ref="DJ50:DN50"/>
    <mergeCell ref="DO50:DS50"/>
    <mergeCell ref="DT50:DX50"/>
    <mergeCell ref="DY50:EC50"/>
    <mergeCell ref="ED50:EH50"/>
    <mergeCell ref="EI50:EM50"/>
    <mergeCell ref="EN50:ER50"/>
    <mergeCell ref="ES50:EW50"/>
    <mergeCell ref="D52:H52"/>
    <mergeCell ref="I52:M52"/>
    <mergeCell ref="N52:R52"/>
    <mergeCell ref="S52:W52"/>
    <mergeCell ref="X52:AB52"/>
    <mergeCell ref="AC52:AG52"/>
    <mergeCell ref="AH52:AL52"/>
    <mergeCell ref="AM52:AQ52"/>
    <mergeCell ref="AR52:AV52"/>
    <mergeCell ref="AW52:BA52"/>
    <mergeCell ref="BB52:BF52"/>
    <mergeCell ref="BG52:BK52"/>
    <mergeCell ref="BL52:BP52"/>
    <mergeCell ref="BQ52:BU52"/>
    <mergeCell ref="BV52:BZ52"/>
    <mergeCell ref="CA52:CE52"/>
    <mergeCell ref="CF52:CJ52"/>
    <mergeCell ref="CK52:CO52"/>
    <mergeCell ref="CP52:CT52"/>
    <mergeCell ref="CU52:CY52"/>
    <mergeCell ref="CZ52:DD52"/>
    <mergeCell ref="DE52:DI52"/>
    <mergeCell ref="DJ52:DN52"/>
    <mergeCell ref="DO52:DS52"/>
    <mergeCell ref="DT52:DX52"/>
    <mergeCell ref="DY52:EC52"/>
    <mergeCell ref="ED52:EH52"/>
    <mergeCell ref="EI52:EM52"/>
    <mergeCell ref="EN52:ER52"/>
    <mergeCell ref="ES52:EW52"/>
    <mergeCell ref="D53:H53"/>
    <mergeCell ref="I53:M53"/>
    <mergeCell ref="N53:R53"/>
    <mergeCell ref="S53:W53"/>
    <mergeCell ref="X53:AB53"/>
    <mergeCell ref="AC53:AG53"/>
    <mergeCell ref="AH53:AL53"/>
    <mergeCell ref="AM53:AQ53"/>
    <mergeCell ref="AR53:AV53"/>
    <mergeCell ref="AW53:BA53"/>
    <mergeCell ref="BB53:BF53"/>
    <mergeCell ref="BG53:BK53"/>
    <mergeCell ref="BL53:BP53"/>
    <mergeCell ref="BQ53:BU53"/>
    <mergeCell ref="BV53:BZ53"/>
    <mergeCell ref="CA53:CE53"/>
    <mergeCell ref="CF53:CJ53"/>
    <mergeCell ref="CK53:CO53"/>
    <mergeCell ref="CP53:CT53"/>
    <mergeCell ref="CU53:CY53"/>
    <mergeCell ref="CZ53:DD53"/>
    <mergeCell ref="DE53:DI53"/>
    <mergeCell ref="DJ53:DN53"/>
    <mergeCell ref="DO53:DS53"/>
    <mergeCell ref="DT53:DX53"/>
    <mergeCell ref="DY53:EC53"/>
    <mergeCell ref="ED53:EH53"/>
    <mergeCell ref="EI53:EM53"/>
    <mergeCell ref="EN53:ER53"/>
    <mergeCell ref="ES53:EW53"/>
    <mergeCell ref="D61:H61"/>
    <mergeCell ref="I61:M61"/>
    <mergeCell ref="N61:R61"/>
    <mergeCell ref="S61:W61"/>
    <mergeCell ref="X61:AB61"/>
    <mergeCell ref="AC61:AG61"/>
    <mergeCell ref="AH61:AL61"/>
    <mergeCell ref="AM61:AQ61"/>
    <mergeCell ref="AR61:AV61"/>
    <mergeCell ref="AW61:BA61"/>
    <mergeCell ref="BB61:BF61"/>
    <mergeCell ref="BG61:BK61"/>
    <mergeCell ref="BL61:BP61"/>
    <mergeCell ref="BQ61:BU61"/>
    <mergeCell ref="BV61:BZ61"/>
    <mergeCell ref="CA61:CE61"/>
    <mergeCell ref="CF61:CJ61"/>
    <mergeCell ref="CK61:CO61"/>
    <mergeCell ref="CP61:CT61"/>
    <mergeCell ref="CU61:CY61"/>
    <mergeCell ref="CZ61:DD61"/>
    <mergeCell ref="DE61:DI61"/>
    <mergeCell ref="DJ61:DN61"/>
    <mergeCell ref="DO61:DS61"/>
    <mergeCell ref="DT61:DX61"/>
    <mergeCell ref="DY61:EC61"/>
    <mergeCell ref="ED61:EH61"/>
    <mergeCell ref="EI61:EM61"/>
    <mergeCell ref="EN61:ER61"/>
    <mergeCell ref="ES61:EW61"/>
    <mergeCell ref="D62:H62"/>
    <mergeCell ref="I62:M62"/>
    <mergeCell ref="N62:R62"/>
    <mergeCell ref="S62:W62"/>
    <mergeCell ref="X62:AB62"/>
    <mergeCell ref="AC62:AG62"/>
    <mergeCell ref="AH62:AL62"/>
    <mergeCell ref="AM62:AQ62"/>
    <mergeCell ref="AR62:AV62"/>
    <mergeCell ref="AW62:BA62"/>
    <mergeCell ref="BB62:BF62"/>
    <mergeCell ref="BG62:BK62"/>
    <mergeCell ref="BL62:BP62"/>
    <mergeCell ref="BQ62:BU62"/>
    <mergeCell ref="BV62:BZ62"/>
    <mergeCell ref="CA62:CE62"/>
    <mergeCell ref="CF62:CJ62"/>
    <mergeCell ref="CK62:CO62"/>
    <mergeCell ref="CP62:CT62"/>
    <mergeCell ref="CU62:CY62"/>
    <mergeCell ref="CZ62:DD62"/>
    <mergeCell ref="DE62:DI62"/>
    <mergeCell ref="DJ62:DN62"/>
    <mergeCell ref="DO62:DS62"/>
    <mergeCell ref="DT62:DX62"/>
    <mergeCell ref="DY62:EC62"/>
    <mergeCell ref="ED62:EH62"/>
    <mergeCell ref="EI62:EM62"/>
    <mergeCell ref="EN62:ER62"/>
    <mergeCell ref="ES62:EW62"/>
    <mergeCell ref="D63:H63"/>
    <mergeCell ref="I63:M63"/>
    <mergeCell ref="N63:R63"/>
    <mergeCell ref="S63:W63"/>
    <mergeCell ref="X63:AB63"/>
    <mergeCell ref="AC63:AG63"/>
    <mergeCell ref="AH63:AL63"/>
    <mergeCell ref="AM63:AQ63"/>
    <mergeCell ref="AR63:AV63"/>
    <mergeCell ref="AW63:BA63"/>
    <mergeCell ref="BB63:BF63"/>
    <mergeCell ref="BG63:BK63"/>
    <mergeCell ref="BL63:BP63"/>
    <mergeCell ref="BQ63:BU63"/>
    <mergeCell ref="BV63:BZ63"/>
    <mergeCell ref="CA63:CE63"/>
    <mergeCell ref="CF63:CJ63"/>
    <mergeCell ref="CK63:CO63"/>
    <mergeCell ref="CP63:CT63"/>
    <mergeCell ref="CU63:CY63"/>
    <mergeCell ref="CZ63:DD63"/>
    <mergeCell ref="DE63:DI63"/>
    <mergeCell ref="DJ63:DN63"/>
    <mergeCell ref="DO63:DS63"/>
    <mergeCell ref="DT63:DX63"/>
    <mergeCell ref="DY63:EC63"/>
    <mergeCell ref="ED63:EH63"/>
    <mergeCell ref="EI63:EM63"/>
    <mergeCell ref="EN63:ER63"/>
    <mergeCell ref="ES63:EW63"/>
    <mergeCell ref="D69:H69"/>
    <mergeCell ref="I69:M69"/>
    <mergeCell ref="N69:R69"/>
    <mergeCell ref="S69:W69"/>
    <mergeCell ref="X69:AB69"/>
    <mergeCell ref="AC69:AG69"/>
    <mergeCell ref="AH69:AL69"/>
    <mergeCell ref="AM69:AQ69"/>
    <mergeCell ref="AR69:AV69"/>
    <mergeCell ref="AW69:BA69"/>
    <mergeCell ref="BB69:BF69"/>
    <mergeCell ref="BG69:BK69"/>
    <mergeCell ref="BL69:BP69"/>
    <mergeCell ref="BQ69:BU69"/>
    <mergeCell ref="BV69:BZ69"/>
    <mergeCell ref="CA69:CE69"/>
    <mergeCell ref="CF69:CJ69"/>
    <mergeCell ref="CK69:CO69"/>
    <mergeCell ref="CP69:CT69"/>
    <mergeCell ref="CU69:CY69"/>
    <mergeCell ref="CZ69:DD69"/>
    <mergeCell ref="DE69:DI69"/>
    <mergeCell ref="DJ69:DN69"/>
    <mergeCell ref="DO69:DS69"/>
    <mergeCell ref="DT69:DX69"/>
    <mergeCell ref="DY69:EC69"/>
    <mergeCell ref="ED69:EH69"/>
    <mergeCell ref="EI69:EM69"/>
    <mergeCell ref="EN69:ER69"/>
    <mergeCell ref="ES69:EW69"/>
    <mergeCell ref="D75:H75"/>
    <mergeCell ref="I75:M75"/>
    <mergeCell ref="N75:R75"/>
    <mergeCell ref="S75:W75"/>
    <mergeCell ref="X75:AB75"/>
    <mergeCell ref="AC75:AG75"/>
    <mergeCell ref="AH75:AL75"/>
    <mergeCell ref="AM75:AQ75"/>
    <mergeCell ref="AR75:AV75"/>
    <mergeCell ref="AW75:BA75"/>
    <mergeCell ref="BB75:BF75"/>
    <mergeCell ref="BG75:BK75"/>
    <mergeCell ref="BL75:BP75"/>
    <mergeCell ref="BQ75:BU75"/>
    <mergeCell ref="BV75:BZ75"/>
    <mergeCell ref="CA75:CE75"/>
    <mergeCell ref="CF75:CJ75"/>
    <mergeCell ref="CK75:CO75"/>
    <mergeCell ref="CP75:CT75"/>
    <mergeCell ref="CU75:CY75"/>
    <mergeCell ref="CZ75:DD75"/>
    <mergeCell ref="DE75:DI75"/>
    <mergeCell ref="DJ75:DN75"/>
    <mergeCell ref="DO75:DS75"/>
    <mergeCell ref="DT75:DX75"/>
    <mergeCell ref="DY75:EC75"/>
    <mergeCell ref="ED75:EH75"/>
    <mergeCell ref="EI75:EM75"/>
    <mergeCell ref="EN75:ER75"/>
    <mergeCell ref="ES75:EW75"/>
    <mergeCell ref="D76:H76"/>
    <mergeCell ref="I76:M76"/>
    <mergeCell ref="N76:R76"/>
    <mergeCell ref="S76:W76"/>
    <mergeCell ref="X76:AB76"/>
    <mergeCell ref="AC76:AG76"/>
    <mergeCell ref="AH76:AL76"/>
    <mergeCell ref="AM76:AQ76"/>
    <mergeCell ref="AR76:AV76"/>
    <mergeCell ref="AW76:BA76"/>
    <mergeCell ref="BB76:BF76"/>
    <mergeCell ref="BG76:BK76"/>
    <mergeCell ref="BL76:BP76"/>
    <mergeCell ref="BQ76:BU76"/>
    <mergeCell ref="BV76:BZ76"/>
    <mergeCell ref="CA76:CE76"/>
    <mergeCell ref="CF76:CJ76"/>
    <mergeCell ref="CK76:CO76"/>
    <mergeCell ref="CP76:CT76"/>
    <mergeCell ref="CU76:CY76"/>
    <mergeCell ref="CZ76:DD76"/>
    <mergeCell ref="DE76:DI76"/>
    <mergeCell ref="DJ76:DN76"/>
    <mergeCell ref="DO76:DS76"/>
    <mergeCell ref="DT76:DX76"/>
    <mergeCell ref="DY76:EC76"/>
    <mergeCell ref="ED76:EH76"/>
    <mergeCell ref="EI76:EM76"/>
    <mergeCell ref="EN76:ER76"/>
    <mergeCell ref="ES76:EW76"/>
    <mergeCell ref="D77:H77"/>
    <mergeCell ref="I77:M77"/>
    <mergeCell ref="N77:R77"/>
    <mergeCell ref="S77:W77"/>
    <mergeCell ref="X77:AB77"/>
    <mergeCell ref="AC77:AG77"/>
    <mergeCell ref="AH77:AL77"/>
    <mergeCell ref="AM77:AQ77"/>
    <mergeCell ref="AR77:AV77"/>
    <mergeCell ref="AW77:BA77"/>
    <mergeCell ref="BB77:BF77"/>
    <mergeCell ref="BG77:BK77"/>
    <mergeCell ref="BL77:BP77"/>
    <mergeCell ref="BQ77:BU77"/>
    <mergeCell ref="BV77:BZ77"/>
    <mergeCell ref="CA77:CE77"/>
    <mergeCell ref="CF77:CJ77"/>
    <mergeCell ref="CK77:CO77"/>
    <mergeCell ref="CP77:CT77"/>
    <mergeCell ref="CU77:CY77"/>
    <mergeCell ref="CZ77:DD77"/>
    <mergeCell ref="DE77:DI77"/>
    <mergeCell ref="DJ77:DN77"/>
    <mergeCell ref="DO77:DS77"/>
    <mergeCell ref="DT77:DX77"/>
    <mergeCell ref="DY77:EC77"/>
    <mergeCell ref="ED77:EH77"/>
    <mergeCell ref="EI77:EM77"/>
    <mergeCell ref="EN77:ER77"/>
    <mergeCell ref="ES77:EW77"/>
    <mergeCell ref="D81:H81"/>
    <mergeCell ref="I81:M81"/>
    <mergeCell ref="N81:R81"/>
    <mergeCell ref="S81:W81"/>
    <mergeCell ref="X81:AB81"/>
    <mergeCell ref="AC81:AG81"/>
    <mergeCell ref="AH81:AL81"/>
    <mergeCell ref="AM81:AQ81"/>
    <mergeCell ref="AR81:AV81"/>
    <mergeCell ref="AW81:BA81"/>
    <mergeCell ref="BB81:BF81"/>
    <mergeCell ref="BG81:BK81"/>
    <mergeCell ref="BL81:BP81"/>
    <mergeCell ref="BQ81:BU81"/>
    <mergeCell ref="BV81:BZ81"/>
    <mergeCell ref="CA81:CE81"/>
    <mergeCell ref="CF81:CJ81"/>
    <mergeCell ref="CK81:CO81"/>
    <mergeCell ref="CP81:CT81"/>
    <mergeCell ref="CU81:CY81"/>
    <mergeCell ref="CZ81:DD81"/>
    <mergeCell ref="DE81:DI81"/>
    <mergeCell ref="DJ81:DN81"/>
    <mergeCell ref="DO81:DS81"/>
    <mergeCell ref="DT81:DX81"/>
    <mergeCell ref="DY81:EC81"/>
    <mergeCell ref="ED81:EH81"/>
    <mergeCell ref="EI81:EM81"/>
    <mergeCell ref="EN81:ER81"/>
    <mergeCell ref="ES81:EW81"/>
    <mergeCell ref="D85:H85"/>
    <mergeCell ref="I85:M85"/>
    <mergeCell ref="N85:R85"/>
    <mergeCell ref="S85:W85"/>
    <mergeCell ref="X85:AB85"/>
    <mergeCell ref="AC85:AG85"/>
    <mergeCell ref="AH85:AL85"/>
    <mergeCell ref="AM85:AQ85"/>
    <mergeCell ref="AR85:AV85"/>
    <mergeCell ref="AW85:BA85"/>
    <mergeCell ref="BB85:BF85"/>
    <mergeCell ref="BG85:BK85"/>
    <mergeCell ref="BL85:BP85"/>
    <mergeCell ref="BQ85:BU85"/>
    <mergeCell ref="BV85:BZ85"/>
    <mergeCell ref="CA85:CE85"/>
    <mergeCell ref="CF85:CJ85"/>
    <mergeCell ref="CK85:CO85"/>
    <mergeCell ref="CP85:CT85"/>
    <mergeCell ref="CU85:CY85"/>
    <mergeCell ref="CZ85:DD85"/>
    <mergeCell ref="DE85:DI85"/>
    <mergeCell ref="DJ85:DN85"/>
    <mergeCell ref="DO85:DS85"/>
    <mergeCell ref="DT85:DX85"/>
    <mergeCell ref="DY85:EC85"/>
    <mergeCell ref="ED85:EH85"/>
    <mergeCell ref="EI85:EM85"/>
    <mergeCell ref="EN85:ER85"/>
    <mergeCell ref="ES85:EW85"/>
    <mergeCell ref="D86:H86"/>
    <mergeCell ref="I86:M86"/>
    <mergeCell ref="N86:R86"/>
    <mergeCell ref="S86:W86"/>
    <mergeCell ref="X86:AB86"/>
    <mergeCell ref="AC86:AG86"/>
    <mergeCell ref="AH86:AL86"/>
    <mergeCell ref="AM86:AQ86"/>
    <mergeCell ref="AR86:AV86"/>
    <mergeCell ref="AW86:BA86"/>
    <mergeCell ref="BB86:BF86"/>
    <mergeCell ref="BG86:BK86"/>
    <mergeCell ref="BL86:BP86"/>
    <mergeCell ref="BQ86:BU86"/>
    <mergeCell ref="BV86:BZ86"/>
    <mergeCell ref="CA86:CE86"/>
    <mergeCell ref="CF86:CJ86"/>
    <mergeCell ref="CK86:CO86"/>
    <mergeCell ref="CP86:CT86"/>
    <mergeCell ref="CU86:CY86"/>
    <mergeCell ref="CZ86:DD86"/>
    <mergeCell ref="DE86:DI86"/>
    <mergeCell ref="DJ86:DN86"/>
    <mergeCell ref="DO86:DS86"/>
    <mergeCell ref="DT86:DX86"/>
    <mergeCell ref="DY86:EC86"/>
    <mergeCell ref="ED86:EH86"/>
    <mergeCell ref="EI86:EM86"/>
    <mergeCell ref="EN86:ER86"/>
    <mergeCell ref="ES86:EW86"/>
    <mergeCell ref="D90:H90"/>
    <mergeCell ref="I90:M90"/>
    <mergeCell ref="N90:R90"/>
    <mergeCell ref="S90:W90"/>
    <mergeCell ref="X90:AB90"/>
    <mergeCell ref="AC90:AG90"/>
    <mergeCell ref="AH90:AL90"/>
    <mergeCell ref="AM90:AQ90"/>
    <mergeCell ref="AR90:AV90"/>
    <mergeCell ref="AW90:BA90"/>
    <mergeCell ref="BB90:BF90"/>
    <mergeCell ref="BG90:BK90"/>
    <mergeCell ref="BL90:BP90"/>
    <mergeCell ref="BQ90:BU90"/>
    <mergeCell ref="BV90:BZ90"/>
    <mergeCell ref="CA90:CE90"/>
    <mergeCell ref="CF90:CJ90"/>
    <mergeCell ref="CK90:CO90"/>
    <mergeCell ref="CP90:CT90"/>
    <mergeCell ref="CU90:CY90"/>
    <mergeCell ref="CZ90:DD90"/>
    <mergeCell ref="DE90:DI90"/>
    <mergeCell ref="DJ90:DN90"/>
    <mergeCell ref="DO90:DS90"/>
    <mergeCell ref="DT90:DX90"/>
    <mergeCell ref="DY90:EC90"/>
    <mergeCell ref="ED90:EH90"/>
    <mergeCell ref="EI90:EM90"/>
    <mergeCell ref="EN90:ER90"/>
    <mergeCell ref="ES90:EW90"/>
    <mergeCell ref="A91:EW91"/>
    <mergeCell ref="A92:EW92"/>
    <mergeCell ref="A93:EW93"/>
    <mergeCell ref="A94:EW94"/>
    <mergeCell ref="A95:EW95"/>
    <mergeCell ref="A96:EW96"/>
    <mergeCell ref="A97:EW97"/>
    <mergeCell ref="A98:EW98"/>
    <mergeCell ref="A99:EW99"/>
    <mergeCell ref="A100:EW100"/>
    <mergeCell ref="A101:EW101"/>
    <mergeCell ref="A102:EW102"/>
    <mergeCell ref="A114:EW114"/>
    <mergeCell ref="A103:EW103"/>
    <mergeCell ref="A104:EW104"/>
    <mergeCell ref="A105:EW105"/>
    <mergeCell ref="A106:EW106"/>
    <mergeCell ref="A107:EW107"/>
    <mergeCell ref="A108:EW108"/>
    <mergeCell ref="A115:EW115"/>
    <mergeCell ref="A116:EW116"/>
    <mergeCell ref="A117:EW117"/>
    <mergeCell ref="A118:EW118"/>
    <mergeCell ref="A119:EW119"/>
    <mergeCell ref="A109:EW109"/>
    <mergeCell ref="A110:EW110"/>
    <mergeCell ref="A111:EW111"/>
    <mergeCell ref="A112:EW112"/>
    <mergeCell ref="A113:EW113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40"/>
  <sheetViews>
    <sheetView workbookViewId="0">
      <selection activeCell="K8" sqref="K8"/>
    </sheetView>
  </sheetViews>
  <sheetFormatPr defaultRowHeight="15" x14ac:dyDescent="0.25"/>
  <cols>
    <col min="1" max="1" width="20.85546875" bestFit="1" customWidth="1"/>
    <col min="2" max="2" width="16.42578125" bestFit="1" customWidth="1"/>
    <col min="3" max="3" width="16.7109375" bestFit="1" customWidth="1"/>
    <col min="4" max="4" width="16.85546875" bestFit="1" customWidth="1"/>
    <col min="5" max="5" width="13.42578125" bestFit="1" customWidth="1"/>
    <col min="6" max="6" width="13.85546875" bestFit="1" customWidth="1"/>
    <col min="10" max="10" width="12" bestFit="1" customWidth="1"/>
  </cols>
  <sheetData>
    <row r="1" spans="1:30" x14ac:dyDescent="0.25">
      <c r="A1" s="39"/>
      <c r="B1" s="40" t="s">
        <v>228</v>
      </c>
      <c r="C1" s="40" t="s">
        <v>229</v>
      </c>
      <c r="D1" s="40" t="s">
        <v>230</v>
      </c>
      <c r="E1" s="40" t="s">
        <v>231</v>
      </c>
      <c r="F1" s="40" t="s">
        <v>124</v>
      </c>
      <c r="J1" s="40" t="s">
        <v>249</v>
      </c>
      <c r="K1" s="39">
        <v>1</v>
      </c>
      <c r="L1" s="39">
        <v>2</v>
      </c>
      <c r="M1" s="39">
        <v>3</v>
      </c>
      <c r="N1" s="39">
        <v>4</v>
      </c>
      <c r="O1" s="39">
        <v>5</v>
      </c>
      <c r="P1" s="39">
        <v>6</v>
      </c>
      <c r="Q1" s="39">
        <v>7</v>
      </c>
      <c r="R1" s="39">
        <v>8</v>
      </c>
      <c r="S1" s="39">
        <v>9</v>
      </c>
      <c r="T1" s="39">
        <v>10</v>
      </c>
      <c r="U1" s="39">
        <v>11</v>
      </c>
      <c r="V1" s="39">
        <v>12</v>
      </c>
      <c r="W1" s="39">
        <v>13</v>
      </c>
      <c r="X1" s="39">
        <v>14</v>
      </c>
      <c r="Y1" s="39">
        <v>15</v>
      </c>
      <c r="Z1" s="39">
        <v>16</v>
      </c>
      <c r="AA1" s="39">
        <v>17</v>
      </c>
      <c r="AB1" s="39">
        <v>18</v>
      </c>
      <c r="AC1" s="39">
        <v>19</v>
      </c>
      <c r="AD1" s="39">
        <v>20</v>
      </c>
    </row>
    <row r="2" spans="1:30" x14ac:dyDescent="0.25">
      <c r="A2" s="43" t="s">
        <v>242</v>
      </c>
      <c r="B2" s="43">
        <v>4500</v>
      </c>
      <c r="C2" s="44">
        <v>3.0000000000000001E-3</v>
      </c>
      <c r="D2" s="43">
        <v>0.28000000000000003</v>
      </c>
      <c r="E2" s="43">
        <v>0.76</v>
      </c>
      <c r="F2" s="43">
        <v>0.95</v>
      </c>
      <c r="J2" s="46">
        <f>NPV(0.05,K2:AD2)/$J$10</f>
        <v>4.4323816660156223E-2</v>
      </c>
      <c r="K2" s="47">
        <f>B2+C2*24*F2*365</f>
        <v>4524.9660000000003</v>
      </c>
      <c r="L2" s="47">
        <f>$C2*24*$F2*365</f>
        <v>24.966000000000001</v>
      </c>
      <c r="M2" s="47">
        <f t="shared" ref="M2:AD8" si="0">$C2*24*$F2*365</f>
        <v>24.966000000000001</v>
      </c>
      <c r="N2" s="47">
        <f t="shared" si="0"/>
        <v>24.966000000000001</v>
      </c>
      <c r="O2" s="47">
        <f t="shared" si="0"/>
        <v>24.966000000000001</v>
      </c>
      <c r="P2" s="47">
        <f t="shared" si="0"/>
        <v>24.966000000000001</v>
      </c>
      <c r="Q2" s="47">
        <f t="shared" si="0"/>
        <v>24.966000000000001</v>
      </c>
      <c r="R2" s="47">
        <f t="shared" si="0"/>
        <v>24.966000000000001</v>
      </c>
      <c r="S2" s="47">
        <f t="shared" si="0"/>
        <v>24.966000000000001</v>
      </c>
      <c r="T2" s="47">
        <f t="shared" si="0"/>
        <v>24.966000000000001</v>
      </c>
      <c r="U2" s="47">
        <f t="shared" si="0"/>
        <v>24.966000000000001</v>
      </c>
      <c r="V2" s="47">
        <f t="shared" si="0"/>
        <v>24.966000000000001</v>
      </c>
      <c r="W2" s="47">
        <f t="shared" si="0"/>
        <v>24.966000000000001</v>
      </c>
      <c r="X2" s="47">
        <f t="shared" si="0"/>
        <v>24.966000000000001</v>
      </c>
      <c r="Y2" s="47">
        <f t="shared" si="0"/>
        <v>24.966000000000001</v>
      </c>
      <c r="Z2" s="47">
        <f t="shared" si="0"/>
        <v>24.966000000000001</v>
      </c>
      <c r="AA2" s="47">
        <f t="shared" si="0"/>
        <v>24.966000000000001</v>
      </c>
      <c r="AB2" s="47">
        <f t="shared" si="0"/>
        <v>24.966000000000001</v>
      </c>
      <c r="AC2" s="47">
        <f t="shared" si="0"/>
        <v>24.966000000000001</v>
      </c>
      <c r="AD2" s="47">
        <f t="shared" si="0"/>
        <v>24.966000000000001</v>
      </c>
    </row>
    <row r="3" spans="1:30" x14ac:dyDescent="0.25">
      <c r="A3" s="39" t="s">
        <v>243</v>
      </c>
      <c r="B3" s="39">
        <v>4000</v>
      </c>
      <c r="C3" s="45">
        <v>2.5000000000000001E-2</v>
      </c>
      <c r="D3" s="39">
        <v>0.26</v>
      </c>
      <c r="E3" s="39">
        <v>0.55000000000000004</v>
      </c>
      <c r="F3" s="39">
        <v>0.95</v>
      </c>
      <c r="J3" s="48">
        <f>NPV(0.05,K3:AD3)/$J$10</f>
        <v>6.1732281475694428E-2</v>
      </c>
      <c r="K3" s="49">
        <f>B3+C3*24*F3*365</f>
        <v>4208.05</v>
      </c>
      <c r="L3" s="49">
        <f t="shared" ref="L3:L8" si="1">$C3*24*$F3*365</f>
        <v>208.05</v>
      </c>
      <c r="M3" s="49">
        <f t="shared" si="0"/>
        <v>208.05</v>
      </c>
      <c r="N3" s="49">
        <f t="shared" si="0"/>
        <v>208.05</v>
      </c>
      <c r="O3" s="49">
        <f t="shared" si="0"/>
        <v>208.05</v>
      </c>
      <c r="P3" s="49">
        <f t="shared" si="0"/>
        <v>208.05</v>
      </c>
      <c r="Q3" s="49">
        <f t="shared" si="0"/>
        <v>208.05</v>
      </c>
      <c r="R3" s="49">
        <f t="shared" si="0"/>
        <v>208.05</v>
      </c>
      <c r="S3" s="49">
        <f t="shared" si="0"/>
        <v>208.05</v>
      </c>
      <c r="T3" s="49">
        <f t="shared" si="0"/>
        <v>208.05</v>
      </c>
      <c r="U3" s="49">
        <f t="shared" si="0"/>
        <v>208.05</v>
      </c>
      <c r="V3" s="49">
        <f t="shared" si="0"/>
        <v>208.05</v>
      </c>
      <c r="W3" s="49">
        <f t="shared" si="0"/>
        <v>208.05</v>
      </c>
      <c r="X3" s="49">
        <f t="shared" si="0"/>
        <v>208.05</v>
      </c>
      <c r="Y3" s="49">
        <f t="shared" si="0"/>
        <v>208.05</v>
      </c>
      <c r="Z3" s="49">
        <f t="shared" si="0"/>
        <v>208.05</v>
      </c>
      <c r="AA3" s="49">
        <f t="shared" si="0"/>
        <v>208.05</v>
      </c>
      <c r="AB3" s="49">
        <f t="shared" si="0"/>
        <v>208.05</v>
      </c>
      <c r="AC3" s="49">
        <f t="shared" si="0"/>
        <v>208.05</v>
      </c>
      <c r="AD3" s="49">
        <f t="shared" si="0"/>
        <v>208.05</v>
      </c>
    </row>
    <row r="4" spans="1:30" x14ac:dyDescent="0.25">
      <c r="A4" s="40" t="s">
        <v>244</v>
      </c>
      <c r="B4" s="39">
        <v>3600</v>
      </c>
      <c r="C4" s="45">
        <v>2.5000000000000001E-2</v>
      </c>
      <c r="D4" s="39">
        <v>0.28999999999999998</v>
      </c>
      <c r="E4" s="39">
        <v>0.76</v>
      </c>
      <c r="F4" s="39">
        <v>0.95</v>
      </c>
      <c r="J4" s="48">
        <f t="shared" ref="J4:J7" si="2">NPV(0.05,K4:AD4)/$J$10</f>
        <v>5.8059053328124999E-2</v>
      </c>
      <c r="K4" s="49">
        <f t="shared" ref="K4:K8" si="3">B4+C4*24*F4*365</f>
        <v>3808.05</v>
      </c>
      <c r="L4" s="49">
        <f t="shared" si="1"/>
        <v>208.05</v>
      </c>
      <c r="M4" s="49">
        <f t="shared" si="0"/>
        <v>208.05</v>
      </c>
      <c r="N4" s="49">
        <f t="shared" si="0"/>
        <v>208.05</v>
      </c>
      <c r="O4" s="49">
        <f t="shared" si="0"/>
        <v>208.05</v>
      </c>
      <c r="P4" s="49">
        <f t="shared" si="0"/>
        <v>208.05</v>
      </c>
      <c r="Q4" s="49">
        <f t="shared" si="0"/>
        <v>208.05</v>
      </c>
      <c r="R4" s="49">
        <f t="shared" si="0"/>
        <v>208.05</v>
      </c>
      <c r="S4" s="49">
        <f t="shared" si="0"/>
        <v>208.05</v>
      </c>
      <c r="T4" s="49">
        <f t="shared" si="0"/>
        <v>208.05</v>
      </c>
      <c r="U4" s="49">
        <f t="shared" si="0"/>
        <v>208.05</v>
      </c>
      <c r="V4" s="49">
        <f t="shared" si="0"/>
        <v>208.05</v>
      </c>
      <c r="W4" s="49">
        <f t="shared" si="0"/>
        <v>208.05</v>
      </c>
      <c r="X4" s="49">
        <f t="shared" si="0"/>
        <v>208.05</v>
      </c>
      <c r="Y4" s="49">
        <f t="shared" si="0"/>
        <v>208.05</v>
      </c>
      <c r="Z4" s="49">
        <f t="shared" si="0"/>
        <v>208.05</v>
      </c>
      <c r="AA4" s="49">
        <f t="shared" si="0"/>
        <v>208.05</v>
      </c>
      <c r="AB4" s="49">
        <f t="shared" si="0"/>
        <v>208.05</v>
      </c>
      <c r="AC4" s="49">
        <f t="shared" si="0"/>
        <v>208.05</v>
      </c>
      <c r="AD4" s="49">
        <f t="shared" si="0"/>
        <v>208.05</v>
      </c>
    </row>
    <row r="5" spans="1:30" x14ac:dyDescent="0.25">
      <c r="A5" s="43" t="s">
        <v>245</v>
      </c>
      <c r="B5" s="43">
        <v>5500</v>
      </c>
      <c r="C5" s="44">
        <v>0.03</v>
      </c>
      <c r="D5" s="43">
        <v>0.42</v>
      </c>
      <c r="E5" s="43">
        <v>0.76</v>
      </c>
      <c r="F5" s="43">
        <v>0.95</v>
      </c>
      <c r="J5" s="46">
        <f t="shared" si="2"/>
        <v>8.0506887029079821E-2</v>
      </c>
      <c r="K5" s="47">
        <f t="shared" si="3"/>
        <v>5749.66</v>
      </c>
      <c r="L5" s="47">
        <f t="shared" si="1"/>
        <v>249.65999999999997</v>
      </c>
      <c r="M5" s="47">
        <f t="shared" si="0"/>
        <v>249.65999999999997</v>
      </c>
      <c r="N5" s="47">
        <f t="shared" si="0"/>
        <v>249.65999999999997</v>
      </c>
      <c r="O5" s="47">
        <f t="shared" si="0"/>
        <v>249.65999999999997</v>
      </c>
      <c r="P5" s="47">
        <f t="shared" si="0"/>
        <v>249.65999999999997</v>
      </c>
      <c r="Q5" s="47">
        <f t="shared" si="0"/>
        <v>249.65999999999997</v>
      </c>
      <c r="R5" s="47">
        <f t="shared" si="0"/>
        <v>249.65999999999997</v>
      </c>
      <c r="S5" s="47">
        <f t="shared" si="0"/>
        <v>249.65999999999997</v>
      </c>
      <c r="T5" s="47">
        <f t="shared" si="0"/>
        <v>249.65999999999997</v>
      </c>
      <c r="U5" s="47">
        <f t="shared" si="0"/>
        <v>249.65999999999997</v>
      </c>
      <c r="V5" s="47">
        <f t="shared" si="0"/>
        <v>249.65999999999997</v>
      </c>
      <c r="W5" s="47">
        <f t="shared" si="0"/>
        <v>249.65999999999997</v>
      </c>
      <c r="X5" s="47">
        <f t="shared" si="0"/>
        <v>249.65999999999997</v>
      </c>
      <c r="Y5" s="47">
        <f t="shared" si="0"/>
        <v>249.65999999999997</v>
      </c>
      <c r="Z5" s="47">
        <f t="shared" si="0"/>
        <v>249.65999999999997</v>
      </c>
      <c r="AA5" s="47">
        <f t="shared" si="0"/>
        <v>249.65999999999997</v>
      </c>
      <c r="AB5" s="47">
        <f t="shared" si="0"/>
        <v>249.65999999999997</v>
      </c>
      <c r="AC5" s="47">
        <f t="shared" si="0"/>
        <v>249.65999999999997</v>
      </c>
      <c r="AD5" s="47">
        <f t="shared" si="0"/>
        <v>249.65999999999997</v>
      </c>
    </row>
    <row r="6" spans="1:30" x14ac:dyDescent="0.25">
      <c r="A6" s="39" t="s">
        <v>246</v>
      </c>
      <c r="B6" s="39">
        <v>3200</v>
      </c>
      <c r="C6" s="45">
        <v>0.02</v>
      </c>
      <c r="D6" s="39">
        <v>0.32</v>
      </c>
      <c r="E6" s="39">
        <v>0.71</v>
      </c>
      <c r="F6" s="39">
        <v>0.95</v>
      </c>
      <c r="J6" s="48">
        <f t="shared" si="2"/>
        <v>4.9385825180555523E-2</v>
      </c>
      <c r="K6" s="49">
        <f t="shared" si="3"/>
        <v>3366.44</v>
      </c>
      <c r="L6" s="49">
        <f t="shared" si="1"/>
        <v>166.44</v>
      </c>
      <c r="M6" s="49">
        <f t="shared" si="0"/>
        <v>166.44</v>
      </c>
      <c r="N6" s="49">
        <f t="shared" si="0"/>
        <v>166.44</v>
      </c>
      <c r="O6" s="49">
        <f t="shared" si="0"/>
        <v>166.44</v>
      </c>
      <c r="P6" s="49">
        <f t="shared" si="0"/>
        <v>166.44</v>
      </c>
      <c r="Q6" s="49">
        <f t="shared" si="0"/>
        <v>166.44</v>
      </c>
      <c r="R6" s="49">
        <f t="shared" si="0"/>
        <v>166.44</v>
      </c>
      <c r="S6" s="49">
        <f t="shared" si="0"/>
        <v>166.44</v>
      </c>
      <c r="T6" s="49">
        <f t="shared" si="0"/>
        <v>166.44</v>
      </c>
      <c r="U6" s="49">
        <f t="shared" si="0"/>
        <v>166.44</v>
      </c>
      <c r="V6" s="49">
        <f t="shared" si="0"/>
        <v>166.44</v>
      </c>
      <c r="W6" s="49">
        <f t="shared" si="0"/>
        <v>166.44</v>
      </c>
      <c r="X6" s="49">
        <f t="shared" si="0"/>
        <v>166.44</v>
      </c>
      <c r="Y6" s="49">
        <f t="shared" si="0"/>
        <v>166.44</v>
      </c>
      <c r="Z6" s="49">
        <f t="shared" si="0"/>
        <v>166.44</v>
      </c>
      <c r="AA6" s="49">
        <f t="shared" si="0"/>
        <v>166.44</v>
      </c>
      <c r="AB6" s="49">
        <f t="shared" si="0"/>
        <v>166.44</v>
      </c>
      <c r="AC6" s="49">
        <f t="shared" si="0"/>
        <v>166.44</v>
      </c>
      <c r="AD6" s="49">
        <f t="shared" si="0"/>
        <v>166.44</v>
      </c>
    </row>
    <row r="7" spans="1:30" x14ac:dyDescent="0.25">
      <c r="A7" s="39" t="s">
        <v>247</v>
      </c>
      <c r="B7" s="39">
        <v>2500</v>
      </c>
      <c r="C7" s="45">
        <v>1.6E-2</v>
      </c>
      <c r="D7" s="39">
        <v>0.38</v>
      </c>
      <c r="E7" s="39">
        <v>0.75</v>
      </c>
      <c r="F7" s="39">
        <v>0.95</v>
      </c>
      <c r="J7" s="48">
        <f t="shared" si="2"/>
        <v>3.8957675922309025E-2</v>
      </c>
      <c r="K7" s="49">
        <f t="shared" si="3"/>
        <v>2633.152</v>
      </c>
      <c r="L7" s="49">
        <f t="shared" si="1"/>
        <v>133.15200000000002</v>
      </c>
      <c r="M7" s="49">
        <f t="shared" si="0"/>
        <v>133.15200000000002</v>
      </c>
      <c r="N7" s="49">
        <f t="shared" si="0"/>
        <v>133.15200000000002</v>
      </c>
      <c r="O7" s="49">
        <f t="shared" si="0"/>
        <v>133.15200000000002</v>
      </c>
      <c r="P7" s="49">
        <f t="shared" si="0"/>
        <v>133.15200000000002</v>
      </c>
      <c r="Q7" s="49">
        <f t="shared" si="0"/>
        <v>133.15200000000002</v>
      </c>
      <c r="R7" s="49">
        <f t="shared" si="0"/>
        <v>133.15200000000002</v>
      </c>
      <c r="S7" s="49">
        <f t="shared" si="0"/>
        <v>133.15200000000002</v>
      </c>
      <c r="T7" s="49">
        <f t="shared" si="0"/>
        <v>133.15200000000002</v>
      </c>
      <c r="U7" s="49">
        <f t="shared" si="0"/>
        <v>133.15200000000002</v>
      </c>
      <c r="V7" s="49">
        <f t="shared" si="0"/>
        <v>133.15200000000002</v>
      </c>
      <c r="W7" s="49">
        <f t="shared" si="0"/>
        <v>133.15200000000002</v>
      </c>
      <c r="X7" s="49">
        <f t="shared" si="0"/>
        <v>133.15200000000002</v>
      </c>
      <c r="Y7" s="49">
        <f t="shared" si="0"/>
        <v>133.15200000000002</v>
      </c>
      <c r="Z7" s="49">
        <f t="shared" si="0"/>
        <v>133.15200000000002</v>
      </c>
      <c r="AA7" s="49">
        <f t="shared" si="0"/>
        <v>133.15200000000002</v>
      </c>
      <c r="AB7" s="49">
        <f t="shared" si="0"/>
        <v>133.15200000000002</v>
      </c>
      <c r="AC7" s="49">
        <f t="shared" si="0"/>
        <v>133.15200000000002</v>
      </c>
      <c r="AD7" s="49">
        <f t="shared" si="0"/>
        <v>133.15200000000002</v>
      </c>
    </row>
    <row r="8" spans="1:30" x14ac:dyDescent="0.25">
      <c r="A8" s="39" t="s">
        <v>248</v>
      </c>
      <c r="B8" s="39">
        <v>2100</v>
      </c>
      <c r="C8" s="45">
        <v>1.2E-2</v>
      </c>
      <c r="D8" s="39">
        <v>0.35</v>
      </c>
      <c r="E8" s="39">
        <v>0.75</v>
      </c>
      <c r="F8" s="39">
        <v>0.98</v>
      </c>
      <c r="J8" s="48">
        <f>NPV(0.05,K8:AD8)/$J$11</f>
        <v>3.0694107536737347E-2</v>
      </c>
      <c r="K8" s="49">
        <f t="shared" si="3"/>
        <v>2203.0176000000001</v>
      </c>
      <c r="L8" s="49">
        <f t="shared" si="1"/>
        <v>103.01760000000002</v>
      </c>
      <c r="M8" s="49">
        <f t="shared" si="0"/>
        <v>103.01760000000002</v>
      </c>
      <c r="N8" s="49">
        <f t="shared" si="0"/>
        <v>103.01760000000002</v>
      </c>
      <c r="O8" s="49">
        <f t="shared" si="0"/>
        <v>103.01760000000002</v>
      </c>
      <c r="P8" s="49">
        <f t="shared" si="0"/>
        <v>103.01760000000002</v>
      </c>
      <c r="Q8" s="49">
        <f t="shared" si="0"/>
        <v>103.01760000000002</v>
      </c>
      <c r="R8" s="49">
        <f t="shared" si="0"/>
        <v>103.01760000000002</v>
      </c>
      <c r="S8" s="49">
        <f t="shared" si="0"/>
        <v>103.01760000000002</v>
      </c>
      <c r="T8" s="49">
        <f t="shared" si="0"/>
        <v>103.01760000000002</v>
      </c>
      <c r="U8" s="49">
        <f t="shared" si="0"/>
        <v>103.01760000000002</v>
      </c>
      <c r="V8" s="49">
        <f t="shared" si="0"/>
        <v>103.01760000000002</v>
      </c>
      <c r="W8" s="49">
        <f t="shared" si="0"/>
        <v>103.01760000000002</v>
      </c>
      <c r="X8" s="49">
        <f t="shared" si="0"/>
        <v>103.01760000000002</v>
      </c>
      <c r="Y8" s="49">
        <f t="shared" si="0"/>
        <v>103.01760000000002</v>
      </c>
      <c r="Z8" s="49">
        <f t="shared" si="0"/>
        <v>103.01760000000002</v>
      </c>
      <c r="AA8" s="49">
        <f t="shared" si="0"/>
        <v>103.01760000000002</v>
      </c>
      <c r="AB8" s="49">
        <f t="shared" si="0"/>
        <v>103.01760000000002</v>
      </c>
      <c r="AC8" s="49">
        <f t="shared" si="0"/>
        <v>103.01760000000002</v>
      </c>
      <c r="AD8" s="49">
        <f t="shared" si="0"/>
        <v>103.01760000000002</v>
      </c>
    </row>
    <row r="9" spans="1:30" x14ac:dyDescent="0.25"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</row>
    <row r="10" spans="1:30" x14ac:dyDescent="0.25">
      <c r="I10" s="38" t="s">
        <v>250</v>
      </c>
      <c r="J10" s="50">
        <f>NPV(0.05,K10:AD10)</f>
        <v>103710.51447061772</v>
      </c>
      <c r="K10" s="45">
        <f>24*365*$F$3</f>
        <v>8322</v>
      </c>
      <c r="L10" s="45">
        <f t="shared" ref="L10:AD10" si="4">24*365*$F$3</f>
        <v>8322</v>
      </c>
      <c r="M10" s="45">
        <f t="shared" si="4"/>
        <v>8322</v>
      </c>
      <c r="N10" s="45">
        <f t="shared" si="4"/>
        <v>8322</v>
      </c>
      <c r="O10" s="45">
        <f t="shared" si="4"/>
        <v>8322</v>
      </c>
      <c r="P10" s="45">
        <f t="shared" si="4"/>
        <v>8322</v>
      </c>
      <c r="Q10" s="45">
        <f t="shared" si="4"/>
        <v>8322</v>
      </c>
      <c r="R10" s="45">
        <f t="shared" si="4"/>
        <v>8322</v>
      </c>
      <c r="S10" s="45">
        <f t="shared" si="4"/>
        <v>8322</v>
      </c>
      <c r="T10" s="45">
        <f t="shared" si="4"/>
        <v>8322</v>
      </c>
      <c r="U10" s="45">
        <f t="shared" si="4"/>
        <v>8322</v>
      </c>
      <c r="V10" s="45">
        <f t="shared" si="4"/>
        <v>8322</v>
      </c>
      <c r="W10" s="45">
        <f t="shared" si="4"/>
        <v>8322</v>
      </c>
      <c r="X10" s="45">
        <f t="shared" si="4"/>
        <v>8322</v>
      </c>
      <c r="Y10" s="45">
        <f t="shared" si="4"/>
        <v>8322</v>
      </c>
      <c r="Z10" s="45">
        <f t="shared" si="4"/>
        <v>8322</v>
      </c>
      <c r="AA10" s="45">
        <f t="shared" si="4"/>
        <v>8322</v>
      </c>
      <c r="AB10" s="45">
        <f t="shared" si="4"/>
        <v>8322</v>
      </c>
      <c r="AC10" s="45">
        <f t="shared" si="4"/>
        <v>8322</v>
      </c>
      <c r="AD10" s="45">
        <f t="shared" si="4"/>
        <v>8322</v>
      </c>
    </row>
    <row r="11" spans="1:30" x14ac:dyDescent="0.25">
      <c r="I11" s="38" t="s">
        <v>251</v>
      </c>
      <c r="J11" s="50">
        <f>NPV(0.05,K11:AD11)</f>
        <v>106985.58334863721</v>
      </c>
      <c r="K11" s="45">
        <f>24*365*$F$8</f>
        <v>8584.7999999999993</v>
      </c>
      <c r="L11" s="45">
        <f t="shared" ref="L11:AD11" si="5">24*365*$F$8</f>
        <v>8584.7999999999993</v>
      </c>
      <c r="M11" s="45">
        <f t="shared" si="5"/>
        <v>8584.7999999999993</v>
      </c>
      <c r="N11" s="45">
        <f t="shared" si="5"/>
        <v>8584.7999999999993</v>
      </c>
      <c r="O11" s="45">
        <f t="shared" si="5"/>
        <v>8584.7999999999993</v>
      </c>
      <c r="P11" s="45">
        <f t="shared" si="5"/>
        <v>8584.7999999999993</v>
      </c>
      <c r="Q11" s="45">
        <f t="shared" si="5"/>
        <v>8584.7999999999993</v>
      </c>
      <c r="R11" s="45">
        <f t="shared" si="5"/>
        <v>8584.7999999999993</v>
      </c>
      <c r="S11" s="45">
        <f t="shared" si="5"/>
        <v>8584.7999999999993</v>
      </c>
      <c r="T11" s="45">
        <f t="shared" si="5"/>
        <v>8584.7999999999993</v>
      </c>
      <c r="U11" s="45">
        <f t="shared" si="5"/>
        <v>8584.7999999999993</v>
      </c>
      <c r="V11" s="45">
        <f t="shared" si="5"/>
        <v>8584.7999999999993</v>
      </c>
      <c r="W11" s="45">
        <f t="shared" si="5"/>
        <v>8584.7999999999993</v>
      </c>
      <c r="X11" s="45">
        <f t="shared" si="5"/>
        <v>8584.7999999999993</v>
      </c>
      <c r="Y11" s="45">
        <f t="shared" si="5"/>
        <v>8584.7999999999993</v>
      </c>
      <c r="Z11" s="45">
        <f t="shared" si="5"/>
        <v>8584.7999999999993</v>
      </c>
      <c r="AA11" s="45">
        <f t="shared" si="5"/>
        <v>8584.7999999999993</v>
      </c>
      <c r="AB11" s="45">
        <f t="shared" si="5"/>
        <v>8584.7999999999993</v>
      </c>
      <c r="AC11" s="45">
        <f t="shared" si="5"/>
        <v>8584.7999999999993</v>
      </c>
      <c r="AD11" s="45">
        <f t="shared" si="5"/>
        <v>8584.7999999999993</v>
      </c>
    </row>
    <row r="12" spans="1:30" x14ac:dyDescent="0.25">
      <c r="A12" s="15" t="s">
        <v>108</v>
      </c>
      <c r="B12" s="21" t="s">
        <v>131</v>
      </c>
      <c r="C12" s="51">
        <f>J8</f>
        <v>3.0694107536737347E-2</v>
      </c>
    </row>
    <row r="13" spans="1:30" x14ac:dyDescent="0.25">
      <c r="A13" s="15" t="s">
        <v>110</v>
      </c>
      <c r="B13" s="21" t="s">
        <v>130</v>
      </c>
      <c r="C13" s="51">
        <f>J7</f>
        <v>3.8957675922309025E-2</v>
      </c>
    </row>
    <row r="14" spans="1:30" x14ac:dyDescent="0.25">
      <c r="A14" s="19" t="s">
        <v>115</v>
      </c>
      <c r="B14" s="21" t="s">
        <v>130</v>
      </c>
      <c r="C14" s="51">
        <f>J7</f>
        <v>3.8957675922309025E-2</v>
      </c>
    </row>
    <row r="15" spans="1:30" x14ac:dyDescent="0.25">
      <c r="A15" s="19" t="s">
        <v>116</v>
      </c>
      <c r="B15" s="21" t="s">
        <v>130</v>
      </c>
      <c r="C15" s="51">
        <f>J7</f>
        <v>3.8957675922309025E-2</v>
      </c>
    </row>
    <row r="16" spans="1:30" x14ac:dyDescent="0.25">
      <c r="A16" s="16" t="s">
        <v>111</v>
      </c>
      <c r="B16" s="21" t="s">
        <v>130</v>
      </c>
      <c r="C16" s="51">
        <f>J6</f>
        <v>4.9385825180555523E-2</v>
      </c>
    </row>
    <row r="17" spans="1:3" x14ac:dyDescent="0.25">
      <c r="A17" s="17" t="s">
        <v>112</v>
      </c>
      <c r="B17" s="21" t="s">
        <v>130</v>
      </c>
      <c r="C17" s="51">
        <f>J6</f>
        <v>4.9385825180555523E-2</v>
      </c>
    </row>
    <row r="18" spans="1:3" x14ac:dyDescent="0.25">
      <c r="A18" s="17" t="s">
        <v>113</v>
      </c>
      <c r="B18" s="21" t="s">
        <v>129</v>
      </c>
      <c r="C18" s="51">
        <f>J4</f>
        <v>5.8059053328124999E-2</v>
      </c>
    </row>
    <row r="19" spans="1:3" x14ac:dyDescent="0.25">
      <c r="A19" s="18" t="s">
        <v>114</v>
      </c>
      <c r="B19" s="21" t="s">
        <v>128</v>
      </c>
      <c r="C19" s="51">
        <f>J3</f>
        <v>6.1732281475694428E-2</v>
      </c>
    </row>
    <row r="40" spans="1:1" x14ac:dyDescent="0.25">
      <c r="A40" s="16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WWTP</vt:lpstr>
      <vt:lpstr>Sheet1</vt:lpstr>
      <vt:lpstr>1ng</vt:lpstr>
      <vt:lpstr>2ng</vt:lpstr>
      <vt:lpstr>3ng</vt:lpstr>
      <vt:lpstr>4ng</vt:lpstr>
      <vt:lpstr>5ng</vt:lpstr>
      <vt:lpstr>6ng</vt:lpstr>
      <vt:lpstr>1e</vt:lpstr>
      <vt:lpstr>2e</vt:lpstr>
      <vt:lpstr>3e</vt:lpstr>
      <vt:lpstr>4e</vt:lpstr>
      <vt:lpstr>5e</vt:lpstr>
      <vt:lpstr>6e</vt:lpstr>
      <vt:lpstr>Sheet8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Natural Gas Supply, Disposition, and Prices</dc:title>
  <dc:creator>csg9</dc:creator>
  <cp:lastModifiedBy>NREL</cp:lastModifiedBy>
  <dcterms:created xsi:type="dcterms:W3CDTF">2013-05-09T19:45:34Z</dcterms:created>
  <dcterms:modified xsi:type="dcterms:W3CDTF">2016-10-12T22:24:31Z</dcterms:modified>
</cp:coreProperties>
</file>