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berle/GitHub/epa-biogas-rin/data/regional_model/EIA/AEO/2018/"/>
    </mc:Choice>
  </mc:AlternateContent>
  <xr:revisionPtr revIDLastSave="0" documentId="13_ncr:1_{5E1B3AEB-5388-C34C-AD7A-48A745541103}" xr6:coauthVersionLast="36" xr6:coauthVersionMax="36" xr10:uidLastSave="{00000000-0000-0000-0000-000000000000}"/>
  <bookViews>
    <workbookView xWindow="0" yWindow="460" windowWidth="25600" windowHeight="12220" xr2:uid="{24AD3D60-4484-47DF-A189-37A933E86E3E}"/>
  </bookViews>
  <sheets>
    <sheet name="timeseries" sheetId="1" r:id="rId1"/>
    <sheet name="conversions" sheetId="2" r:id="rId2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K5" i="1"/>
  <c r="Q5" i="1"/>
  <c r="L6" i="1"/>
  <c r="K6" i="1"/>
  <c r="Q6" i="1"/>
  <c r="L7" i="1"/>
  <c r="K7" i="1"/>
  <c r="Q7" i="1"/>
  <c r="L8" i="1"/>
  <c r="K8" i="1"/>
  <c r="Q8" i="1"/>
  <c r="L9" i="1"/>
  <c r="K9" i="1"/>
  <c r="Q9" i="1"/>
  <c r="L10" i="1"/>
  <c r="K10" i="1"/>
  <c r="Q10" i="1"/>
  <c r="L11" i="1"/>
  <c r="K11" i="1"/>
  <c r="Q11" i="1"/>
  <c r="L12" i="1"/>
  <c r="K12" i="1"/>
  <c r="Q12" i="1"/>
  <c r="L13" i="1"/>
  <c r="K13" i="1"/>
  <c r="Q13" i="1"/>
  <c r="L14" i="1"/>
  <c r="K14" i="1"/>
  <c r="Q14" i="1"/>
  <c r="L15" i="1"/>
  <c r="K15" i="1"/>
  <c r="Q15" i="1"/>
  <c r="L16" i="1"/>
  <c r="K16" i="1"/>
  <c r="Q16" i="1"/>
  <c r="L17" i="1"/>
  <c r="K17" i="1"/>
  <c r="Q17" i="1"/>
  <c r="L18" i="1"/>
  <c r="K18" i="1"/>
  <c r="Q18" i="1"/>
  <c r="L19" i="1"/>
  <c r="K19" i="1"/>
  <c r="Q19" i="1"/>
  <c r="L20" i="1"/>
  <c r="K20" i="1"/>
  <c r="Q20" i="1"/>
  <c r="L21" i="1"/>
  <c r="K21" i="1"/>
  <c r="Q21" i="1"/>
  <c r="L22" i="1"/>
  <c r="K22" i="1"/>
  <c r="Q22" i="1"/>
  <c r="L23" i="1"/>
  <c r="K23" i="1"/>
  <c r="Q23" i="1"/>
  <c r="L24" i="1"/>
  <c r="K24" i="1"/>
  <c r="Q24" i="1"/>
  <c r="L25" i="1"/>
  <c r="K25" i="1"/>
  <c r="Q25" i="1"/>
  <c r="L26" i="1"/>
  <c r="K26" i="1"/>
  <c r="Q26" i="1"/>
  <c r="L27" i="1"/>
  <c r="K27" i="1"/>
  <c r="Q27" i="1"/>
  <c r="L28" i="1"/>
  <c r="K28" i="1"/>
  <c r="Q28" i="1"/>
  <c r="L29" i="1"/>
  <c r="K29" i="1"/>
  <c r="Q29" i="1"/>
  <c r="L30" i="1"/>
  <c r="K30" i="1"/>
  <c r="Q30" i="1"/>
  <c r="L31" i="1"/>
  <c r="K31" i="1"/>
  <c r="Q31" i="1"/>
  <c r="L32" i="1"/>
  <c r="K32" i="1"/>
  <c r="Q32" i="1"/>
  <c r="L33" i="1"/>
  <c r="K33" i="1"/>
  <c r="Q33" i="1"/>
  <c r="L34" i="1"/>
  <c r="K34" i="1"/>
  <c r="Q34" i="1"/>
  <c r="L35" i="1"/>
  <c r="K35" i="1"/>
  <c r="Q35" i="1"/>
  <c r="L36" i="1"/>
  <c r="K36" i="1"/>
  <c r="Q36" i="1"/>
  <c r="L37" i="1"/>
  <c r="K37" i="1"/>
  <c r="Q37" i="1"/>
  <c r="L38" i="1"/>
  <c r="K38" i="1"/>
  <c r="Q38" i="1"/>
  <c r="L4" i="1"/>
  <c r="K4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4" i="1"/>
  <c r="J4" i="1"/>
  <c r="M4" i="1"/>
  <c r="N4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</calcChain>
</file>

<file path=xl/sharedStrings.xml><?xml version="1.0" encoding="utf-8"?>
<sst xmlns="http://schemas.openxmlformats.org/spreadsheetml/2006/main" count="55" uniqueCount="45">
  <si>
    <t>Year</t>
  </si>
  <si>
    <t>Generation Electricity</t>
  </si>
  <si>
    <t>USD per 1000 cuft</t>
  </si>
  <si>
    <t>USD per Barrel</t>
  </si>
  <si>
    <t>Crude Oil Avg Wellheard</t>
  </si>
  <si>
    <t>AEO 2017 $</t>
  </si>
  <si>
    <t>1 barrel = 42 gallons</t>
  </si>
  <si>
    <t>120476 Btu/gallon gasoline; 136 119 btu/gallon crude -&gt; 1.1298 gge/gallon crude</t>
  </si>
  <si>
    <t>Diesel Fuel</t>
  </si>
  <si>
    <t>USD per Gallon</t>
  </si>
  <si>
    <t>Gasoline Fuel</t>
  </si>
  <si>
    <t>I kWh = 0.0273224043715847 GGE</t>
  </si>
  <si>
    <t>1000 cu ft CNG = 1.2987 GGE</t>
  </si>
  <si>
    <t>1 gal diesel = 0.88 GGE</t>
  </si>
  <si>
    <t>USD per GGE</t>
  </si>
  <si>
    <t>For WESyS</t>
  </si>
  <si>
    <t xml:space="preserve">not sure where this came from </t>
  </si>
  <si>
    <t>https://www.afdc.energy.gov/fuels/fuel_comparison_chart.pdf</t>
  </si>
  <si>
    <t xml:space="preserve">33.7 kWh = 1 GGE </t>
  </si>
  <si>
    <t>123.57 cu feet CNG = 1 GGE</t>
  </si>
  <si>
    <t>1 gallon diesel = 1.13 GGE</t>
  </si>
  <si>
    <t>Generation Electricity: for Elec</t>
  </si>
  <si>
    <t>Crude Oil Avg Wellheard: for HTL</t>
  </si>
  <si>
    <t>Commercial NG</t>
  </si>
  <si>
    <t>Diesel Fuel: for CNG</t>
  </si>
  <si>
    <t>Avg. delievered NG</t>
  </si>
  <si>
    <t>Commercial NG: for CHP</t>
  </si>
  <si>
    <t>Avg. delievered NG: for PNG</t>
  </si>
  <si>
    <t>CHP</t>
  </si>
  <si>
    <t>Commercial Elec: for CHP</t>
  </si>
  <si>
    <t>Commercial Elec</t>
  </si>
  <si>
    <t>US cents per kWh</t>
  </si>
  <si>
    <t>elec</t>
  </si>
  <si>
    <t>ng</t>
  </si>
  <si>
    <t>oil</t>
  </si>
  <si>
    <t>petrol</t>
  </si>
  <si>
    <t>ng </t>
  </si>
  <si>
    <t>row 86</t>
  </si>
  <si>
    <t>row 73</t>
  </si>
  <si>
    <t>row 49</t>
  </si>
  <si>
    <t>row 18</t>
  </si>
  <si>
    <t>row 30</t>
  </si>
  <si>
    <t>row 28</t>
  </si>
  <si>
    <t>row 53</t>
  </si>
  <si>
    <t>previous used row 55 - this seems like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</si>
</sst>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2" applyNumberFormat="0" applyProtection="0">
      <alignment wrapText="1"/>
    </xf>
    <xf numFmtId="0" fontId="5" fillId="0" borderId="3" applyNumberFormat="0" applyFont="0" applyProtection="0">
      <alignment wrapText="1"/>
    </xf>
    <xf numFmtId="0" fontId="4" fillId="0" borderId="4" applyNumberFormat="0" applyProtection="0">
      <alignment wrapText="1"/>
    </xf>
  </cellStyleXfs>
  <cellXfs count="23">
    <xf numFmtId="0" fontId="0" fillId="0" borderId="0" xfId="0"/>
    <xf numFmtId="0" fontId="0" fillId="0" borderId="0" xfId="0" applyFont="1" applyBorder="1" applyAlignment="1">
      <alignment horizontal="center"/>
    </xf>
    <xf numFmtId="0" fontId="5" fillId="0" borderId="0" xfId="4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/>
    <xf numFmtId="49" fontId="1" fillId="2" borderId="0" xfId="1" applyNumberFormat="1" applyAlignment="1">
      <alignment horizontal="center" wrapText="1"/>
    </xf>
    <xf numFmtId="0" fontId="1" fillId="2" borderId="0" xfId="1" applyAlignment="1">
      <alignment horizontal="center" wrapText="1"/>
    </xf>
    <xf numFmtId="0" fontId="1" fillId="2" borderId="0" xfId="1" applyBorder="1" applyAlignment="1">
      <alignment horizontal="center"/>
    </xf>
    <xf numFmtId="0" fontId="2" fillId="3" borderId="0" xfId="2" applyAlignment="1">
      <alignment horizontal="center"/>
    </xf>
    <xf numFmtId="0" fontId="2" fillId="3" borderId="0" xfId="2" applyBorder="1" applyAlignment="1">
      <alignment horizontal="center"/>
    </xf>
    <xf numFmtId="0" fontId="1" fillId="2" borderId="0" xfId="1" applyAlignment="1">
      <alignment horizontal="center"/>
    </xf>
    <xf numFmtId="0" fontId="6" fillId="0" borderId="0" xfId="4" applyFont="1" applyFill="1" applyBorder="1" applyAlignment="1">
      <alignment horizontal="center" wrapText="1"/>
    </xf>
    <xf numFmtId="4" fontId="6" fillId="0" borderId="4" xfId="6" applyNumberFormat="1" applyFont="1" applyFill="1" applyAlignment="1">
      <alignment horizontal="center" wrapText="1"/>
    </xf>
    <xf numFmtId="49" fontId="7" fillId="0" borderId="0" xfId="0" applyNumberFormat="1" applyFont="1"/>
    <xf numFmtId="0" fontId="7" fillId="0" borderId="0" xfId="0" applyFont="1"/>
    <xf numFmtId="2" fontId="0" fillId="0" borderId="0" xfId="0" applyNumberFormat="1" applyAlignment="1">
      <alignment horizontal="center"/>
    </xf>
    <xf numFmtId="164" fontId="0" fillId="0" borderId="3" xfId="5" applyNumberFormat="1" applyFont="1" applyFill="1" applyAlignment="1">
      <alignment horizontal="right" wrapText="1"/>
    </xf>
    <xf numFmtId="4" fontId="0" fillId="0" borderId="3" xfId="5" applyNumberFormat="1" applyFont="1" applyFill="1" applyAlignment="1">
      <alignment horizontal="right" wrapText="1"/>
    </xf>
    <xf numFmtId="4" fontId="5" fillId="0" borderId="4" xfId="6" applyNumberFormat="1" applyFont="1" applyFill="1" applyAlignment="1">
      <alignment horizontal="right" wrapText="1"/>
    </xf>
    <xf numFmtId="0" fontId="2" fillId="3" borderId="0" xfId="2" applyAlignment="1">
      <alignment horizontal="center"/>
    </xf>
    <xf numFmtId="49" fontId="3" fillId="4" borderId="5" xfId="3" applyNumberFormat="1" applyBorder="1" applyAlignment="1">
      <alignment horizontal="center" wrapText="1"/>
    </xf>
    <xf numFmtId="49" fontId="3" fillId="4" borderId="0" xfId="3" applyNumberFormat="1" applyBorder="1" applyAlignment="1">
      <alignment horizontal="center" wrapText="1"/>
    </xf>
  </cellXfs>
  <cellStyles count="7">
    <cellStyle name="Body: normal cell" xfId="5" xr:uid="{298A41C7-2548-44CC-ADB5-A6CD75AC63A8}"/>
    <cellStyle name="Calculation" xfId="3" builtinId="22"/>
    <cellStyle name="Good" xfId="1" builtinId="26"/>
    <cellStyle name="Header: bottom row" xfId="4" xr:uid="{5975DF6B-47D8-4618-A646-B39C3E82A8DA}"/>
    <cellStyle name="Neutral" xfId="2" builtinId="28"/>
    <cellStyle name="Normal" xfId="0" builtinId="0"/>
    <cellStyle name="Parent row" xfId="6" xr:uid="{6EBCFFF0-A5FB-425F-BAD4-70FAE125FD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9B7F-787F-477B-A35E-6574E1B85CF0}">
  <dimension ref="A1:Q41"/>
  <sheetViews>
    <sheetView tabSelected="1" topLeftCell="A32" zoomScale="121" zoomScaleNormal="120" workbookViewId="0">
      <selection activeCell="B39" sqref="B39:H41"/>
    </sheetView>
  </sheetViews>
  <sheetFormatPr baseColWidth="10" defaultColWidth="8.83203125" defaultRowHeight="15" x14ac:dyDescent="0.2"/>
  <cols>
    <col min="1" max="1" width="9.1640625" style="1"/>
    <col min="2" max="2" width="11" style="3" bestFit="1" customWidth="1"/>
    <col min="3" max="3" width="11" style="3" customWidth="1"/>
    <col min="4" max="4" width="12" style="3" customWidth="1"/>
    <col min="5" max="5" width="15" style="3" customWidth="1"/>
    <col min="6" max="7" width="9.1640625" style="3"/>
    <col min="8" max="8" width="8.83203125" style="3"/>
    <col min="10" max="10" width="12.83203125" bestFit="1" customWidth="1"/>
    <col min="11" max="11" width="12.83203125" customWidth="1"/>
    <col min="12" max="12" width="12.83203125" bestFit="1" customWidth="1"/>
    <col min="13" max="13" width="13.1640625" bestFit="1" customWidth="1"/>
  </cols>
  <sheetData>
    <row r="1" spans="1:17" x14ac:dyDescent="0.2">
      <c r="A1" s="10"/>
      <c r="B1" s="20" t="s">
        <v>5</v>
      </c>
      <c r="C1" s="20"/>
      <c r="D1" s="20"/>
      <c r="E1" s="20"/>
      <c r="F1" s="20"/>
      <c r="G1" s="20"/>
      <c r="H1" s="9"/>
      <c r="J1" s="20" t="s">
        <v>15</v>
      </c>
      <c r="K1" s="20"/>
      <c r="L1" s="20"/>
      <c r="M1" s="20"/>
      <c r="N1" s="20"/>
      <c r="O1" s="20"/>
      <c r="P1" s="20"/>
      <c r="Q1" s="20"/>
    </row>
    <row r="2" spans="1:17" s="4" customFormat="1" ht="41.25" customHeight="1" x14ac:dyDescent="0.2">
      <c r="A2" s="11"/>
      <c r="B2" s="6" t="s">
        <v>1</v>
      </c>
      <c r="C2" s="6" t="s">
        <v>30</v>
      </c>
      <c r="D2" s="7" t="s">
        <v>23</v>
      </c>
      <c r="E2" s="7" t="s">
        <v>4</v>
      </c>
      <c r="F2" s="6" t="s">
        <v>8</v>
      </c>
      <c r="G2" s="7" t="s">
        <v>10</v>
      </c>
      <c r="H2" s="7" t="s">
        <v>25</v>
      </c>
      <c r="J2" s="6" t="s">
        <v>21</v>
      </c>
      <c r="K2" s="6" t="s">
        <v>29</v>
      </c>
      <c r="L2" s="7" t="s">
        <v>26</v>
      </c>
      <c r="M2" s="7" t="s">
        <v>22</v>
      </c>
      <c r="N2" s="6" t="s">
        <v>24</v>
      </c>
      <c r="O2" s="7" t="s">
        <v>10</v>
      </c>
      <c r="P2" s="7" t="s">
        <v>27</v>
      </c>
      <c r="Q2" s="7" t="s">
        <v>28</v>
      </c>
    </row>
    <row r="3" spans="1:17" s="4" customFormat="1" ht="41.25" customHeight="1" x14ac:dyDescent="0.2">
      <c r="A3" s="8" t="s">
        <v>0</v>
      </c>
      <c r="B3" s="6" t="s">
        <v>31</v>
      </c>
      <c r="C3" s="6" t="s">
        <v>31</v>
      </c>
      <c r="D3" s="7" t="s">
        <v>2</v>
      </c>
      <c r="E3" s="7" t="s">
        <v>3</v>
      </c>
      <c r="F3" s="6" t="s">
        <v>9</v>
      </c>
      <c r="G3" s="6" t="s">
        <v>9</v>
      </c>
      <c r="H3" s="6" t="s">
        <v>2</v>
      </c>
      <c r="J3" s="21" t="s">
        <v>14</v>
      </c>
      <c r="K3" s="22"/>
      <c r="L3" s="22"/>
      <c r="M3" s="22"/>
      <c r="N3" s="22"/>
      <c r="O3" s="22"/>
      <c r="P3" s="22"/>
      <c r="Q3" s="22"/>
    </row>
    <row r="4" spans="1:17" x14ac:dyDescent="0.2">
      <c r="A4" s="12">
        <v>2016</v>
      </c>
      <c r="B4" s="17">
        <v>6.520022</v>
      </c>
      <c r="C4" s="17">
        <v>10.657216</v>
      </c>
      <c r="D4" s="18">
        <v>7.5035309999999997</v>
      </c>
      <c r="E4" s="13">
        <v>39.252670000000002</v>
      </c>
      <c r="F4">
        <v>2.3681519999999998</v>
      </c>
      <c r="G4">
        <v>2.3024179999999999</v>
      </c>
      <c r="H4" s="19">
        <v>5.0429279999999999</v>
      </c>
      <c r="J4" s="16">
        <f xml:space="preserve"> B4/100*33.7</f>
        <v>2.1972474140000005</v>
      </c>
      <c r="K4" s="16">
        <f xml:space="preserve"> C4/100*33.7</f>
        <v>3.5914817920000002</v>
      </c>
      <c r="L4" s="16">
        <f>D4/1000*123.57</f>
        <v>0.92721132566999998</v>
      </c>
      <c r="M4" s="16">
        <f>(E4/42)*1.1298</f>
        <v>1.0558968230000001</v>
      </c>
      <c r="N4" s="16">
        <f>F4/1.13</f>
        <v>2.0957097345132745</v>
      </c>
      <c r="O4" s="16">
        <f>G4</f>
        <v>2.3024179999999999</v>
      </c>
      <c r="P4" s="16">
        <f>H4/1000*123.57</f>
        <v>0.62315461295999985</v>
      </c>
      <c r="Q4">
        <f>L4*0.67+K4*0.33</f>
        <v>1.8064205795589001</v>
      </c>
    </row>
    <row r="5" spans="1:17" x14ac:dyDescent="0.2">
      <c r="A5" s="12">
        <v>2017</v>
      </c>
      <c r="B5" s="17">
        <v>6.256856</v>
      </c>
      <c r="C5" s="17">
        <v>10.688190000000001</v>
      </c>
      <c r="D5" s="18">
        <v>8.1074970000000004</v>
      </c>
      <c r="E5" s="13">
        <v>49.575583999999999</v>
      </c>
      <c r="F5">
        <v>2.6526939999999999</v>
      </c>
      <c r="G5">
        <v>2.5043009999999999</v>
      </c>
      <c r="H5" s="19">
        <v>5.726591</v>
      </c>
      <c r="J5" s="16">
        <f t="shared" ref="J5:J38" si="0" xml:space="preserve"> B5/100*33.7</f>
        <v>2.1085604720000002</v>
      </c>
      <c r="K5" s="16">
        <f t="shared" ref="K5:K38" si="1" xml:space="preserve"> C5/100*33.7</f>
        <v>3.6019200300000005</v>
      </c>
      <c r="L5" s="16">
        <f t="shared" ref="L5:L38" si="2">D5/1000*123.57</f>
        <v>1.00184340429</v>
      </c>
      <c r="M5" s="16">
        <f t="shared" ref="M5:M38" si="3">(E5/42)*1.1298</f>
        <v>1.3335832096</v>
      </c>
      <c r="N5" s="16">
        <f t="shared" ref="N5:N38" si="4">F5/1.13</f>
        <v>2.3475168141592921</v>
      </c>
      <c r="O5" s="16">
        <f t="shared" ref="O5:O38" si="5">G5</f>
        <v>2.5043009999999999</v>
      </c>
      <c r="P5" s="16">
        <f t="shared" ref="P5:P38" si="6">H5/1000*123.57</f>
        <v>0.70763484986999992</v>
      </c>
      <c r="Q5">
        <f t="shared" ref="Q5:Q38" si="7">L5*0.67+K5*0.33</f>
        <v>1.8598686907743001</v>
      </c>
    </row>
    <row r="6" spans="1:17" x14ac:dyDescent="0.2">
      <c r="A6" s="12">
        <v>2018</v>
      </c>
      <c r="B6" s="17">
        <v>6.1554270000000004</v>
      </c>
      <c r="C6" s="17">
        <v>10.731375999999999</v>
      </c>
      <c r="D6" s="18">
        <v>7.80722</v>
      </c>
      <c r="E6" s="13">
        <v>48.359656999999999</v>
      </c>
      <c r="F6">
        <v>2.110611</v>
      </c>
      <c r="G6">
        <v>1.9153009999999999</v>
      </c>
      <c r="H6" s="19">
        <v>5.5917690000000002</v>
      </c>
      <c r="J6" s="16">
        <f t="shared" si="0"/>
        <v>2.0743788990000001</v>
      </c>
      <c r="K6" s="16">
        <f t="shared" si="1"/>
        <v>3.6164737119999999</v>
      </c>
      <c r="L6" s="16">
        <f t="shared" si="2"/>
        <v>0.96473817539999995</v>
      </c>
      <c r="M6" s="16">
        <f t="shared" si="3"/>
        <v>1.3008747732999999</v>
      </c>
      <c r="N6" s="16">
        <f t="shared" si="4"/>
        <v>1.8677973451327436</v>
      </c>
      <c r="O6" s="16">
        <f t="shared" si="5"/>
        <v>1.9153009999999999</v>
      </c>
      <c r="P6" s="16">
        <f t="shared" si="6"/>
        <v>0.69097489533000001</v>
      </c>
      <c r="Q6">
        <f t="shared" si="7"/>
        <v>1.8398109024779998</v>
      </c>
    </row>
    <row r="7" spans="1:17" x14ac:dyDescent="0.2">
      <c r="A7" s="12">
        <v>2019</v>
      </c>
      <c r="B7" s="17">
        <v>6.1009729999999998</v>
      </c>
      <c r="C7" s="17">
        <v>10.694356000000001</v>
      </c>
      <c r="D7" s="18">
        <v>8.1773319999999998</v>
      </c>
      <c r="E7" s="13">
        <v>52.754337</v>
      </c>
      <c r="F7">
        <v>2.074567</v>
      </c>
      <c r="G7">
        <v>1.9629509999999999</v>
      </c>
      <c r="H7" s="19">
        <v>5.813097</v>
      </c>
      <c r="J7" s="16">
        <f t="shared" si="0"/>
        <v>2.0560279010000002</v>
      </c>
      <c r="K7" s="16">
        <f t="shared" si="1"/>
        <v>3.6039979720000006</v>
      </c>
      <c r="L7" s="16">
        <f t="shared" si="2"/>
        <v>1.0104729152399998</v>
      </c>
      <c r="M7" s="16">
        <f t="shared" si="3"/>
        <v>1.4190916652999999</v>
      </c>
      <c r="N7" s="16">
        <f t="shared" si="4"/>
        <v>1.8359000000000003</v>
      </c>
      <c r="O7" s="16">
        <f t="shared" si="5"/>
        <v>1.9629509999999999</v>
      </c>
      <c r="P7" s="16">
        <f t="shared" si="6"/>
        <v>0.71832439628999989</v>
      </c>
      <c r="Q7">
        <f t="shared" si="7"/>
        <v>1.8663361839708004</v>
      </c>
    </row>
    <row r="8" spans="1:17" x14ac:dyDescent="0.2">
      <c r="A8" s="12">
        <v>2020</v>
      </c>
      <c r="B8" s="17">
        <v>6.162337</v>
      </c>
      <c r="C8" s="17">
        <v>10.806946</v>
      </c>
      <c r="D8" s="18">
        <v>8.5671739999999996</v>
      </c>
      <c r="E8" s="13">
        <v>66.887978000000004</v>
      </c>
      <c r="F8">
        <v>2.0762670000000001</v>
      </c>
      <c r="G8">
        <v>2.0339109999999998</v>
      </c>
      <c r="H8" s="19">
        <v>6.132136</v>
      </c>
      <c r="J8" s="16">
        <f t="shared" si="0"/>
        <v>2.0767075689999999</v>
      </c>
      <c r="K8" s="16">
        <f t="shared" si="1"/>
        <v>3.6419408020000006</v>
      </c>
      <c r="L8" s="16">
        <f t="shared" si="2"/>
        <v>1.05864569118</v>
      </c>
      <c r="M8" s="16">
        <f t="shared" si="3"/>
        <v>1.7992866081999999</v>
      </c>
      <c r="N8" s="16">
        <f t="shared" si="4"/>
        <v>1.8374044247787613</v>
      </c>
      <c r="O8" s="16">
        <f t="shared" si="5"/>
        <v>2.0339109999999998</v>
      </c>
      <c r="P8" s="16">
        <f t="shared" si="6"/>
        <v>0.75774804551999997</v>
      </c>
      <c r="Q8">
        <f t="shared" si="7"/>
        <v>1.9111330777506002</v>
      </c>
    </row>
    <row r="9" spans="1:17" x14ac:dyDescent="0.2">
      <c r="A9" s="12">
        <v>2021</v>
      </c>
      <c r="B9" s="17">
        <v>6.0757580000000004</v>
      </c>
      <c r="C9" s="17">
        <v>10.779235999999999</v>
      </c>
      <c r="D9" s="18">
        <v>8.7762899999999995</v>
      </c>
      <c r="E9" s="13">
        <v>73.778801000000001</v>
      </c>
      <c r="F9">
        <v>2.138023</v>
      </c>
      <c r="G9">
        <v>2.1079819999999998</v>
      </c>
      <c r="H9" s="19">
        <v>6.1973739999999999</v>
      </c>
      <c r="J9" s="16">
        <f t="shared" si="0"/>
        <v>2.0475304460000006</v>
      </c>
      <c r="K9" s="16">
        <f t="shared" si="1"/>
        <v>3.6326025319999999</v>
      </c>
      <c r="L9" s="16">
        <f t="shared" si="2"/>
        <v>1.0844861552999998</v>
      </c>
      <c r="M9" s="16">
        <f t="shared" si="3"/>
        <v>1.9846497468999997</v>
      </c>
      <c r="N9" s="16">
        <f t="shared" si="4"/>
        <v>1.8920557522123895</v>
      </c>
      <c r="O9" s="16">
        <f t="shared" si="5"/>
        <v>2.1079819999999998</v>
      </c>
      <c r="P9" s="16">
        <f t="shared" si="6"/>
        <v>0.76580950518000002</v>
      </c>
      <c r="Q9">
        <f t="shared" si="7"/>
        <v>1.9253645596109998</v>
      </c>
    </row>
    <row r="10" spans="1:17" x14ac:dyDescent="0.2">
      <c r="A10" s="12">
        <v>2022</v>
      </c>
      <c r="B10" s="17">
        <v>5.9886410000000003</v>
      </c>
      <c r="C10" s="17">
        <v>10.857201999999999</v>
      </c>
      <c r="D10" s="18">
        <v>8.9752320000000001</v>
      </c>
      <c r="E10" s="13">
        <v>76.962836999999993</v>
      </c>
      <c r="F10">
        <v>2.1487910000000001</v>
      </c>
      <c r="G10">
        <v>2.1194839999999999</v>
      </c>
      <c r="H10" s="19">
        <v>6.2509860000000002</v>
      </c>
      <c r="J10" s="16">
        <f t="shared" si="0"/>
        <v>2.0181720170000004</v>
      </c>
      <c r="K10" s="16">
        <f t="shared" si="1"/>
        <v>3.6588770739999998</v>
      </c>
      <c r="L10" s="16">
        <f t="shared" si="2"/>
        <v>1.1090694182399998</v>
      </c>
      <c r="M10" s="16">
        <f t="shared" si="3"/>
        <v>2.0703003152999999</v>
      </c>
      <c r="N10" s="16">
        <f t="shared" si="4"/>
        <v>1.9015849557522126</v>
      </c>
      <c r="O10" s="16">
        <f t="shared" si="5"/>
        <v>2.1194839999999999</v>
      </c>
      <c r="P10" s="16">
        <f t="shared" si="6"/>
        <v>0.77243434002</v>
      </c>
      <c r="Q10">
        <f t="shared" si="7"/>
        <v>1.9505059446408</v>
      </c>
    </row>
    <row r="11" spans="1:17" x14ac:dyDescent="0.2">
      <c r="A11" s="12">
        <v>2023</v>
      </c>
      <c r="B11" s="17">
        <v>5.9714320000000001</v>
      </c>
      <c r="C11" s="17">
        <v>10.945752000000001</v>
      </c>
      <c r="D11" s="18">
        <v>9.4414079999999991</v>
      </c>
      <c r="E11" s="13">
        <v>79.223320000000001</v>
      </c>
      <c r="F11">
        <v>2.196812</v>
      </c>
      <c r="G11">
        <v>2.1982889999999999</v>
      </c>
      <c r="H11" s="19">
        <v>6.4241320000000002</v>
      </c>
      <c r="J11" s="16">
        <f t="shared" si="0"/>
        <v>2.0123725840000004</v>
      </c>
      <c r="K11" s="16">
        <f t="shared" si="1"/>
        <v>3.6887184240000006</v>
      </c>
      <c r="L11" s="16">
        <f t="shared" si="2"/>
        <v>1.1666747865599998</v>
      </c>
      <c r="M11" s="16">
        <f t="shared" si="3"/>
        <v>2.1311073079999998</v>
      </c>
      <c r="N11" s="16">
        <f t="shared" si="4"/>
        <v>1.9440814159292037</v>
      </c>
      <c r="O11" s="16">
        <f t="shared" si="5"/>
        <v>2.1982889999999999</v>
      </c>
      <c r="P11" s="16">
        <f t="shared" si="6"/>
        <v>0.79382999123999998</v>
      </c>
      <c r="Q11">
        <f t="shared" si="7"/>
        <v>1.9989491869152003</v>
      </c>
    </row>
    <row r="12" spans="1:17" x14ac:dyDescent="0.2">
      <c r="A12" s="12">
        <v>2024</v>
      </c>
      <c r="B12" s="17">
        <v>5.9440119999999999</v>
      </c>
      <c r="C12" s="17">
        <v>11.010839000000001</v>
      </c>
      <c r="D12" s="18">
        <v>9.4658850000000001</v>
      </c>
      <c r="E12" s="13">
        <v>80.375174999999999</v>
      </c>
      <c r="F12">
        <v>2.2131500000000002</v>
      </c>
      <c r="G12">
        <v>2.1943109999999999</v>
      </c>
      <c r="H12" s="19">
        <v>6.4830329999999998</v>
      </c>
      <c r="J12" s="16">
        <f t="shared" si="0"/>
        <v>2.003132044</v>
      </c>
      <c r="K12" s="16">
        <f t="shared" si="1"/>
        <v>3.7106527430000003</v>
      </c>
      <c r="L12" s="16">
        <f t="shared" si="2"/>
        <v>1.1696994094499999</v>
      </c>
      <c r="M12" s="16">
        <f t="shared" si="3"/>
        <v>2.1620922074999998</v>
      </c>
      <c r="N12" s="16">
        <f t="shared" si="4"/>
        <v>1.95853982300885</v>
      </c>
      <c r="O12" s="16">
        <f t="shared" si="5"/>
        <v>2.1943109999999999</v>
      </c>
      <c r="P12" s="16">
        <f t="shared" si="6"/>
        <v>0.80110838780999993</v>
      </c>
      <c r="Q12">
        <f t="shared" si="7"/>
        <v>2.0082140095215002</v>
      </c>
    </row>
    <row r="13" spans="1:17" x14ac:dyDescent="0.2">
      <c r="A13" s="12">
        <v>2025</v>
      </c>
      <c r="B13" s="17">
        <v>5.902609</v>
      </c>
      <c r="C13" s="17">
        <v>11.039815000000001</v>
      </c>
      <c r="D13" s="18">
        <v>9.545636</v>
      </c>
      <c r="E13" s="13">
        <v>82.227813999999995</v>
      </c>
      <c r="F13">
        <v>2.2225869999999999</v>
      </c>
      <c r="G13">
        <v>2.1813709999999999</v>
      </c>
      <c r="H13" s="19">
        <v>6.5636780000000003</v>
      </c>
      <c r="J13" s="16">
        <f t="shared" si="0"/>
        <v>1.9891792330000002</v>
      </c>
      <c r="K13" s="16">
        <f t="shared" si="1"/>
        <v>3.7204176550000008</v>
      </c>
      <c r="L13" s="16">
        <f t="shared" si="2"/>
        <v>1.1795542405199999</v>
      </c>
      <c r="M13" s="16">
        <f t="shared" si="3"/>
        <v>2.2119281965999997</v>
      </c>
      <c r="N13" s="16">
        <f t="shared" si="4"/>
        <v>1.966891150442478</v>
      </c>
      <c r="O13" s="16">
        <f t="shared" si="5"/>
        <v>2.1813709999999999</v>
      </c>
      <c r="P13" s="16">
        <f t="shared" si="6"/>
        <v>0.81107369046</v>
      </c>
      <c r="Q13">
        <f t="shared" si="7"/>
        <v>2.0180391672984004</v>
      </c>
    </row>
    <row r="14" spans="1:17" x14ac:dyDescent="0.2">
      <c r="A14" s="12">
        <v>2026</v>
      </c>
      <c r="B14" s="17">
        <v>5.8812040000000003</v>
      </c>
      <c r="C14" s="17">
        <v>11.105798</v>
      </c>
      <c r="D14" s="18">
        <v>9.5986080000000005</v>
      </c>
      <c r="E14" s="13">
        <v>83.271079999999998</v>
      </c>
      <c r="F14">
        <v>2.211322</v>
      </c>
      <c r="G14">
        <v>2.1636069999999998</v>
      </c>
      <c r="H14" s="19">
        <v>6.6218880000000002</v>
      </c>
      <c r="J14" s="16">
        <f t="shared" si="0"/>
        <v>1.9819657480000004</v>
      </c>
      <c r="K14" s="16">
        <f t="shared" si="1"/>
        <v>3.7426539260000005</v>
      </c>
      <c r="L14" s="16">
        <f t="shared" si="2"/>
        <v>1.1860999905599998</v>
      </c>
      <c r="M14" s="16">
        <f t="shared" si="3"/>
        <v>2.2399920519999998</v>
      </c>
      <c r="N14" s="16">
        <f t="shared" si="4"/>
        <v>1.9569221238938055</v>
      </c>
      <c r="O14" s="16">
        <f t="shared" si="5"/>
        <v>2.1636069999999998</v>
      </c>
      <c r="P14" s="16">
        <f t="shared" si="6"/>
        <v>0.81826670016000003</v>
      </c>
      <c r="Q14">
        <f t="shared" si="7"/>
        <v>2.0297627892552002</v>
      </c>
    </row>
    <row r="15" spans="1:17" x14ac:dyDescent="0.2">
      <c r="A15" s="12">
        <v>2027</v>
      </c>
      <c r="B15" s="17">
        <v>5.8527909999999999</v>
      </c>
      <c r="C15" s="17">
        <v>11.120642999999999</v>
      </c>
      <c r="D15" s="18">
        <v>9.6165079999999996</v>
      </c>
      <c r="E15" s="13">
        <v>84.641730999999993</v>
      </c>
      <c r="F15">
        <v>2.2352189999999998</v>
      </c>
      <c r="G15">
        <v>2.1788810000000001</v>
      </c>
      <c r="H15" s="19">
        <v>6.626055</v>
      </c>
      <c r="J15" s="16">
        <f t="shared" si="0"/>
        <v>1.9723905669999999</v>
      </c>
      <c r="K15" s="16">
        <f t="shared" si="1"/>
        <v>3.747656691</v>
      </c>
      <c r="L15" s="16">
        <f t="shared" si="2"/>
        <v>1.1883118935599999</v>
      </c>
      <c r="M15" s="16">
        <f t="shared" si="3"/>
        <v>2.2768625638999995</v>
      </c>
      <c r="N15" s="16">
        <f t="shared" si="4"/>
        <v>1.9780699115044249</v>
      </c>
      <c r="O15" s="16">
        <f t="shared" si="5"/>
        <v>2.1788810000000001</v>
      </c>
      <c r="P15" s="16">
        <f t="shared" si="6"/>
        <v>0.81878161634999991</v>
      </c>
      <c r="Q15">
        <f t="shared" si="7"/>
        <v>2.0328956767151998</v>
      </c>
    </row>
    <row r="16" spans="1:17" x14ac:dyDescent="0.2">
      <c r="A16" s="12">
        <v>2028</v>
      </c>
      <c r="B16" s="17">
        <v>5.8416860000000002</v>
      </c>
      <c r="C16" s="17">
        <v>11.135583</v>
      </c>
      <c r="D16" s="18">
        <v>9.6664510000000003</v>
      </c>
      <c r="E16" s="13">
        <v>86.006065000000007</v>
      </c>
      <c r="F16">
        <v>2.2550669999999999</v>
      </c>
      <c r="G16">
        <v>2.1949730000000001</v>
      </c>
      <c r="H16" s="19">
        <v>6.6640160000000002</v>
      </c>
      <c r="J16" s="16">
        <f t="shared" si="0"/>
        <v>1.9686481820000001</v>
      </c>
      <c r="K16" s="16">
        <f t="shared" si="1"/>
        <v>3.7526914710000003</v>
      </c>
      <c r="L16" s="16">
        <f t="shared" si="2"/>
        <v>1.1944833500699998</v>
      </c>
      <c r="M16" s="16">
        <f t="shared" si="3"/>
        <v>2.3135631485000001</v>
      </c>
      <c r="N16" s="16">
        <f t="shared" si="4"/>
        <v>1.9956345132743365</v>
      </c>
      <c r="O16" s="16">
        <f t="shared" si="5"/>
        <v>2.1949730000000001</v>
      </c>
      <c r="P16" s="16">
        <f t="shared" si="6"/>
        <v>0.82347245711999995</v>
      </c>
      <c r="Q16">
        <f t="shared" si="7"/>
        <v>2.0386920299769002</v>
      </c>
    </row>
    <row r="17" spans="1:17" x14ac:dyDescent="0.2">
      <c r="A17" s="12">
        <v>2029</v>
      </c>
      <c r="B17" s="17">
        <v>5.8338380000000001</v>
      </c>
      <c r="C17" s="17">
        <v>11.137155</v>
      </c>
      <c r="D17" s="18">
        <v>9.7427240000000008</v>
      </c>
      <c r="E17" s="13">
        <v>87.643173000000004</v>
      </c>
      <c r="F17">
        <v>2.2764410000000002</v>
      </c>
      <c r="G17">
        <v>2.1850670000000001</v>
      </c>
      <c r="H17" s="19">
        <v>6.730944</v>
      </c>
      <c r="J17" s="16">
        <f t="shared" si="0"/>
        <v>1.9660034060000002</v>
      </c>
      <c r="K17" s="16">
        <f t="shared" si="1"/>
        <v>3.7532212350000003</v>
      </c>
      <c r="L17" s="16">
        <f t="shared" si="2"/>
        <v>1.2039084046800002</v>
      </c>
      <c r="M17" s="16">
        <f t="shared" si="3"/>
        <v>2.3576013537000002</v>
      </c>
      <c r="N17" s="16">
        <f t="shared" si="4"/>
        <v>2.0145495575221242</v>
      </c>
      <c r="O17" s="16">
        <f t="shared" si="5"/>
        <v>2.1850670000000001</v>
      </c>
      <c r="P17" s="16">
        <f t="shared" si="6"/>
        <v>0.83174275007999998</v>
      </c>
      <c r="Q17">
        <f t="shared" si="7"/>
        <v>2.0451816386856003</v>
      </c>
    </row>
    <row r="18" spans="1:17" x14ac:dyDescent="0.2">
      <c r="A18" s="12">
        <v>2030</v>
      </c>
      <c r="B18" s="17">
        <v>5.8095179999999997</v>
      </c>
      <c r="C18" s="17">
        <v>11.147769</v>
      </c>
      <c r="D18" s="18">
        <v>9.7601490000000002</v>
      </c>
      <c r="E18" s="13">
        <v>88.593177999999995</v>
      </c>
      <c r="F18">
        <v>2.2922180000000001</v>
      </c>
      <c r="G18">
        <v>2.1891379999999998</v>
      </c>
      <c r="H18" s="19">
        <v>6.7418060000000004</v>
      </c>
      <c r="J18" s="16">
        <f t="shared" si="0"/>
        <v>1.9578075660000001</v>
      </c>
      <c r="K18" s="16">
        <f t="shared" si="1"/>
        <v>3.7567981530000005</v>
      </c>
      <c r="L18" s="16">
        <f t="shared" si="2"/>
        <v>1.2060616119300001</v>
      </c>
      <c r="M18" s="16">
        <f t="shared" si="3"/>
        <v>2.3831564882</v>
      </c>
      <c r="N18" s="16">
        <f t="shared" si="4"/>
        <v>2.0285115044247792</v>
      </c>
      <c r="O18" s="16">
        <f t="shared" si="5"/>
        <v>2.1891379999999998</v>
      </c>
      <c r="P18" s="16">
        <f t="shared" si="6"/>
        <v>0.83308496742000004</v>
      </c>
      <c r="Q18">
        <f t="shared" si="7"/>
        <v>2.0478046704831003</v>
      </c>
    </row>
    <row r="19" spans="1:17" x14ac:dyDescent="0.2">
      <c r="A19" s="12">
        <v>2031</v>
      </c>
      <c r="B19" s="17">
        <v>5.7907479999999998</v>
      </c>
      <c r="C19" s="17">
        <v>11.172402999999999</v>
      </c>
      <c r="D19" s="18">
        <v>9.7919470000000004</v>
      </c>
      <c r="E19" s="13">
        <v>90.234665000000007</v>
      </c>
      <c r="F19">
        <v>2.318867</v>
      </c>
      <c r="G19">
        <v>2.202788</v>
      </c>
      <c r="H19" s="19">
        <v>6.7682320000000002</v>
      </c>
      <c r="J19" s="16">
        <f t="shared" si="0"/>
        <v>1.951482076</v>
      </c>
      <c r="K19" s="16">
        <f t="shared" si="1"/>
        <v>3.7650998109999998</v>
      </c>
      <c r="L19" s="16">
        <f t="shared" si="2"/>
        <v>1.2099908907899999</v>
      </c>
      <c r="M19" s="16">
        <f t="shared" si="3"/>
        <v>2.4273124885000001</v>
      </c>
      <c r="N19" s="16">
        <f t="shared" si="4"/>
        <v>2.0520946902654869</v>
      </c>
      <c r="O19" s="16">
        <f t="shared" si="5"/>
        <v>2.202788</v>
      </c>
      <c r="P19" s="16">
        <f t="shared" si="6"/>
        <v>0.83635042823999994</v>
      </c>
      <c r="Q19">
        <f t="shared" si="7"/>
        <v>2.0531768344593</v>
      </c>
    </row>
    <row r="20" spans="1:17" x14ac:dyDescent="0.2">
      <c r="A20" s="12">
        <v>2032</v>
      </c>
      <c r="B20" s="17">
        <v>5.7752429999999997</v>
      </c>
      <c r="C20" s="17">
        <v>11.180484</v>
      </c>
      <c r="D20" s="18">
        <v>9.8135820000000002</v>
      </c>
      <c r="E20" s="13">
        <v>91.243354999999994</v>
      </c>
      <c r="F20">
        <v>2.3167650000000002</v>
      </c>
      <c r="G20">
        <v>2.1936439999999999</v>
      </c>
      <c r="H20" s="19">
        <v>6.8019990000000004</v>
      </c>
      <c r="J20" s="16">
        <f t="shared" si="0"/>
        <v>1.946256891</v>
      </c>
      <c r="K20" s="16">
        <f t="shared" si="1"/>
        <v>3.7678231080000004</v>
      </c>
      <c r="L20" s="16">
        <f t="shared" si="2"/>
        <v>1.2126643277399998</v>
      </c>
      <c r="M20" s="16">
        <f t="shared" si="3"/>
        <v>2.4544462494999997</v>
      </c>
      <c r="N20" s="16">
        <f t="shared" si="4"/>
        <v>2.0502345132743365</v>
      </c>
      <c r="O20" s="16">
        <f t="shared" si="5"/>
        <v>2.1936439999999999</v>
      </c>
      <c r="P20" s="16">
        <f t="shared" si="6"/>
        <v>0.84052301643000005</v>
      </c>
      <c r="Q20">
        <f t="shared" si="7"/>
        <v>2.0558667252257998</v>
      </c>
    </row>
    <row r="21" spans="1:17" x14ac:dyDescent="0.2">
      <c r="A21" s="12">
        <v>2033</v>
      </c>
      <c r="B21" s="17">
        <v>5.7449170000000001</v>
      </c>
      <c r="C21" s="17">
        <v>11.181805000000001</v>
      </c>
      <c r="D21" s="18">
        <v>9.8561010000000007</v>
      </c>
      <c r="E21" s="13">
        <v>92.505523999999994</v>
      </c>
      <c r="F21">
        <v>2.3299020000000001</v>
      </c>
      <c r="G21">
        <v>2.2039170000000001</v>
      </c>
      <c r="H21" s="19">
        <v>6.8378360000000002</v>
      </c>
      <c r="J21" s="16">
        <f t="shared" si="0"/>
        <v>1.9360370290000002</v>
      </c>
      <c r="K21" s="16">
        <f t="shared" si="1"/>
        <v>3.7682682850000004</v>
      </c>
      <c r="L21" s="16">
        <f t="shared" si="2"/>
        <v>1.2179184005700001</v>
      </c>
      <c r="M21" s="16">
        <f t="shared" si="3"/>
        <v>2.4883985955999997</v>
      </c>
      <c r="N21" s="16">
        <f t="shared" si="4"/>
        <v>2.0618601769911509</v>
      </c>
      <c r="O21" s="16">
        <f t="shared" si="5"/>
        <v>2.2039170000000001</v>
      </c>
      <c r="P21" s="16">
        <f t="shared" si="6"/>
        <v>0.8449513945199999</v>
      </c>
      <c r="Q21">
        <f t="shared" si="7"/>
        <v>2.0595338624319002</v>
      </c>
    </row>
    <row r="22" spans="1:17" x14ac:dyDescent="0.2">
      <c r="A22" s="12">
        <v>2034</v>
      </c>
      <c r="B22" s="17">
        <v>5.7034200000000004</v>
      </c>
      <c r="C22" s="17">
        <v>11.159656999999999</v>
      </c>
      <c r="D22" s="18">
        <v>9.8987730000000003</v>
      </c>
      <c r="E22" s="13">
        <v>93.761604000000005</v>
      </c>
      <c r="F22">
        <v>2.3470439999999999</v>
      </c>
      <c r="G22">
        <v>2.2133699999999998</v>
      </c>
      <c r="H22" s="19">
        <v>6.8693980000000003</v>
      </c>
      <c r="J22" s="16">
        <f t="shared" si="0"/>
        <v>1.9220525400000004</v>
      </c>
      <c r="K22" s="16">
        <f t="shared" si="1"/>
        <v>3.7608044089999999</v>
      </c>
      <c r="L22" s="16">
        <f t="shared" si="2"/>
        <v>1.2231913796099998</v>
      </c>
      <c r="M22" s="16">
        <f t="shared" si="3"/>
        <v>2.5221871476</v>
      </c>
      <c r="N22" s="16">
        <f t="shared" si="4"/>
        <v>2.0770300884955755</v>
      </c>
      <c r="O22" s="16">
        <f t="shared" si="5"/>
        <v>2.2133699999999998</v>
      </c>
      <c r="P22" s="16">
        <f t="shared" si="6"/>
        <v>0.84885151085999999</v>
      </c>
      <c r="Q22">
        <f t="shared" si="7"/>
        <v>2.0606036793086999</v>
      </c>
    </row>
    <row r="23" spans="1:17" x14ac:dyDescent="0.2">
      <c r="A23" s="12">
        <v>2035</v>
      </c>
      <c r="B23" s="17">
        <v>5.6677109999999997</v>
      </c>
      <c r="C23" s="17">
        <v>11.140214</v>
      </c>
      <c r="D23" s="18">
        <v>9.9165650000000003</v>
      </c>
      <c r="E23" s="13">
        <v>94.903717</v>
      </c>
      <c r="F23">
        <v>2.363467</v>
      </c>
      <c r="G23">
        <v>2.2225679999999999</v>
      </c>
      <c r="H23" s="19">
        <v>6.8778490000000003</v>
      </c>
      <c r="J23" s="16">
        <f t="shared" si="0"/>
        <v>1.910018607</v>
      </c>
      <c r="K23" s="16">
        <f t="shared" si="1"/>
        <v>3.7542521180000001</v>
      </c>
      <c r="L23" s="16">
        <f t="shared" si="2"/>
        <v>1.2253899370499999</v>
      </c>
      <c r="M23" s="16">
        <f t="shared" si="3"/>
        <v>2.5529099872999996</v>
      </c>
      <c r="N23" s="16">
        <f t="shared" si="4"/>
        <v>2.0915637168141594</v>
      </c>
      <c r="O23" s="16">
        <f t="shared" si="5"/>
        <v>2.2225679999999999</v>
      </c>
      <c r="P23" s="16">
        <f t="shared" si="6"/>
        <v>0.84989580092999994</v>
      </c>
      <c r="Q23">
        <f t="shared" si="7"/>
        <v>2.0599144567634999</v>
      </c>
    </row>
    <row r="24" spans="1:17" x14ac:dyDescent="0.2">
      <c r="A24" s="12">
        <v>2036</v>
      </c>
      <c r="B24" s="17">
        <v>5.6479879999999998</v>
      </c>
      <c r="C24" s="17">
        <v>11.127243</v>
      </c>
      <c r="D24" s="18">
        <v>9.9786459999999995</v>
      </c>
      <c r="E24" s="13">
        <v>95.425049000000001</v>
      </c>
      <c r="F24">
        <v>2.376976</v>
      </c>
      <c r="G24">
        <v>2.2344499999999998</v>
      </c>
      <c r="H24" s="19">
        <v>6.9537769999999997</v>
      </c>
      <c r="J24" s="16">
        <f t="shared" si="0"/>
        <v>1.903371956</v>
      </c>
      <c r="K24" s="16">
        <f t="shared" si="1"/>
        <v>3.7498808910000005</v>
      </c>
      <c r="L24" s="16">
        <f t="shared" si="2"/>
        <v>1.2330612862199999</v>
      </c>
      <c r="M24" s="16">
        <f t="shared" si="3"/>
        <v>2.5669338180999994</v>
      </c>
      <c r="N24" s="16">
        <f t="shared" si="4"/>
        <v>2.1035185840707968</v>
      </c>
      <c r="O24" s="16">
        <f t="shared" si="5"/>
        <v>2.2344499999999998</v>
      </c>
      <c r="P24" s="16">
        <f t="shared" si="6"/>
        <v>0.85927822388999986</v>
      </c>
      <c r="Q24">
        <f t="shared" si="7"/>
        <v>2.0636117557974001</v>
      </c>
    </row>
    <row r="25" spans="1:17" x14ac:dyDescent="0.2">
      <c r="A25" s="12">
        <v>2037</v>
      </c>
      <c r="B25" s="17">
        <v>5.6371960000000003</v>
      </c>
      <c r="C25" s="17">
        <v>11.113607999999999</v>
      </c>
      <c r="D25" s="18">
        <v>10.023241000000001</v>
      </c>
      <c r="E25" s="13">
        <v>97.804503999999994</v>
      </c>
      <c r="F25">
        <v>2.3890400000000001</v>
      </c>
      <c r="G25">
        <v>2.2446169999999999</v>
      </c>
      <c r="H25" s="19">
        <v>6.9899360000000001</v>
      </c>
      <c r="J25" s="16">
        <f t="shared" si="0"/>
        <v>1.8997350520000003</v>
      </c>
      <c r="K25" s="16">
        <f t="shared" si="1"/>
        <v>3.7452858960000004</v>
      </c>
      <c r="L25" s="16">
        <f t="shared" si="2"/>
        <v>1.23857189037</v>
      </c>
      <c r="M25" s="16">
        <f t="shared" si="3"/>
        <v>2.6309411575999992</v>
      </c>
      <c r="N25" s="16">
        <f t="shared" si="4"/>
        <v>2.1141946902654869</v>
      </c>
      <c r="O25" s="16">
        <f t="shared" si="5"/>
        <v>2.2446169999999999</v>
      </c>
      <c r="P25" s="16">
        <f t="shared" si="6"/>
        <v>0.86374639151999999</v>
      </c>
      <c r="Q25">
        <f t="shared" si="7"/>
        <v>2.0657875122279004</v>
      </c>
    </row>
    <row r="26" spans="1:17" x14ac:dyDescent="0.2">
      <c r="A26" s="12">
        <v>2038</v>
      </c>
      <c r="B26" s="17">
        <v>5.6327730000000003</v>
      </c>
      <c r="C26" s="17">
        <v>11.107277</v>
      </c>
      <c r="D26" s="18">
        <v>10.083214</v>
      </c>
      <c r="E26" s="13">
        <v>98.962708000000006</v>
      </c>
      <c r="F26">
        <v>2.40456</v>
      </c>
      <c r="G26">
        <v>2.2566630000000001</v>
      </c>
      <c r="H26" s="19">
        <v>7.0418180000000001</v>
      </c>
      <c r="J26" s="16">
        <f t="shared" si="0"/>
        <v>1.8982445010000002</v>
      </c>
      <c r="K26" s="16">
        <f t="shared" si="1"/>
        <v>3.7431523490000003</v>
      </c>
      <c r="L26" s="16">
        <f t="shared" si="2"/>
        <v>1.2459827539799999</v>
      </c>
      <c r="M26" s="16">
        <f t="shared" si="3"/>
        <v>2.6620968452000002</v>
      </c>
      <c r="N26" s="16">
        <f t="shared" si="4"/>
        <v>2.1279292035398232</v>
      </c>
      <c r="O26" s="16">
        <f t="shared" si="5"/>
        <v>2.2566630000000001</v>
      </c>
      <c r="P26" s="16">
        <f t="shared" si="6"/>
        <v>0.87015745025999991</v>
      </c>
      <c r="Q26">
        <f t="shared" si="7"/>
        <v>2.0700487203366</v>
      </c>
    </row>
    <row r="27" spans="1:17" x14ac:dyDescent="0.2">
      <c r="A27" s="12">
        <v>2039</v>
      </c>
      <c r="B27" s="17">
        <v>5.6269460000000002</v>
      </c>
      <c r="C27" s="17">
        <v>11.097998</v>
      </c>
      <c r="D27" s="18">
        <v>10.101464999999999</v>
      </c>
      <c r="E27" s="13">
        <v>99.798393000000004</v>
      </c>
      <c r="F27">
        <v>2.4259119999999998</v>
      </c>
      <c r="G27">
        <v>2.2758090000000002</v>
      </c>
      <c r="H27" s="19">
        <v>7.0515230000000004</v>
      </c>
      <c r="J27" s="16">
        <f t="shared" si="0"/>
        <v>1.8962808020000002</v>
      </c>
      <c r="K27" s="16">
        <f t="shared" si="1"/>
        <v>3.7400253260000005</v>
      </c>
      <c r="L27" s="16">
        <f t="shared" si="2"/>
        <v>1.2482380300499998</v>
      </c>
      <c r="M27" s="16">
        <f t="shared" si="3"/>
        <v>2.6845767716999998</v>
      </c>
      <c r="N27" s="16">
        <f t="shared" si="4"/>
        <v>2.1468247787610619</v>
      </c>
      <c r="O27" s="16">
        <f t="shared" si="5"/>
        <v>2.2758090000000002</v>
      </c>
      <c r="P27" s="16">
        <f t="shared" si="6"/>
        <v>0.87135669710999997</v>
      </c>
      <c r="Q27">
        <f t="shared" si="7"/>
        <v>2.0705278377135001</v>
      </c>
    </row>
    <row r="28" spans="1:17" x14ac:dyDescent="0.2">
      <c r="A28" s="12">
        <v>2040</v>
      </c>
      <c r="B28" s="17">
        <v>5.6163879999999997</v>
      </c>
      <c r="C28" s="17">
        <v>11.088689</v>
      </c>
      <c r="D28" s="18">
        <v>10.142435000000001</v>
      </c>
      <c r="E28" s="13">
        <v>100.84972399999999</v>
      </c>
      <c r="F28">
        <v>2.42842</v>
      </c>
      <c r="G28">
        <v>2.2802929999999999</v>
      </c>
      <c r="H28" s="19">
        <v>7.0980509999999999</v>
      </c>
      <c r="J28" s="16">
        <f t="shared" si="0"/>
        <v>1.8927227560000002</v>
      </c>
      <c r="K28" s="16">
        <f t="shared" si="1"/>
        <v>3.7368881930000004</v>
      </c>
      <c r="L28" s="16">
        <f t="shared" si="2"/>
        <v>1.2533006929499999</v>
      </c>
      <c r="M28" s="16">
        <f t="shared" si="3"/>
        <v>2.7128575755999997</v>
      </c>
      <c r="N28" s="16">
        <f t="shared" si="4"/>
        <v>2.1490442477876108</v>
      </c>
      <c r="O28" s="16">
        <f t="shared" si="5"/>
        <v>2.2802929999999999</v>
      </c>
      <c r="P28" s="16">
        <f t="shared" si="6"/>
        <v>0.87710616207000003</v>
      </c>
      <c r="Q28">
        <f t="shared" si="7"/>
        <v>2.0728845679665002</v>
      </c>
    </row>
    <row r="29" spans="1:17" x14ac:dyDescent="0.2">
      <c r="A29" s="12">
        <v>2041</v>
      </c>
      <c r="B29" s="17">
        <v>5.6006640000000001</v>
      </c>
      <c r="C29" s="17">
        <v>11.076017999999999</v>
      </c>
      <c r="D29" s="18">
        <v>10.199933</v>
      </c>
      <c r="E29" s="13">
        <v>102.00759100000001</v>
      </c>
      <c r="F29">
        <v>2.444963</v>
      </c>
      <c r="G29">
        <v>2.2946140000000002</v>
      </c>
      <c r="H29" s="19">
        <v>7.1491360000000004</v>
      </c>
      <c r="J29" s="16">
        <f t="shared" si="0"/>
        <v>1.8874237680000003</v>
      </c>
      <c r="K29" s="16">
        <f t="shared" si="1"/>
        <v>3.7326180660000001</v>
      </c>
      <c r="L29" s="16">
        <f t="shared" si="2"/>
        <v>1.2604057208099999</v>
      </c>
      <c r="M29" s="16">
        <f t="shared" si="3"/>
        <v>2.7440041979000003</v>
      </c>
      <c r="N29" s="16">
        <f t="shared" si="4"/>
        <v>2.1636840707964602</v>
      </c>
      <c r="O29" s="16">
        <f t="shared" si="5"/>
        <v>2.2946140000000002</v>
      </c>
      <c r="P29" s="16">
        <f t="shared" si="6"/>
        <v>0.88341873552000005</v>
      </c>
      <c r="Q29">
        <f t="shared" si="7"/>
        <v>2.0762357947227001</v>
      </c>
    </row>
    <row r="30" spans="1:17" x14ac:dyDescent="0.2">
      <c r="A30" s="12">
        <v>2042</v>
      </c>
      <c r="B30" s="17">
        <v>5.584498</v>
      </c>
      <c r="C30" s="17">
        <v>11.056568</v>
      </c>
      <c r="D30" s="18">
        <v>10.252477000000001</v>
      </c>
      <c r="E30" s="13">
        <v>102.58445</v>
      </c>
      <c r="F30">
        <v>2.4569009999999998</v>
      </c>
      <c r="G30">
        <v>2.301526</v>
      </c>
      <c r="H30" s="19">
        <v>7.1985979999999996</v>
      </c>
      <c r="J30" s="16">
        <f t="shared" si="0"/>
        <v>1.8819758260000001</v>
      </c>
      <c r="K30" s="16">
        <f t="shared" si="1"/>
        <v>3.7260634160000001</v>
      </c>
      <c r="L30" s="16">
        <f t="shared" si="2"/>
        <v>1.2668985828900001</v>
      </c>
      <c r="M30" s="16">
        <f t="shared" si="3"/>
        <v>2.7595217049999996</v>
      </c>
      <c r="N30" s="16">
        <f t="shared" si="4"/>
        <v>2.1742486725663719</v>
      </c>
      <c r="O30" s="16">
        <f t="shared" si="5"/>
        <v>2.301526</v>
      </c>
      <c r="P30" s="16">
        <f t="shared" si="6"/>
        <v>0.88953075485999988</v>
      </c>
      <c r="Q30">
        <f t="shared" si="7"/>
        <v>2.0784229778163001</v>
      </c>
    </row>
    <row r="31" spans="1:17" x14ac:dyDescent="0.2">
      <c r="A31" s="12">
        <v>2043</v>
      </c>
      <c r="B31" s="17">
        <v>5.5501579999999997</v>
      </c>
      <c r="C31" s="17">
        <v>11.009917</v>
      </c>
      <c r="D31" s="18">
        <v>10.293676</v>
      </c>
      <c r="E31" s="13">
        <v>103.295654</v>
      </c>
      <c r="F31">
        <v>2.4611550000000002</v>
      </c>
      <c r="G31">
        <v>2.3080799999999999</v>
      </c>
      <c r="H31" s="19">
        <v>7.2305570000000001</v>
      </c>
      <c r="J31" s="16">
        <f t="shared" si="0"/>
        <v>1.870403246</v>
      </c>
      <c r="K31" s="16">
        <f t="shared" si="1"/>
        <v>3.710342029</v>
      </c>
      <c r="L31" s="16">
        <f t="shared" si="2"/>
        <v>1.2719895433199999</v>
      </c>
      <c r="M31" s="16">
        <f t="shared" si="3"/>
        <v>2.7786530925999995</v>
      </c>
      <c r="N31" s="16">
        <f t="shared" si="4"/>
        <v>2.1780132743362834</v>
      </c>
      <c r="O31" s="16">
        <f t="shared" si="5"/>
        <v>2.3080799999999999</v>
      </c>
      <c r="P31" s="16">
        <f t="shared" si="6"/>
        <v>0.89347992849000002</v>
      </c>
      <c r="Q31">
        <f t="shared" si="7"/>
        <v>2.0766458635944001</v>
      </c>
    </row>
    <row r="32" spans="1:17" x14ac:dyDescent="0.2">
      <c r="A32" s="12">
        <v>2044</v>
      </c>
      <c r="B32" s="17">
        <v>5.542211</v>
      </c>
      <c r="C32" s="17">
        <v>10.994534</v>
      </c>
      <c r="D32" s="18">
        <v>10.351642</v>
      </c>
      <c r="E32" s="13">
        <v>104.24764999999999</v>
      </c>
      <c r="F32">
        <v>2.4747680000000001</v>
      </c>
      <c r="G32">
        <v>2.3224170000000002</v>
      </c>
      <c r="H32" s="19">
        <v>7.3064850000000003</v>
      </c>
      <c r="J32" s="16">
        <f t="shared" si="0"/>
        <v>1.8677251070000001</v>
      </c>
      <c r="K32" s="16">
        <f t="shared" si="1"/>
        <v>3.7051579580000005</v>
      </c>
      <c r="L32" s="16">
        <f t="shared" si="2"/>
        <v>1.2791524019399998</v>
      </c>
      <c r="M32" s="16">
        <f t="shared" si="3"/>
        <v>2.8042617849999996</v>
      </c>
      <c r="N32" s="16">
        <f t="shared" si="4"/>
        <v>2.1900601769911505</v>
      </c>
      <c r="O32" s="16">
        <f t="shared" si="5"/>
        <v>2.3224170000000002</v>
      </c>
      <c r="P32" s="16">
        <f t="shared" si="6"/>
        <v>0.90286235145000004</v>
      </c>
      <c r="Q32">
        <f t="shared" si="7"/>
        <v>2.0797342354398003</v>
      </c>
    </row>
    <row r="33" spans="1:17" x14ac:dyDescent="0.2">
      <c r="A33" s="12">
        <v>2045</v>
      </c>
      <c r="B33" s="17">
        <v>5.5524849999999999</v>
      </c>
      <c r="C33" s="17">
        <v>10.998322</v>
      </c>
      <c r="D33" s="18">
        <v>10.419727999999999</v>
      </c>
      <c r="E33" s="13">
        <v>105.060463</v>
      </c>
      <c r="F33">
        <v>2.4932319999999999</v>
      </c>
      <c r="G33">
        <v>2.3398129999999999</v>
      </c>
      <c r="H33" s="19">
        <v>7.3703430000000001</v>
      </c>
      <c r="J33" s="16">
        <f t="shared" si="0"/>
        <v>1.8711874450000001</v>
      </c>
      <c r="K33" s="16">
        <f t="shared" si="1"/>
        <v>3.7064345140000001</v>
      </c>
      <c r="L33" s="16">
        <f t="shared" si="2"/>
        <v>1.2875657889599998</v>
      </c>
      <c r="M33" s="16">
        <f t="shared" si="3"/>
        <v>2.8261264546999998</v>
      </c>
      <c r="N33" s="16">
        <f t="shared" si="4"/>
        <v>2.2063999999999999</v>
      </c>
      <c r="O33" s="16">
        <f t="shared" si="5"/>
        <v>2.3398129999999999</v>
      </c>
      <c r="P33" s="16">
        <f t="shared" si="6"/>
        <v>0.91075328450999993</v>
      </c>
      <c r="Q33">
        <f t="shared" si="7"/>
        <v>2.0857924682231999</v>
      </c>
    </row>
    <row r="34" spans="1:17" x14ac:dyDescent="0.2">
      <c r="A34" s="12">
        <v>2046</v>
      </c>
      <c r="B34" s="17">
        <v>5.5751340000000003</v>
      </c>
      <c r="C34" s="17">
        <v>11.009436000000001</v>
      </c>
      <c r="D34" s="18">
        <v>10.466207000000001</v>
      </c>
      <c r="E34" s="13">
        <v>105.379395</v>
      </c>
      <c r="F34">
        <v>2.5109750000000002</v>
      </c>
      <c r="G34">
        <v>2.3576009999999998</v>
      </c>
      <c r="H34" s="19">
        <v>7.4164329999999996</v>
      </c>
      <c r="J34" s="16">
        <f t="shared" si="0"/>
        <v>1.8788201580000004</v>
      </c>
      <c r="K34" s="16">
        <f t="shared" si="1"/>
        <v>3.7101799320000004</v>
      </c>
      <c r="L34" s="16">
        <f t="shared" si="2"/>
        <v>1.2933091989899999</v>
      </c>
      <c r="M34" s="16">
        <f t="shared" si="3"/>
        <v>2.8347057254999997</v>
      </c>
      <c r="N34" s="16">
        <f t="shared" si="4"/>
        <v>2.2221017699115047</v>
      </c>
      <c r="O34" s="16">
        <f t="shared" si="5"/>
        <v>2.3576009999999998</v>
      </c>
      <c r="P34" s="16">
        <f t="shared" si="6"/>
        <v>0.91644862580999986</v>
      </c>
      <c r="Q34">
        <f t="shared" si="7"/>
        <v>2.0908765408833001</v>
      </c>
    </row>
    <row r="35" spans="1:17" x14ac:dyDescent="0.2">
      <c r="A35" s="12">
        <v>2047</v>
      </c>
      <c r="B35" s="17">
        <v>5.5889090000000001</v>
      </c>
      <c r="C35" s="17">
        <v>11.019297999999999</v>
      </c>
      <c r="D35" s="18">
        <v>10.530619</v>
      </c>
      <c r="E35" s="13">
        <v>106.076294</v>
      </c>
      <c r="F35">
        <v>2.5361400000000001</v>
      </c>
      <c r="G35">
        <v>2.3673739999999999</v>
      </c>
      <c r="H35" s="19">
        <v>7.4784819999999996</v>
      </c>
      <c r="J35" s="16">
        <f t="shared" si="0"/>
        <v>1.8834623330000002</v>
      </c>
      <c r="K35" s="16">
        <f t="shared" si="1"/>
        <v>3.7135034260000004</v>
      </c>
      <c r="L35" s="16">
        <f t="shared" si="2"/>
        <v>1.3012685898299998</v>
      </c>
      <c r="M35" s="16">
        <f t="shared" si="3"/>
        <v>2.8534523086000001</v>
      </c>
      <c r="N35" s="16">
        <f t="shared" si="4"/>
        <v>2.2443716814159296</v>
      </c>
      <c r="O35" s="16">
        <f t="shared" si="5"/>
        <v>2.3673739999999999</v>
      </c>
      <c r="P35" s="16">
        <f t="shared" si="6"/>
        <v>0.92411602073999988</v>
      </c>
      <c r="Q35">
        <f t="shared" si="7"/>
        <v>2.0973060857661001</v>
      </c>
    </row>
    <row r="36" spans="1:17" x14ac:dyDescent="0.2">
      <c r="A36" s="12">
        <v>2048</v>
      </c>
      <c r="B36" s="17">
        <v>5.59375</v>
      </c>
      <c r="C36" s="17">
        <v>10.969841000000001</v>
      </c>
      <c r="D36" s="18">
        <v>10.588488999999999</v>
      </c>
      <c r="E36" s="13">
        <v>107.04836299999999</v>
      </c>
      <c r="F36">
        <v>2.5492710000000001</v>
      </c>
      <c r="G36">
        <v>2.3826260000000001</v>
      </c>
      <c r="H36" s="19">
        <v>7.5449250000000001</v>
      </c>
      <c r="J36" s="16">
        <f t="shared" si="0"/>
        <v>1.8850937500000002</v>
      </c>
      <c r="K36" s="16">
        <f t="shared" si="1"/>
        <v>3.6968364170000005</v>
      </c>
      <c r="L36" s="16">
        <f t="shared" si="2"/>
        <v>1.3084195857299998</v>
      </c>
      <c r="M36" s="16">
        <f t="shared" si="3"/>
        <v>2.8796009646999998</v>
      </c>
      <c r="N36" s="16">
        <f t="shared" si="4"/>
        <v>2.2559920353982306</v>
      </c>
      <c r="O36" s="16">
        <f t="shared" si="5"/>
        <v>2.3826260000000001</v>
      </c>
      <c r="P36" s="16">
        <f t="shared" si="6"/>
        <v>0.93232638224999997</v>
      </c>
      <c r="Q36">
        <f t="shared" si="7"/>
        <v>2.0965971400491004</v>
      </c>
    </row>
    <row r="37" spans="1:17" x14ac:dyDescent="0.2">
      <c r="A37" s="12">
        <v>2049</v>
      </c>
      <c r="B37" s="17">
        <v>5.6005580000000004</v>
      </c>
      <c r="C37" s="17">
        <v>10.931868</v>
      </c>
      <c r="D37" s="18">
        <v>10.646934</v>
      </c>
      <c r="E37" s="13">
        <v>107.932472</v>
      </c>
      <c r="F37">
        <v>2.5553170000000001</v>
      </c>
      <c r="G37">
        <v>2.3901599999999998</v>
      </c>
      <c r="H37" s="19">
        <v>7.5889379999999997</v>
      </c>
      <c r="J37" s="16">
        <f t="shared" si="0"/>
        <v>1.8873880460000003</v>
      </c>
      <c r="K37" s="16">
        <f t="shared" si="1"/>
        <v>3.6840395160000003</v>
      </c>
      <c r="L37" s="16">
        <f t="shared" si="2"/>
        <v>1.3156416343799999</v>
      </c>
      <c r="M37" s="16">
        <f t="shared" si="3"/>
        <v>2.9033834967999996</v>
      </c>
      <c r="N37" s="16">
        <f t="shared" si="4"/>
        <v>2.2613424778761066</v>
      </c>
      <c r="O37" s="16">
        <f t="shared" si="5"/>
        <v>2.3901599999999998</v>
      </c>
      <c r="P37" s="16">
        <f t="shared" si="6"/>
        <v>0.93776506865999998</v>
      </c>
      <c r="Q37">
        <f t="shared" si="7"/>
        <v>2.0972129353146003</v>
      </c>
    </row>
    <row r="38" spans="1:17" x14ac:dyDescent="0.2">
      <c r="A38" s="12">
        <v>2050</v>
      </c>
      <c r="B38" s="17">
        <v>5.615361</v>
      </c>
      <c r="C38" s="17">
        <v>10.90743</v>
      </c>
      <c r="D38" s="18">
        <v>10.716913999999999</v>
      </c>
      <c r="E38" s="13">
        <v>108.587227</v>
      </c>
      <c r="F38">
        <v>2.5589780000000002</v>
      </c>
      <c r="G38">
        <v>2.410606</v>
      </c>
      <c r="H38" s="19">
        <v>7.654827</v>
      </c>
      <c r="J38" s="16">
        <f t="shared" si="0"/>
        <v>1.8923766570000002</v>
      </c>
      <c r="K38" s="16">
        <f t="shared" si="1"/>
        <v>3.6758039100000004</v>
      </c>
      <c r="L38" s="16">
        <f t="shared" si="2"/>
        <v>1.3242890629799999</v>
      </c>
      <c r="M38" s="16">
        <f t="shared" si="3"/>
        <v>2.9209964062999996</v>
      </c>
      <c r="N38" s="16">
        <f t="shared" si="4"/>
        <v>2.2645823008849559</v>
      </c>
      <c r="O38" s="16">
        <f t="shared" si="5"/>
        <v>2.410606</v>
      </c>
      <c r="P38" s="16">
        <f t="shared" si="6"/>
        <v>0.94590697238999999</v>
      </c>
      <c r="Q38">
        <f t="shared" si="7"/>
        <v>2.1002889624966001</v>
      </c>
    </row>
    <row r="39" spans="1:17" x14ac:dyDescent="0.2">
      <c r="A39" s="2"/>
      <c r="B39" t="s">
        <v>32</v>
      </c>
      <c r="C39" t="s">
        <v>32</v>
      </c>
      <c r="D39" t="s">
        <v>33</v>
      </c>
      <c r="E39" t="s">
        <v>34</v>
      </c>
      <c r="F39" t="s">
        <v>35</v>
      </c>
      <c r="G39" t="s">
        <v>35</v>
      </c>
      <c r="H39" t="s">
        <v>36</v>
      </c>
    </row>
    <row r="40" spans="1:17" x14ac:dyDescent="0.2">
      <c r="B40" t="s">
        <v>37</v>
      </c>
      <c r="C40" t="s">
        <v>38</v>
      </c>
      <c r="D40" t="s">
        <v>39</v>
      </c>
      <c r="E40" t="s">
        <v>40</v>
      </c>
      <c r="F40" t="s">
        <v>41</v>
      </c>
      <c r="G40" t="s">
        <v>42</v>
      </c>
      <c r="H40" t="s">
        <v>43</v>
      </c>
    </row>
    <row r="41" spans="1:17" x14ac:dyDescent="0.2">
      <c r="B41"/>
      <c r="C41"/>
      <c r="D41"/>
      <c r="E41"/>
      <c r="F41"/>
      <c r="G41"/>
      <c r="H41" t="s">
        <v>44</v>
      </c>
    </row>
  </sheetData>
  <mergeCells count="3">
    <mergeCell ref="B1:G1"/>
    <mergeCell ref="J3:Q3"/>
    <mergeCell ref="J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24AF-0266-439A-837C-60B1F44BCB99}">
  <dimension ref="A1:M5"/>
  <sheetViews>
    <sheetView workbookViewId="0">
      <selection activeCell="F8" sqref="F8"/>
    </sheetView>
  </sheetViews>
  <sheetFormatPr baseColWidth="10" defaultColWidth="8.83203125" defaultRowHeight="21" x14ac:dyDescent="0.25"/>
  <cols>
    <col min="1" max="1" width="18.5" style="14" bestFit="1" customWidth="1"/>
    <col min="2" max="13" width="9.1640625" style="5"/>
  </cols>
  <sheetData>
    <row r="1" spans="1:11" x14ac:dyDescent="0.25">
      <c r="A1" s="14" t="s">
        <v>6</v>
      </c>
    </row>
    <row r="2" spans="1:11" x14ac:dyDescent="0.25">
      <c r="A2" s="15" t="s">
        <v>7</v>
      </c>
      <c r="B2"/>
      <c r="C2"/>
      <c r="D2"/>
      <c r="E2"/>
      <c r="F2"/>
      <c r="G2"/>
      <c r="H2"/>
    </row>
    <row r="3" spans="1:11" x14ac:dyDescent="0.25">
      <c r="A3" s="14" t="s">
        <v>11</v>
      </c>
      <c r="E3" s="5" t="s">
        <v>16</v>
      </c>
      <c r="H3" s="5" t="s">
        <v>18</v>
      </c>
      <c r="K3" s="5" t="s">
        <v>17</v>
      </c>
    </row>
    <row r="4" spans="1:11" x14ac:dyDescent="0.25">
      <c r="A4" s="14" t="s">
        <v>12</v>
      </c>
      <c r="E4" s="5" t="s">
        <v>16</v>
      </c>
      <c r="H4" s="5" t="s">
        <v>19</v>
      </c>
      <c r="K4" s="5" t="s">
        <v>17</v>
      </c>
    </row>
    <row r="5" spans="1:11" x14ac:dyDescent="0.25">
      <c r="A5" s="14" t="s">
        <v>13</v>
      </c>
      <c r="E5" s="5" t="s">
        <v>16</v>
      </c>
      <c r="H5" s="5" t="s">
        <v>20</v>
      </c>
      <c r="K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timeseries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Inman, Daniel</dc:creator>
  <cp:lastModifiedBy>Microsoft Office User</cp:lastModifiedBy>
  <dcterms:created xsi:type="dcterms:W3CDTF">2018-07-18T20:25:47Z</dcterms:created>
  <dcterms:modified xsi:type="dcterms:W3CDTF">2018-11-02T17:59:30Z</dcterms:modified>
</cp:coreProperties>
</file>