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SALMAN AHMADH\Contarcter payment excel\cont bill\PRW BILLS (DEC'22)\THR\"/>
    </mc:Choice>
  </mc:AlternateContent>
  <bookViews>
    <workbookView xWindow="-105" yWindow="-105" windowWidth="20730" windowHeight="11760" tabRatio="862"/>
  </bookViews>
  <sheets>
    <sheet name="INVOICE" sheetId="54" r:id="rId1"/>
    <sheet name="COP" sheetId="51" r:id="rId2"/>
    <sheet name="ABSTRACT" sheetId="50" r:id="rId3"/>
    <sheet name="DEBIT" sheetId="46" r:id="rId4"/>
    <sheet name="J-41" sheetId="42" r:id="rId5"/>
    <sheet name="J-42" sheetId="55" r:id="rId6"/>
  </sheets>
  <definedNames>
    <definedName name="_xlnm.Print_Area" localSheetId="1">COP!$A$1:$I$60</definedName>
    <definedName name="_xlnm.Print_Area" localSheetId="3">DEBIT!$A$1:$F$11</definedName>
    <definedName name="_xlnm.Print_Area" localSheetId="0">INVOICE!$B$1:$H$46</definedName>
    <definedName name="_xlnm.Print_Area" localSheetId="4">'J-41'!$A$1:$H$19</definedName>
    <definedName name="_xlnm.Print_Area" localSheetId="5">'J-42'!$A$1:$H$19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55" l="1"/>
  <c r="G16" i="55"/>
  <c r="G13" i="55"/>
  <c r="G12" i="55"/>
  <c r="G9" i="55"/>
  <c r="G8" i="55"/>
  <c r="G7" i="55"/>
  <c r="G6" i="55"/>
  <c r="G5" i="55"/>
  <c r="A5" i="55"/>
  <c r="A6" i="55" s="1"/>
  <c r="A7" i="55" s="1"/>
  <c r="A8" i="55" s="1"/>
  <c r="A9" i="55" s="1"/>
  <c r="G4" i="55"/>
  <c r="G17" i="42"/>
  <c r="G16" i="42"/>
  <c r="G19" i="55" l="1"/>
  <c r="G10" i="55"/>
  <c r="E9" i="50" s="1"/>
  <c r="B3" i="54" l="1"/>
  <c r="G44" i="54" s="1"/>
  <c r="J11" i="50" l="1"/>
  <c r="J17" i="50"/>
  <c r="J19" i="50" l="1"/>
  <c r="G34" i="51" s="1"/>
  <c r="H35" i="51"/>
  <c r="A56" i="51" l="1"/>
  <c r="D58" i="51" s="1"/>
  <c r="H39" i="51" l="1"/>
  <c r="H38" i="51"/>
  <c r="H37" i="51"/>
  <c r="H30" i="51"/>
  <c r="G24" i="51"/>
  <c r="H23" i="51"/>
  <c r="H22" i="51"/>
  <c r="H21" i="51"/>
  <c r="G17" i="50"/>
  <c r="C17" i="50"/>
  <c r="C11" i="50"/>
  <c r="H24" i="51" l="1"/>
  <c r="C19" i="50"/>
  <c r="F10" i="46" l="1"/>
  <c r="F16" i="50"/>
  <c r="H16" i="50" s="1"/>
  <c r="K16" i="50" s="1"/>
  <c r="D16" i="50" l="1"/>
  <c r="F9" i="46" l="1"/>
  <c r="G8" i="42" l="1"/>
  <c r="G13" i="42" l="1"/>
  <c r="G12" i="42"/>
  <c r="G11" i="46"/>
  <c r="E11" i="46"/>
  <c r="G19" i="42" l="1"/>
  <c r="E15" i="50" s="1"/>
  <c r="F15" i="50" l="1"/>
  <c r="H15" i="50" s="1"/>
  <c r="K15" i="50" s="1"/>
  <c r="D15" i="50"/>
  <c r="G9" i="50" l="1"/>
  <c r="F9" i="50"/>
  <c r="D9" i="50"/>
  <c r="H9" i="50" l="1"/>
  <c r="K9" i="50" s="1"/>
  <c r="F17" i="50"/>
  <c r="E17" i="50"/>
  <c r="G16" i="51" s="1"/>
  <c r="H16" i="51" s="1"/>
  <c r="D17" i="50"/>
  <c r="I17" i="50"/>
  <c r="A5" i="42"/>
  <c r="A6" i="42" s="1"/>
  <c r="A7" i="42" s="1"/>
  <c r="A8" i="42" s="1"/>
  <c r="A9" i="42" s="1"/>
  <c r="G7" i="42" l="1"/>
  <c r="K17" i="50" l="1"/>
  <c r="H17" i="50"/>
  <c r="G9" i="42"/>
  <c r="G4" i="42"/>
  <c r="G6" i="42"/>
  <c r="G5" i="42"/>
  <c r="G10" i="42" l="1"/>
  <c r="E8" i="50" s="1"/>
  <c r="G8" i="50" s="1"/>
  <c r="G11" i="50" s="1"/>
  <c r="G19" i="50" s="1"/>
  <c r="E11" i="50" l="1"/>
  <c r="G15" i="51" s="1"/>
  <c r="D8" i="50"/>
  <c r="D11" i="50" s="1"/>
  <c r="D19" i="50" s="1"/>
  <c r="F8" i="50"/>
  <c r="F11" i="50" s="1"/>
  <c r="F19" i="50" s="1"/>
  <c r="E19" i="50" l="1"/>
  <c r="H8" i="50"/>
  <c r="G18" i="51"/>
  <c r="H15" i="51"/>
  <c r="H18" i="51" s="1"/>
  <c r="H26" i="51" s="1"/>
  <c r="G28" i="51"/>
  <c r="I11" i="50"/>
  <c r="I19" i="50" s="1"/>
  <c r="D11" i="46"/>
  <c r="F11" i="46"/>
  <c r="G36" i="51" s="1"/>
  <c r="H11" i="50" l="1"/>
  <c r="H19" i="50" s="1"/>
  <c r="K8" i="50"/>
  <c r="K11" i="50" s="1"/>
  <c r="K19" i="50" s="1"/>
  <c r="G40" i="51"/>
  <c r="H36" i="51"/>
  <c r="G26" i="51"/>
  <c r="G29" i="51"/>
  <c r="H29" i="51" s="1"/>
  <c r="H28" i="51"/>
  <c r="H34" i="51"/>
  <c r="H40" i="51" l="1"/>
  <c r="G31" i="51"/>
  <c r="G32" i="51" s="1"/>
  <c r="H31" i="51"/>
  <c r="G41" i="51" l="1"/>
  <c r="H32" i="51"/>
  <c r="H41" i="51" s="1"/>
  <c r="H20" i="54" s="1"/>
  <c r="H21" i="54" s="1"/>
  <c r="H40" i="54" s="1"/>
</calcChain>
</file>

<file path=xl/sharedStrings.xml><?xml version="1.0" encoding="utf-8"?>
<sst xmlns="http://schemas.openxmlformats.org/spreadsheetml/2006/main" count="243" uniqueCount="161">
  <si>
    <t>S.NO.</t>
  </si>
  <si>
    <t>DESCRIPTION</t>
  </si>
  <si>
    <t>UNIT</t>
  </si>
  <si>
    <t>QTY.</t>
  </si>
  <si>
    <t>RATE</t>
  </si>
  <si>
    <t>AREA</t>
  </si>
  <si>
    <t>AMOUNT</t>
  </si>
  <si>
    <t>ALL TOTAL</t>
  </si>
  <si>
    <t>SUB TOTAL</t>
  </si>
  <si>
    <t>SQFT.</t>
  </si>
  <si>
    <t>STATUS</t>
  </si>
  <si>
    <t>A</t>
  </si>
  <si>
    <t>B</t>
  </si>
  <si>
    <t>C</t>
  </si>
  <si>
    <t>D</t>
  </si>
  <si>
    <t>STILT FLOOR</t>
  </si>
  <si>
    <t>FIRST FLOOR</t>
  </si>
  <si>
    <t>SECOND FLOOR</t>
  </si>
  <si>
    <t>THIRD FLOOR</t>
  </si>
  <si>
    <t>FOURTH FLOOR</t>
  </si>
  <si>
    <t>TERRACE FLOOR</t>
  </si>
  <si>
    <t>NOS.</t>
  </si>
  <si>
    <t>MASON</t>
  </si>
  <si>
    <t>LABOUR</t>
  </si>
  <si>
    <t>SUPPLY</t>
  </si>
  <si>
    <t>DEBIT</t>
  </si>
  <si>
    <t>HELPER</t>
  </si>
  <si>
    <t>Certificate of Payment</t>
  </si>
  <si>
    <t>Name Of Agency:-</t>
  </si>
  <si>
    <t>Bill Period</t>
  </si>
  <si>
    <t xml:space="preserve">Nature of Work :- </t>
  </si>
  <si>
    <t>ELECTRICAL WORK</t>
  </si>
  <si>
    <t>S.No.</t>
  </si>
  <si>
    <t xml:space="preserve">Site Details </t>
  </si>
  <si>
    <t>Previous Bill Amount</t>
  </si>
  <si>
    <t>This Bill Amount</t>
  </si>
  <si>
    <t>Upto this Bill Amount</t>
  </si>
  <si>
    <t>TDS @ 1%</t>
  </si>
  <si>
    <t>Hold Retention Money @ 10%</t>
  </si>
  <si>
    <t xml:space="preserve">Payable </t>
  </si>
  <si>
    <t>Balance Payment</t>
  </si>
  <si>
    <t>Remarks</t>
  </si>
  <si>
    <t>Total</t>
  </si>
  <si>
    <t>Net Payable Previous</t>
  </si>
  <si>
    <t>LABOUR SUPPLY</t>
  </si>
  <si>
    <t>WORK DONE</t>
  </si>
  <si>
    <t>Total A+B</t>
  </si>
  <si>
    <t>Name of Project :-</t>
  </si>
  <si>
    <t>Date of Start : N/A</t>
  </si>
  <si>
    <t>Location :-</t>
  </si>
  <si>
    <t>Gurgaon</t>
  </si>
  <si>
    <t>Date of Completion : N/A</t>
  </si>
  <si>
    <t>Name of Agency :-</t>
  </si>
  <si>
    <t>Contract Value : N/A</t>
  </si>
  <si>
    <t>Bill Number &amp; Bill Date :-</t>
  </si>
  <si>
    <t>Bill Period :-</t>
  </si>
  <si>
    <t>PAN Number :-</t>
  </si>
  <si>
    <t>GST Number :-</t>
  </si>
  <si>
    <t>N/A</t>
  </si>
  <si>
    <t>Description</t>
  </si>
  <si>
    <t>Amount Upto Last Bill</t>
  </si>
  <si>
    <t>Amount Upto Date</t>
  </si>
  <si>
    <t>Amount for this Bill</t>
  </si>
  <si>
    <t>PAYMENT DETAIL</t>
  </si>
  <si>
    <t>Value of work done</t>
  </si>
  <si>
    <t>a</t>
  </si>
  <si>
    <t>Total of Work Done</t>
  </si>
  <si>
    <t>b</t>
  </si>
  <si>
    <t>Total of Labour Supply</t>
  </si>
  <si>
    <t>Total (A0)</t>
  </si>
  <si>
    <t>Add Taxes</t>
  </si>
  <si>
    <t>CGST @9% on (A0)</t>
  </si>
  <si>
    <t>SGST @9% on (A0)</t>
  </si>
  <si>
    <t>c</t>
  </si>
  <si>
    <t>IGST @18% on (A0)</t>
  </si>
  <si>
    <t>Sub Total of Taxes (A1)</t>
  </si>
  <si>
    <t>Total value of Work done &amp; Taxes (A) = (A0+A1)</t>
  </si>
  <si>
    <t>DEDUCTIONS</t>
  </si>
  <si>
    <t>B-1</t>
  </si>
  <si>
    <t>Retention Money @ 10% on (A0)</t>
  </si>
  <si>
    <t>B-2</t>
  </si>
  <si>
    <t>TDS @ 1% on (A0)</t>
  </si>
  <si>
    <t>B-3</t>
  </si>
  <si>
    <t xml:space="preserve">Mobilization Amount </t>
  </si>
  <si>
    <t>Total (B)</t>
  </si>
  <si>
    <t>Net Payable Amount (A-B)</t>
  </si>
  <si>
    <t>DEDUCTIONS &amp; RECOVERIES</t>
  </si>
  <si>
    <t>D-1</t>
  </si>
  <si>
    <t>Less Ad-hoc / Kharcha</t>
  </si>
  <si>
    <t>Payment</t>
  </si>
  <si>
    <t>D-2</t>
  </si>
  <si>
    <t>Less Debits for labour supply if any</t>
  </si>
  <si>
    <t>D-3</t>
  </si>
  <si>
    <t>Less for Material Supply</t>
  </si>
  <si>
    <t>D-4</t>
  </si>
  <si>
    <t>Less for Electricity if any</t>
  </si>
  <si>
    <t>D-5</t>
  </si>
  <si>
    <t>Hold for Housekeeping</t>
  </si>
  <si>
    <t>Total Deductions &amp; Recoveries (D)</t>
  </si>
  <si>
    <t>E</t>
  </si>
  <si>
    <t>Total Final Part payable Amount (Rounding Off) (C-D)</t>
  </si>
  <si>
    <t>Note:-</t>
  </si>
  <si>
    <t>This is full and final payment of above mentioned billing period.</t>
  </si>
  <si>
    <t>you are agreed that you will not consider and claim any other payment apart from this COP final payable amount.</t>
  </si>
  <si>
    <t>You are agreed that company will not liable to pay any money of your labour and all the your worker payment will be done by you and company is not liable for the same.</t>
  </si>
  <si>
    <t>Name, Signature &amp; Date</t>
  </si>
  <si>
    <t>Contractor</t>
  </si>
  <si>
    <t>Executive Director</t>
  </si>
  <si>
    <t>Beneficiary Name :</t>
  </si>
  <si>
    <t>Beneficiary Account Number :</t>
  </si>
  <si>
    <t>IFSC CODE :</t>
  </si>
  <si>
    <t>Billing HOD &amp; Manager Billing</t>
  </si>
  <si>
    <t>MD</t>
  </si>
  <si>
    <t>Mr. Pradeep Singh &amp; Mr. Shashank</t>
  </si>
  <si>
    <t xml:space="preserve">Mr. Inder Kamra </t>
  </si>
  <si>
    <t>Mr. Nisarg Trehan / Mr. Archit Budhia</t>
  </si>
  <si>
    <t>KHARCHA</t>
  </si>
  <si>
    <t>ABSTRACT</t>
  </si>
  <si>
    <t>SUMIT SINGH ELECTRICAL</t>
  </si>
  <si>
    <t>DEBIT DETAILS</t>
  </si>
  <si>
    <t>DATE</t>
  </si>
  <si>
    <t>Place of Supply</t>
  </si>
  <si>
    <t>INVOICE No</t>
  </si>
  <si>
    <t>Dated</t>
  </si>
  <si>
    <t>Description of Services</t>
  </si>
  <si>
    <t xml:space="preserve">SAC </t>
  </si>
  <si>
    <t>QTY</t>
  </si>
  <si>
    <t>Units</t>
  </si>
  <si>
    <t>Amount</t>
  </si>
  <si>
    <t>Taxable Value</t>
  </si>
  <si>
    <t>Total Payable</t>
  </si>
  <si>
    <t>Amount Chargeable (in words)</t>
  </si>
  <si>
    <t>Rupees only</t>
  </si>
  <si>
    <t xml:space="preserve"> </t>
  </si>
  <si>
    <t>Authorised Signatory</t>
  </si>
  <si>
    <t>PLOT.NO - 5, KADIPUR</t>
  </si>
  <si>
    <t>SEC-10, GURGAON (HR) 122001</t>
  </si>
  <si>
    <t>Adani Plots</t>
  </si>
  <si>
    <t>SLAB COND.(15%)</t>
  </si>
  <si>
    <t>M/S. AMIT KUMAR SINGH</t>
  </si>
  <si>
    <t>PLOT NO. J-41, ADANI</t>
  </si>
  <si>
    <t>PLOT NO. J-42, ADANI</t>
  </si>
  <si>
    <t>AMIT KUMAR SINGH CONTRACTOR</t>
  </si>
  <si>
    <t>IWZPS5026P</t>
  </si>
  <si>
    <t>AMIT KUMAR SINGH</t>
  </si>
  <si>
    <t>Contact Value : 7503025872</t>
  </si>
  <si>
    <t>J-41</t>
  </si>
  <si>
    <t>J-42</t>
  </si>
  <si>
    <t>20419791497</t>
  </si>
  <si>
    <t>SBIN0007046</t>
  </si>
  <si>
    <t>You agree that all debits for material supply and labour deployed at your risk and cost are in your knowledge and are being deducted as per material details attached or as per Daily labour report.</t>
  </si>
  <si>
    <t>Monthly Bill (01-01-2023)</t>
  </si>
  <si>
    <t>26-11-2022 TO 25-12-2022</t>
  </si>
  <si>
    <t>Monthly Bill (26 NOV 2022 to 25 DEC 2022)</t>
  </si>
  <si>
    <t>Amount In Words :- EIGHT THOUSAND ONE HUNDRED TWENTY FIVE ONLY.</t>
  </si>
  <si>
    <t>BILL OF SUPPLY</t>
  </si>
  <si>
    <t>Bill to - TREHAN HOSPITALITY &amp; REALITY PVT LTD.</t>
  </si>
  <si>
    <r>
      <rPr>
        <b/>
        <u/>
        <sz val="10"/>
        <rFont val="Arial"/>
        <family val="2"/>
      </rPr>
      <t>ADD</t>
    </r>
    <r>
      <rPr>
        <b/>
        <sz val="10"/>
        <rFont val="Arial"/>
        <family val="2"/>
      </rPr>
      <t xml:space="preserve"> - GF, 641 P, SEC-38 GURUGRAM,122001</t>
    </r>
  </si>
  <si>
    <t>PAN-IWZPS5026P</t>
  </si>
  <si>
    <t>HARYANA</t>
  </si>
  <si>
    <t>RA/JUNE/02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</si>
</sst>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 #,##0.00_ ;_ * \-#,##0.00_ ;_ * &quot;-&quot;??_ ;_ @_ "/>
    <numFmt numFmtId="165" formatCode="_ * #,##0_ ;_ * \-#,##0_ ;_ * &quot;-&quot;??_ ;_ @_ "/>
    <numFmt numFmtId="166" formatCode="_(* #,##0_);_(* \(#,##0\);_(* &quot;-&quot;??_);_(@_)"/>
  </numFmts>
  <fonts count="36"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color theme="1"/>
      <name val="Calibri"/>
      <family val="2"/>
      <scheme val="minor"/>
    </font>
    <font>
      <b/>
      <sz val="11"/>
      <color rgb="FFFF0000"/>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sz val="10"/>
      <name val="Calibri"/>
      <family val="2"/>
      <scheme val="minor"/>
    </font>
    <font>
      <b/>
      <sz val="9"/>
      <name val="Calibri"/>
      <family val="2"/>
      <scheme val="minor"/>
    </font>
    <font>
      <sz val="12"/>
      <color theme="1"/>
      <name val="Calibri"/>
      <family val="2"/>
      <scheme val="minor"/>
    </font>
    <font>
      <b/>
      <sz val="14"/>
      <color rgb="FFFF0000"/>
      <name val="Calibri"/>
      <family val="2"/>
      <scheme val="minor"/>
    </font>
    <font>
      <b/>
      <sz val="18"/>
      <color theme="1"/>
      <name val="Calibri"/>
      <family val="2"/>
      <scheme val="minor"/>
    </font>
    <font>
      <b/>
      <sz val="10"/>
      <color rgb="FFFF0000"/>
      <name val="Calibri"/>
      <family val="2"/>
      <scheme val="minor"/>
    </font>
    <font>
      <sz val="9"/>
      <color rgb="FFFF0000"/>
      <name val="Calibri"/>
      <family val="2"/>
      <scheme val="minor"/>
    </font>
    <font>
      <sz val="14"/>
      <name val="Arial"/>
      <family val="2"/>
    </font>
    <font>
      <b/>
      <sz val="24"/>
      <name val="Arial"/>
      <family val="2"/>
    </font>
    <font>
      <sz val="11"/>
      <name val="Arial"/>
      <family val="2"/>
    </font>
    <font>
      <b/>
      <sz val="11"/>
      <name val="Arial"/>
      <family val="2"/>
    </font>
    <font>
      <b/>
      <sz val="10"/>
      <name val="Arial"/>
      <family val="2"/>
    </font>
    <font>
      <b/>
      <sz val="9"/>
      <name val="Arial"/>
      <family val="2"/>
    </font>
    <font>
      <b/>
      <u/>
      <sz val="10"/>
      <name val="Arial"/>
      <family val="2"/>
    </font>
    <font>
      <sz val="9"/>
      <name val="Arial"/>
      <family val="2"/>
    </font>
    <font>
      <sz val="10"/>
      <color rgb="FF222222"/>
      <name val="Arial"/>
      <family val="2"/>
    </font>
    <font>
      <sz val="11"/>
      <color rgb="FF333333"/>
      <name val="Arial"/>
      <family val="2"/>
    </font>
    <font>
      <b/>
      <sz val="10"/>
      <color rgb="FF222222"/>
      <name val="Arial"/>
      <family val="2"/>
    </font>
    <font>
      <sz val="11"/>
      <color rgb="FF222222"/>
      <name val="Arial"/>
      <family val="2"/>
    </font>
    <font>
      <sz val="13"/>
      <color rgb="FF333333"/>
      <name val="Arial"/>
      <family val="2"/>
    </font>
    <font>
      <sz val="13"/>
      <color rgb="FF222222"/>
      <name val="Arial"/>
      <family val="2"/>
    </font>
    <font>
      <b/>
      <sz val="13"/>
      <color rgb="FF222222"/>
      <name val="Arial"/>
      <family val="2"/>
    </font>
    <font>
      <i/>
      <sz val="9"/>
      <name val="Arial"/>
      <family val="2"/>
    </font>
    <font>
      <b/>
      <sz val="16"/>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double">
        <color indexed="64"/>
      </bottom>
      <diagonal/>
    </border>
  </borders>
  <cellStyleXfs count="3">
    <xf numFmtId="0" fontId="0" fillId="0" borderId="0"/>
    <xf numFmtId="0" fontId="3" fillId="0" borderId="0"/>
    <xf numFmtId="43" fontId="5" fillId="0" borderId="0" applyFont="0" applyFill="0" applyBorder="0" applyAlignment="0" applyProtection="0"/>
  </cellStyleXfs>
  <cellXfs count="344">
    <xf numFmtId="0" fontId="0" fillId="0" borderId="0" xfId="0"/>
    <xf numFmtId="0" fontId="0" fillId="0" borderId="0" xfId="0" applyAlignment="1">
      <alignment horizontal="center" vertical="center"/>
    </xf>
    <xf numFmtId="0" fontId="0" fillId="0" borderId="1" xfId="0" applyBorder="1" applyAlignment="1">
      <alignment horizontal="left" vertical="center"/>
    </xf>
    <xf numFmtId="2" fontId="0" fillId="0" borderId="1" xfId="0" applyNumberFormat="1" applyBorder="1" applyAlignment="1">
      <alignment horizontal="center" vertical="center"/>
    </xf>
    <xf numFmtId="0" fontId="0" fillId="0" borderId="1" xfId="0" applyBorder="1" applyAlignment="1">
      <alignment horizontal="left" vertical="center" wrapText="1"/>
    </xf>
    <xf numFmtId="0" fontId="0" fillId="0" borderId="0" xfId="0" applyAlignment="1">
      <alignment wrapText="1"/>
    </xf>
    <xf numFmtId="2" fontId="0" fillId="0" borderId="0" xfId="0" applyNumberFormat="1" applyAlignment="1">
      <alignment horizontal="center" vertical="center"/>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2" fontId="2" fillId="3" borderId="1" xfId="0" applyNumberFormat="1" applyFont="1" applyFill="1" applyBorder="1" applyAlignment="1">
      <alignment horizontal="center" vertical="center" wrapText="1"/>
    </xf>
    <xf numFmtId="2" fontId="2" fillId="2" borderId="1" xfId="0" applyNumberFormat="1" applyFont="1" applyFill="1" applyBorder="1" applyAlignment="1">
      <alignment horizontal="center" vertical="center" wrapText="1"/>
    </xf>
    <xf numFmtId="2" fontId="0" fillId="0" borderId="1" xfId="0" applyNumberFormat="1" applyBorder="1" applyAlignment="1">
      <alignment horizontal="center" vertical="center" wrapText="1"/>
    </xf>
    <xf numFmtId="2" fontId="0" fillId="0" borderId="4" xfId="0" applyNumberFormat="1" applyBorder="1" applyAlignment="1">
      <alignment horizontal="center" vertical="center" wrapText="1"/>
    </xf>
    <xf numFmtId="2" fontId="2" fillId="3" borderId="4" xfId="0" applyNumberFormat="1" applyFont="1" applyFill="1" applyBorder="1" applyAlignment="1">
      <alignment horizontal="center" vertical="center" wrapText="1"/>
    </xf>
    <xf numFmtId="2"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wrapText="1"/>
    </xf>
    <xf numFmtId="43" fontId="2" fillId="2" borderId="1" xfId="2" applyFont="1" applyFill="1" applyBorder="1" applyAlignment="1">
      <alignment horizontal="center" vertical="center" wrapText="1"/>
    </xf>
    <xf numFmtId="43" fontId="0" fillId="0" borderId="0" xfId="2" applyFont="1"/>
    <xf numFmtId="43" fontId="0" fillId="0" borderId="0" xfId="2" applyFont="1" applyAlignment="1">
      <alignment wrapText="1"/>
    </xf>
    <xf numFmtId="43" fontId="2" fillId="0" borderId="0" xfId="2" applyFont="1" applyAlignment="1">
      <alignment wrapText="1"/>
    </xf>
    <xf numFmtId="43" fontId="0" fillId="0" borderId="1" xfId="2" applyFont="1" applyFill="1" applyBorder="1" applyAlignment="1">
      <alignment vertical="center"/>
    </xf>
    <xf numFmtId="43" fontId="0" fillId="0" borderId="1" xfId="2" applyFont="1" applyBorder="1" applyAlignment="1">
      <alignment horizontal="center" vertical="center" wrapText="1"/>
    </xf>
    <xf numFmtId="2"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2" fontId="4" fillId="2" borderId="8"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2" fontId="4"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2"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2" fontId="0" fillId="2" borderId="4" xfId="0" applyNumberFormat="1" applyFill="1" applyBorder="1" applyAlignment="1">
      <alignment horizontal="center" vertical="center" wrapText="1"/>
    </xf>
    <xf numFmtId="0" fontId="1" fillId="2" borderId="1" xfId="0" applyFont="1" applyFill="1" applyBorder="1" applyAlignment="1">
      <alignment horizontal="center" vertical="center" wrapText="1"/>
    </xf>
    <xf numFmtId="2" fontId="1" fillId="2" borderId="4" xfId="0" applyNumberFormat="1" applyFont="1" applyFill="1" applyBorder="1" applyAlignment="1">
      <alignment horizontal="center" vertical="center"/>
    </xf>
    <xf numFmtId="0" fontId="2" fillId="0" borderId="1" xfId="0" applyFont="1" applyBorder="1" applyAlignment="1">
      <alignment horizontal="left" vertical="center" wrapText="1"/>
    </xf>
    <xf numFmtId="0" fontId="8" fillId="0" borderId="16" xfId="0" applyFont="1" applyBorder="1"/>
    <xf numFmtId="0" fontId="9" fillId="0" borderId="0" xfId="0" applyFont="1"/>
    <xf numFmtId="0" fontId="0" fillId="0" borderId="17" xfId="0" applyBorder="1"/>
    <xf numFmtId="0" fontId="8" fillId="0" borderId="16" xfId="0" applyFont="1" applyBorder="1" applyAlignment="1">
      <alignment vertical="center"/>
    </xf>
    <xf numFmtId="14" fontId="8" fillId="0" borderId="0" xfId="0" applyNumberFormat="1" applyFont="1" applyAlignment="1">
      <alignment horizontal="left" vertical="center"/>
    </xf>
    <xf numFmtId="0" fontId="11" fillId="0" borderId="23" xfId="0" applyFont="1" applyBorder="1" applyAlignment="1">
      <alignment horizontal="center" vertical="center" wrapText="1"/>
    </xf>
    <xf numFmtId="0" fontId="11" fillId="0" borderId="1" xfId="0" applyFont="1" applyBorder="1" applyAlignment="1">
      <alignment horizontal="left" vertical="center" wrapText="1"/>
    </xf>
    <xf numFmtId="164" fontId="11" fillId="0" borderId="7" xfId="2" applyNumberFormat="1" applyFont="1" applyBorder="1" applyAlignment="1">
      <alignment horizontal="center" vertical="center" wrapText="1"/>
    </xf>
    <xf numFmtId="164" fontId="11" fillId="2" borderId="7" xfId="2" applyNumberFormat="1" applyFont="1" applyFill="1" applyBorder="1" applyAlignment="1">
      <alignment horizontal="center" vertical="center" wrapText="1"/>
    </xf>
    <xf numFmtId="164" fontId="11" fillId="0" borderId="24" xfId="2" applyNumberFormat="1" applyFont="1" applyBorder="1" applyAlignment="1">
      <alignment horizontal="center" vertical="center" wrapText="1"/>
    </xf>
    <xf numFmtId="43" fontId="2" fillId="3" borderId="1" xfId="2" applyFont="1" applyFill="1" applyBorder="1" applyAlignment="1">
      <alignment horizontal="center" vertical="center" wrapText="1"/>
    </xf>
    <xf numFmtId="43" fontId="0" fillId="2" borderId="1" xfId="2" applyFont="1" applyFill="1" applyBorder="1" applyAlignment="1">
      <alignment horizontal="center" vertical="center" wrapText="1"/>
    </xf>
    <xf numFmtId="43" fontId="4" fillId="2" borderId="1" xfId="2" applyFont="1" applyFill="1" applyBorder="1" applyAlignment="1">
      <alignment horizontal="center" vertical="center" wrapText="1"/>
    </xf>
    <xf numFmtId="0" fontId="0" fillId="0" borderId="1" xfId="0" applyBorder="1"/>
    <xf numFmtId="164" fontId="11" fillId="0" borderId="1" xfId="2" applyNumberFormat="1" applyFont="1" applyBorder="1" applyAlignment="1">
      <alignment horizontal="center" vertical="center" wrapText="1"/>
    </xf>
    <xf numFmtId="164" fontId="11" fillId="4" borderId="1" xfId="2" applyNumberFormat="1" applyFont="1" applyFill="1" applyBorder="1" applyAlignment="1">
      <alignment horizontal="center" vertical="center" wrapText="1"/>
    </xf>
    <xf numFmtId="0" fontId="0" fillId="0" borderId="0" xfId="0" applyAlignment="1">
      <alignment horizontal="center" wrapText="1"/>
    </xf>
    <xf numFmtId="2" fontId="10" fillId="9" borderId="27" xfId="0" applyNumberFormat="1" applyFont="1" applyFill="1" applyBorder="1" applyAlignment="1">
      <alignment horizontal="center" vertical="center" wrapText="1"/>
    </xf>
    <xf numFmtId="2" fontId="9" fillId="9" borderId="27" xfId="0" applyNumberFormat="1" applyFont="1" applyFill="1" applyBorder="1" applyAlignment="1">
      <alignment horizontal="center" vertical="center" wrapText="1"/>
    </xf>
    <xf numFmtId="43" fontId="5" fillId="0" borderId="1" xfId="2" applyFont="1" applyBorder="1" applyAlignment="1">
      <alignment horizontal="center" vertical="center" wrapText="1"/>
    </xf>
    <xf numFmtId="43" fontId="11" fillId="0" borderId="1" xfId="2" applyFont="1" applyBorder="1" applyAlignment="1">
      <alignment horizontal="center" vertical="center" wrapText="1"/>
    </xf>
    <xf numFmtId="41" fontId="0" fillId="0" borderId="1" xfId="0" applyNumberFormat="1" applyBorder="1"/>
    <xf numFmtId="0" fontId="2" fillId="0" borderId="0" xfId="0" applyFont="1" applyAlignment="1">
      <alignment horizontal="center" vertical="center"/>
    </xf>
    <xf numFmtId="41" fontId="2" fillId="0" borderId="1" xfId="0" applyNumberFormat="1" applyFont="1" applyBorder="1"/>
    <xf numFmtId="0" fontId="2" fillId="0" borderId="0" xfId="0" applyFont="1"/>
    <xf numFmtId="0" fontId="0" fillId="0" borderId="6" xfId="0" applyBorder="1"/>
    <xf numFmtId="41" fontId="2" fillId="9" borderId="1" xfId="0" applyNumberFormat="1" applyFont="1" applyFill="1" applyBorder="1"/>
    <xf numFmtId="43" fontId="0" fillId="0" borderId="1" xfId="0" applyNumberFormat="1" applyBorder="1"/>
    <xf numFmtId="41" fontId="0" fillId="0" borderId="6" xfId="0" applyNumberFormat="1" applyBorder="1"/>
    <xf numFmtId="0" fontId="2" fillId="0" borderId="0" xfId="0" applyFont="1" applyAlignment="1">
      <alignment horizontal="left" vertical="center"/>
    </xf>
    <xf numFmtId="0" fontId="0" fillId="0" borderId="5" xfId="0" applyBorder="1" applyAlignment="1">
      <alignment horizontal="center" vertical="center"/>
    </xf>
    <xf numFmtId="0" fontId="10" fillId="9" borderId="30" xfId="0" applyFont="1" applyFill="1" applyBorder="1" applyAlignment="1">
      <alignment horizontal="center" vertical="center"/>
    </xf>
    <xf numFmtId="2" fontId="10" fillId="9" borderId="31" xfId="0" applyNumberFormat="1" applyFont="1" applyFill="1" applyBorder="1" applyAlignment="1">
      <alignment horizontal="center" vertical="center"/>
    </xf>
    <xf numFmtId="43" fontId="5" fillId="0" borderId="32" xfId="2" applyFont="1" applyBorder="1" applyAlignment="1">
      <alignment horizontal="center" vertical="center" wrapText="1"/>
    </xf>
    <xf numFmtId="43" fontId="5" fillId="0" borderId="33" xfId="2" applyFont="1" applyBorder="1" applyAlignment="1">
      <alignment horizontal="center" vertical="center" wrapText="1"/>
    </xf>
    <xf numFmtId="165" fontId="11" fillId="0" borderId="30" xfId="2" applyNumberFormat="1" applyFont="1" applyBorder="1" applyAlignment="1">
      <alignment horizontal="center" vertical="center" wrapText="1"/>
    </xf>
    <xf numFmtId="43" fontId="11" fillId="0" borderId="33" xfId="2" applyFont="1" applyBorder="1" applyAlignment="1">
      <alignment horizontal="center" vertical="center" wrapText="1"/>
    </xf>
    <xf numFmtId="0" fontId="0" fillId="0" borderId="30" xfId="0" applyBorder="1" applyAlignment="1">
      <alignment horizontal="center" vertical="center"/>
    </xf>
    <xf numFmtId="0" fontId="0" fillId="0" borderId="33" xfId="0" applyBorder="1"/>
    <xf numFmtId="0" fontId="2" fillId="0" borderId="30" xfId="0" applyFont="1" applyBorder="1" applyAlignment="1">
      <alignment horizontal="center" vertical="center"/>
    </xf>
    <xf numFmtId="0" fontId="2" fillId="0" borderId="33" xfId="0" applyFont="1" applyBorder="1"/>
    <xf numFmtId="0" fontId="0" fillId="0" borderId="34" xfId="0" applyBorder="1" applyAlignment="1">
      <alignment horizontal="center" vertical="center"/>
    </xf>
    <xf numFmtId="0" fontId="0" fillId="0" borderId="35" xfId="0" applyBorder="1"/>
    <xf numFmtId="0" fontId="2" fillId="9" borderId="23" xfId="0" applyFont="1" applyFill="1" applyBorder="1" applyAlignment="1">
      <alignment horizontal="center" vertical="center"/>
    </xf>
    <xf numFmtId="0" fontId="2" fillId="9" borderId="33" xfId="0" applyFont="1" applyFill="1" applyBorder="1"/>
    <xf numFmtId="43" fontId="2" fillId="0" borderId="32" xfId="2" applyFont="1" applyBorder="1" applyAlignment="1">
      <alignment horizontal="center" vertical="center" wrapText="1"/>
    </xf>
    <xf numFmtId="43" fontId="1" fillId="0" borderId="32" xfId="2" applyFont="1" applyBorder="1" applyAlignment="1">
      <alignment horizontal="center" vertical="center" wrapText="1"/>
    </xf>
    <xf numFmtId="0" fontId="2" fillId="5" borderId="23" xfId="0" applyFont="1" applyFill="1" applyBorder="1" applyAlignment="1">
      <alignment horizontal="center" vertical="center"/>
    </xf>
    <xf numFmtId="0" fontId="0" fillId="0" borderId="16" xfId="0" applyBorder="1" applyAlignment="1">
      <alignment horizontal="center" vertical="center"/>
    </xf>
    <xf numFmtId="0" fontId="1" fillId="0" borderId="0" xfId="0" applyFont="1" applyAlignment="1">
      <alignment horizontal="center" vertical="center"/>
    </xf>
    <xf numFmtId="164" fontId="11" fillId="10" borderId="1" xfId="2" applyNumberFormat="1" applyFont="1" applyFill="1" applyBorder="1" applyAlignment="1">
      <alignment horizontal="center" vertical="center" wrapText="1"/>
    </xf>
    <xf numFmtId="0" fontId="11" fillId="0" borderId="34" xfId="0" applyFont="1" applyBorder="1" applyAlignment="1">
      <alignment horizontal="center" vertical="center" wrapText="1"/>
    </xf>
    <xf numFmtId="0" fontId="11" fillId="0" borderId="7" xfId="0" applyFont="1" applyBorder="1" applyAlignment="1">
      <alignment horizontal="left" vertical="center" wrapText="1"/>
    </xf>
    <xf numFmtId="164" fontId="11" fillId="4" borderId="7" xfId="2" applyNumberFormat="1" applyFont="1" applyFill="1" applyBorder="1" applyAlignment="1">
      <alignment horizontal="center" vertical="center" wrapText="1"/>
    </xf>
    <xf numFmtId="164" fontId="11" fillId="10" borderId="7" xfId="2" applyNumberFormat="1" applyFont="1" applyFill="1" applyBorder="1" applyAlignment="1">
      <alignment horizontal="center" vertical="center" wrapText="1"/>
    </xf>
    <xf numFmtId="0" fontId="12" fillId="2" borderId="21" xfId="0" applyFont="1" applyFill="1" applyBorder="1" applyAlignment="1">
      <alignment horizontal="center" vertical="center"/>
    </xf>
    <xf numFmtId="0" fontId="12" fillId="2" borderId="22" xfId="0" applyFont="1" applyFill="1" applyBorder="1" applyAlignment="1">
      <alignment horizontal="center" vertical="center" wrapText="1"/>
    </xf>
    <xf numFmtId="2" fontId="12" fillId="2" borderId="22" xfId="0" applyNumberFormat="1" applyFont="1" applyFill="1" applyBorder="1" applyAlignment="1">
      <alignment horizontal="center" vertical="center" wrapText="1"/>
    </xf>
    <xf numFmtId="2" fontId="12" fillId="6" borderId="22" xfId="0" applyNumberFormat="1" applyFont="1" applyFill="1" applyBorder="1" applyAlignment="1">
      <alignment horizontal="center" vertical="center" wrapText="1"/>
    </xf>
    <xf numFmtId="2" fontId="12" fillId="4" borderId="22" xfId="0" applyNumberFormat="1" applyFont="1" applyFill="1" applyBorder="1" applyAlignment="1">
      <alignment horizontal="center" vertical="center" wrapText="1"/>
    </xf>
    <xf numFmtId="2" fontId="12" fillId="7" borderId="22" xfId="0" applyNumberFormat="1" applyFont="1" applyFill="1" applyBorder="1" applyAlignment="1">
      <alignment horizontal="center" vertical="center" wrapText="1"/>
    </xf>
    <xf numFmtId="2" fontId="12" fillId="10" borderId="22" xfId="0" applyNumberFormat="1" applyFont="1" applyFill="1" applyBorder="1" applyAlignment="1">
      <alignment horizontal="center" vertical="center" wrapText="1"/>
    </xf>
    <xf numFmtId="2" fontId="13" fillId="2" borderId="36" xfId="0" applyNumberFormat="1" applyFont="1" applyFill="1" applyBorder="1" applyAlignment="1">
      <alignment horizontal="center" vertical="center"/>
    </xf>
    <xf numFmtId="0" fontId="0" fillId="0" borderId="16" xfId="0" applyBorder="1"/>
    <xf numFmtId="165" fontId="7" fillId="8" borderId="22" xfId="0" applyNumberFormat="1" applyFont="1" applyFill="1" applyBorder="1" applyAlignment="1">
      <alignment vertical="center"/>
    </xf>
    <xf numFmtId="0" fontId="0" fillId="0" borderId="36" xfId="0" applyBorder="1"/>
    <xf numFmtId="41" fontId="2" fillId="5" borderId="33" xfId="0" applyNumberFormat="1" applyFont="1" applyFill="1" applyBorder="1"/>
    <xf numFmtId="2" fontId="17" fillId="6" borderId="22" xfId="0" applyNumberFormat="1" applyFont="1" applyFill="1" applyBorder="1" applyAlignment="1">
      <alignment horizontal="center" vertical="center" wrapText="1"/>
    </xf>
    <xf numFmtId="164" fontId="18" fillId="0" borderId="7" xfId="2" applyNumberFormat="1" applyFont="1" applyBorder="1" applyAlignment="1">
      <alignment horizontal="center" vertical="center" wrapText="1"/>
    </xf>
    <xf numFmtId="164" fontId="18" fillId="0" borderId="1" xfId="2" applyNumberFormat="1" applyFont="1" applyBorder="1" applyAlignment="1">
      <alignment horizontal="center" vertical="center" wrapText="1"/>
    </xf>
    <xf numFmtId="165" fontId="15" fillId="8" borderId="22" xfId="0" applyNumberFormat="1" applyFont="1" applyFill="1" applyBorder="1" applyAlignment="1">
      <alignment vertical="center"/>
    </xf>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xf numFmtId="43" fontId="4" fillId="0" borderId="1" xfId="2" applyFont="1" applyBorder="1" applyAlignment="1">
      <alignment horizontal="center" vertical="center" wrapText="1"/>
    </xf>
    <xf numFmtId="0" fontId="3" fillId="5" borderId="16" xfId="0" applyFont="1" applyFill="1" applyBorder="1"/>
    <xf numFmtId="0" fontId="3" fillId="5" borderId="0" xfId="0" applyFont="1" applyFill="1"/>
    <xf numFmtId="0" fontId="3" fillId="5" borderId="0" xfId="0" applyFont="1" applyFill="1" applyAlignment="1">
      <alignment horizontal="center"/>
    </xf>
    <xf numFmtId="166" fontId="3" fillId="5" borderId="17" xfId="2" applyNumberFormat="1" applyFont="1" applyFill="1" applyBorder="1" applyAlignment="1">
      <alignment horizontal="center"/>
    </xf>
    <xf numFmtId="0" fontId="23" fillId="5" borderId="10" xfId="0" applyFont="1" applyFill="1" applyBorder="1" applyAlignment="1">
      <alignment vertical="top"/>
    </xf>
    <xf numFmtId="0" fontId="24" fillId="5" borderId="11" xfId="0" applyFont="1" applyFill="1" applyBorder="1" applyAlignment="1">
      <alignment horizontal="left" vertical="top"/>
    </xf>
    <xf numFmtId="0" fontId="3" fillId="0" borderId="0" xfId="0" applyFont="1"/>
    <xf numFmtId="14" fontId="0" fillId="0" borderId="0" xfId="0" applyNumberFormat="1"/>
    <xf numFmtId="0" fontId="3" fillId="5" borderId="16" xfId="0" applyFont="1" applyFill="1" applyBorder="1" applyAlignment="1">
      <alignment vertical="top" wrapText="1"/>
    </xf>
    <xf numFmtId="0" fontId="3" fillId="5" borderId="0" xfId="0" applyFont="1" applyFill="1" applyAlignment="1">
      <alignment vertical="top" wrapText="1"/>
    </xf>
    <xf numFmtId="0" fontId="23" fillId="5" borderId="16" xfId="0" applyFont="1" applyFill="1" applyBorder="1" applyAlignment="1">
      <alignment horizontal="right"/>
    </xf>
    <xf numFmtId="0" fontId="23" fillId="5" borderId="0" xfId="0" applyFont="1" applyFill="1"/>
    <xf numFmtId="0" fontId="22" fillId="5" borderId="18" xfId="0" applyFont="1" applyFill="1" applyBorder="1" applyAlignment="1">
      <alignment horizontal="left" vertical="top"/>
    </xf>
    <xf numFmtId="0" fontId="22" fillId="5" borderId="19" xfId="0" applyFont="1" applyFill="1" applyBorder="1" applyAlignment="1">
      <alignment horizontal="left" vertical="top"/>
    </xf>
    <xf numFmtId="0" fontId="22" fillId="5" borderId="43" xfId="0" applyFont="1" applyFill="1" applyBorder="1" applyAlignment="1">
      <alignment horizontal="center" vertical="top" wrapText="1"/>
    </xf>
    <xf numFmtId="0" fontId="22" fillId="5" borderId="38" xfId="0" applyFont="1" applyFill="1" applyBorder="1" applyAlignment="1">
      <alignment horizontal="center" vertical="top"/>
    </xf>
    <xf numFmtId="0" fontId="22" fillId="5" borderId="37" xfId="0" applyFont="1" applyFill="1" applyBorder="1" applyAlignment="1">
      <alignment horizontal="center" vertical="top"/>
    </xf>
    <xf numFmtId="166" fontId="22" fillId="5" borderId="38" xfId="2" applyNumberFormat="1" applyFont="1" applyFill="1" applyBorder="1" applyAlignment="1">
      <alignment horizontal="center" vertical="top"/>
    </xf>
    <xf numFmtId="0" fontId="3" fillId="5" borderId="16" xfId="0" applyFont="1" applyFill="1" applyBorder="1" applyAlignment="1">
      <alignment horizontal="left" vertical="top" wrapText="1"/>
    </xf>
    <xf numFmtId="0" fontId="3" fillId="5" borderId="0" xfId="0" applyFont="1" applyFill="1" applyAlignment="1">
      <alignment horizontal="left" vertical="top"/>
    </xf>
    <xf numFmtId="0" fontId="3" fillId="5" borderId="38" xfId="0" applyFont="1" applyFill="1" applyBorder="1" applyAlignment="1">
      <alignment horizontal="center" vertical="top"/>
    </xf>
    <xf numFmtId="0" fontId="3" fillId="5" borderId="10" xfId="0" applyFont="1" applyFill="1" applyBorder="1" applyAlignment="1">
      <alignment horizontal="right" vertical="top"/>
    </xf>
    <xf numFmtId="0" fontId="3" fillId="5" borderId="37" xfId="0" applyFont="1" applyFill="1" applyBorder="1" applyAlignment="1">
      <alignment horizontal="center" vertical="top"/>
    </xf>
    <xf numFmtId="166" fontId="3" fillId="5" borderId="37" xfId="2" applyNumberFormat="1" applyFont="1" applyFill="1" applyBorder="1" applyAlignment="1">
      <alignment horizontal="center" vertical="top"/>
    </xf>
    <xf numFmtId="0" fontId="27" fillId="5" borderId="16" xfId="0" applyFont="1" applyFill="1" applyBorder="1" applyAlignment="1">
      <alignment wrapText="1"/>
    </xf>
    <xf numFmtId="0" fontId="27" fillId="5" borderId="0" xfId="0" applyFont="1" applyFill="1" applyAlignment="1">
      <alignment wrapText="1"/>
    </xf>
    <xf numFmtId="0" fontId="28" fillId="5" borderId="38" xfId="0" applyFont="1" applyFill="1" applyBorder="1"/>
    <xf numFmtId="0" fontId="29" fillId="5" borderId="16" xfId="0" applyFont="1" applyFill="1" applyBorder="1" applyAlignment="1">
      <alignment wrapText="1"/>
    </xf>
    <xf numFmtId="0" fontId="29" fillId="5" borderId="38" xfId="0" applyFont="1" applyFill="1" applyBorder="1" applyAlignment="1">
      <alignment wrapText="1"/>
    </xf>
    <xf numFmtId="166" fontId="27" fillId="5" borderId="38" xfId="2" applyNumberFormat="1" applyFont="1" applyFill="1" applyBorder="1" applyAlignment="1">
      <alignment horizontal="center" wrapText="1"/>
    </xf>
    <xf numFmtId="0" fontId="30" fillId="5" borderId="16" xfId="0" applyFont="1" applyFill="1" applyBorder="1" applyAlignment="1">
      <alignment wrapText="1"/>
    </xf>
    <xf numFmtId="0" fontId="30" fillId="5" borderId="0" xfId="0" applyFont="1" applyFill="1" applyAlignment="1">
      <alignment wrapText="1"/>
    </xf>
    <xf numFmtId="0" fontId="31" fillId="5" borderId="38" xfId="0" applyFont="1" applyFill="1" applyBorder="1"/>
    <xf numFmtId="0" fontId="32" fillId="5" borderId="16" xfId="0" applyFont="1" applyFill="1" applyBorder="1" applyAlignment="1">
      <alignment wrapText="1"/>
    </xf>
    <xf numFmtId="0" fontId="32" fillId="5" borderId="38" xfId="0" applyFont="1" applyFill="1" applyBorder="1" applyAlignment="1">
      <alignment wrapText="1"/>
    </xf>
    <xf numFmtId="166" fontId="29" fillId="5" borderId="38" xfId="2" applyNumberFormat="1" applyFont="1" applyFill="1" applyBorder="1" applyAlignment="1">
      <alignment horizontal="center" wrapText="1"/>
    </xf>
    <xf numFmtId="166" fontId="29" fillId="5" borderId="0" xfId="2" applyNumberFormat="1" applyFont="1" applyFill="1" applyBorder="1" applyAlignment="1">
      <alignment horizontal="center" wrapText="1"/>
    </xf>
    <xf numFmtId="0" fontId="33" fillId="5" borderId="38" xfId="0" applyFont="1" applyFill="1" applyBorder="1" applyAlignment="1">
      <alignment wrapText="1"/>
    </xf>
    <xf numFmtId="0" fontId="33" fillId="5" borderId="16" xfId="0" applyFont="1" applyFill="1" applyBorder="1" applyAlignment="1">
      <alignment wrapText="1"/>
    </xf>
    <xf numFmtId="0" fontId="33" fillId="5" borderId="0" xfId="0" applyFont="1" applyFill="1" applyAlignment="1">
      <alignment wrapText="1"/>
    </xf>
    <xf numFmtId="0" fontId="32" fillId="5" borderId="0" xfId="0" applyFont="1" applyFill="1" applyAlignment="1">
      <alignment wrapText="1"/>
    </xf>
    <xf numFmtId="166" fontId="29" fillId="5" borderId="44" xfId="2" applyNumberFormat="1" applyFont="1" applyFill="1" applyBorder="1" applyAlignment="1">
      <alignment horizontal="center" wrapText="1"/>
    </xf>
    <xf numFmtId="166" fontId="32" fillId="5" borderId="38" xfId="2" applyNumberFormat="1" applyFont="1" applyFill="1" applyBorder="1" applyAlignment="1">
      <alignment horizontal="center" wrapText="1"/>
    </xf>
    <xf numFmtId="9" fontId="27" fillId="5" borderId="38" xfId="0" applyNumberFormat="1" applyFont="1" applyFill="1" applyBorder="1" applyAlignment="1">
      <alignment horizontal="center" wrapText="1"/>
    </xf>
    <xf numFmtId="0" fontId="32" fillId="5" borderId="38" xfId="0" applyFont="1" applyFill="1" applyBorder="1" applyAlignment="1">
      <alignment horizontal="center" wrapText="1"/>
    </xf>
    <xf numFmtId="0" fontId="27" fillId="5" borderId="38" xfId="0" applyFont="1" applyFill="1" applyBorder="1" applyAlignment="1">
      <alignment wrapText="1"/>
    </xf>
    <xf numFmtId="0" fontId="21" fillId="5" borderId="16" xfId="0" applyFont="1" applyFill="1" applyBorder="1"/>
    <xf numFmtId="0" fontId="21" fillId="5" borderId="0" xfId="0" applyFont="1" applyFill="1"/>
    <xf numFmtId="0" fontId="3" fillId="5" borderId="38" xfId="0" applyFont="1" applyFill="1" applyBorder="1"/>
    <xf numFmtId="166" fontId="3" fillId="5" borderId="38" xfId="2" applyNumberFormat="1" applyFont="1" applyFill="1" applyBorder="1" applyAlignment="1">
      <alignment horizontal="center"/>
    </xf>
    <xf numFmtId="0" fontId="3" fillId="5" borderId="16" xfId="0" applyFont="1" applyFill="1" applyBorder="1" applyAlignment="1">
      <alignment horizontal="left" vertical="top"/>
    </xf>
    <xf numFmtId="0" fontId="3" fillId="5" borderId="38" xfId="0" applyFont="1" applyFill="1" applyBorder="1" applyAlignment="1">
      <alignment horizontal="left" vertical="top"/>
    </xf>
    <xf numFmtId="166" fontId="3" fillId="5" borderId="38" xfId="2" applyNumberFormat="1" applyFont="1" applyFill="1" applyBorder="1" applyAlignment="1">
      <alignment horizontal="center" vertical="top"/>
    </xf>
    <xf numFmtId="0" fontId="25" fillId="5" borderId="16" xfId="0" applyFont="1" applyFill="1" applyBorder="1" applyAlignment="1">
      <alignment horizontal="left" vertical="top"/>
    </xf>
    <xf numFmtId="166" fontId="26" fillId="5" borderId="0" xfId="0" applyNumberFormat="1" applyFont="1" applyFill="1" applyAlignment="1">
      <alignment horizontal="left" vertical="top"/>
    </xf>
    <xf numFmtId="0" fontId="34" fillId="5" borderId="16" xfId="0" applyFont="1" applyFill="1" applyBorder="1" applyAlignment="1">
      <alignment horizontal="left" vertical="top"/>
    </xf>
    <xf numFmtId="0" fontId="34" fillId="5" borderId="0" xfId="0" applyFont="1" applyFill="1" applyAlignment="1">
      <alignment horizontal="left" vertical="top"/>
    </xf>
    <xf numFmtId="0" fontId="34" fillId="5" borderId="39" xfId="0" applyFont="1" applyFill="1" applyBorder="1" applyAlignment="1">
      <alignment horizontal="left" vertical="top"/>
    </xf>
    <xf numFmtId="0" fontId="34" fillId="5" borderId="13" xfId="0" applyFont="1" applyFill="1" applyBorder="1" applyAlignment="1">
      <alignment horizontal="left" vertical="top"/>
    </xf>
    <xf numFmtId="0" fontId="3" fillId="5" borderId="39" xfId="0" applyFont="1" applyFill="1" applyBorder="1" applyAlignment="1">
      <alignment horizontal="left"/>
    </xf>
    <xf numFmtId="166" fontId="23" fillId="5" borderId="38" xfId="2" applyNumberFormat="1" applyFont="1" applyFill="1" applyBorder="1" applyAlignment="1">
      <alignment horizontal="center" vertical="top"/>
    </xf>
    <xf numFmtId="0" fontId="23" fillId="5" borderId="18" xfId="0" applyFont="1" applyFill="1" applyBorder="1" applyAlignment="1">
      <alignment vertical="top"/>
    </xf>
    <xf numFmtId="0" fontId="24" fillId="5" borderId="20" xfId="0" applyFont="1" applyFill="1" applyBorder="1" applyAlignment="1">
      <alignment vertical="top"/>
    </xf>
    <xf numFmtId="0" fontId="24" fillId="5" borderId="14" xfId="0" applyFont="1" applyFill="1" applyBorder="1" applyAlignment="1">
      <alignment vertical="top"/>
    </xf>
    <xf numFmtId="0" fontId="24" fillId="5" borderId="15" xfId="0" applyFont="1" applyFill="1" applyBorder="1" applyAlignment="1">
      <alignment vertical="top"/>
    </xf>
    <xf numFmtId="166" fontId="22" fillId="5" borderId="43" xfId="0" applyNumberFormat="1" applyFont="1" applyFill="1" applyBorder="1" applyAlignment="1">
      <alignment vertical="top"/>
    </xf>
    <xf numFmtId="0" fontId="26" fillId="5" borderId="11" xfId="0" applyFont="1" applyFill="1" applyBorder="1" applyAlignment="1">
      <alignment vertical="top"/>
    </xf>
    <xf numFmtId="0" fontId="26" fillId="5" borderId="10" xfId="0" applyFont="1" applyFill="1" applyBorder="1" applyAlignment="1">
      <alignment vertical="top"/>
    </xf>
    <xf numFmtId="0" fontId="26" fillId="5" borderId="37" xfId="0" applyFont="1" applyFill="1" applyBorder="1" applyAlignment="1">
      <alignment vertical="top"/>
    </xf>
    <xf numFmtId="0" fontId="3" fillId="5" borderId="11" xfId="0" applyFont="1" applyFill="1" applyBorder="1" applyAlignment="1">
      <alignment horizontal="center" vertical="top"/>
    </xf>
    <xf numFmtId="166" fontId="34" fillId="5" borderId="12" xfId="2" applyNumberFormat="1" applyFont="1" applyFill="1" applyBorder="1" applyAlignment="1">
      <alignment horizontal="center" vertical="top"/>
    </xf>
    <xf numFmtId="0" fontId="24" fillId="5" borderId="0" xfId="0" applyFont="1" applyFill="1" applyAlignment="1">
      <alignment vertical="top" wrapText="1"/>
    </xf>
    <xf numFmtId="0" fontId="24" fillId="5" borderId="16" xfId="0" applyFont="1" applyFill="1" applyBorder="1" applyAlignment="1">
      <alignment vertical="top" wrapText="1"/>
    </xf>
    <xf numFmtId="0" fontId="24" fillId="5" borderId="38" xfId="0" applyFont="1" applyFill="1" applyBorder="1" applyAlignment="1">
      <alignment vertical="top" wrapText="1"/>
    </xf>
    <xf numFmtId="0" fontId="24" fillId="5" borderId="0" xfId="0" applyFont="1" applyFill="1" applyAlignment="1">
      <alignment vertical="top"/>
    </xf>
    <xf numFmtId="166" fontId="3" fillId="5" borderId="17" xfId="2" applyNumberFormat="1" applyFont="1" applyFill="1" applyBorder="1" applyAlignment="1"/>
    <xf numFmtId="0" fontId="3" fillId="5" borderId="17" xfId="0" applyFont="1" applyFill="1" applyBorder="1"/>
    <xf numFmtId="0" fontId="24" fillId="5" borderId="0" xfId="0" applyFont="1" applyFill="1" applyAlignment="1">
      <alignment horizontal="left" vertical="top"/>
    </xf>
    <xf numFmtId="0" fontId="24" fillId="5" borderId="16" xfId="0" applyFont="1" applyFill="1" applyBorder="1" applyAlignment="1">
      <alignment horizontal="left" vertical="top"/>
    </xf>
    <xf numFmtId="0" fontId="24" fillId="5" borderId="38" xfId="0" applyFont="1" applyFill="1" applyBorder="1" applyAlignment="1">
      <alignment horizontal="left" vertical="top"/>
    </xf>
    <xf numFmtId="166" fontId="26" fillId="5" borderId="17" xfId="2" applyNumberFormat="1" applyFont="1" applyFill="1" applyBorder="1" applyAlignment="1">
      <alignment vertical="top"/>
    </xf>
    <xf numFmtId="166" fontId="24" fillId="5" borderId="17" xfId="2" applyNumberFormat="1" applyFont="1" applyFill="1" applyBorder="1" applyAlignment="1">
      <alignment vertical="top"/>
    </xf>
    <xf numFmtId="0" fontId="26" fillId="5" borderId="0" xfId="0" applyFont="1" applyFill="1" applyAlignment="1">
      <alignment horizontal="left" vertical="top" wrapText="1"/>
    </xf>
    <xf numFmtId="0" fontId="26" fillId="5" borderId="16" xfId="0" applyFont="1" applyFill="1" applyBorder="1" applyAlignment="1">
      <alignment horizontal="left" vertical="top" wrapText="1"/>
    </xf>
    <xf numFmtId="0" fontId="26" fillId="5" borderId="38" xfId="0" applyFont="1" applyFill="1" applyBorder="1" applyAlignment="1">
      <alignment horizontal="left" vertical="top" wrapText="1"/>
    </xf>
    <xf numFmtId="0" fontId="26" fillId="5" borderId="0" xfId="0" applyFont="1" applyFill="1" applyAlignment="1">
      <alignment vertical="top"/>
    </xf>
    <xf numFmtId="0" fontId="26" fillId="5" borderId="13" xfId="0" applyFont="1" applyFill="1" applyBorder="1" applyAlignment="1">
      <alignment vertical="top" wrapText="1"/>
    </xf>
    <xf numFmtId="0" fontId="26" fillId="5" borderId="15" xfId="0" applyFont="1" applyFill="1" applyBorder="1" applyAlignment="1">
      <alignment vertical="top" wrapText="1"/>
    </xf>
    <xf numFmtId="0" fontId="26" fillId="5" borderId="14" xfId="0" applyFont="1" applyFill="1" applyBorder="1" applyAlignment="1">
      <alignment horizontal="left" vertical="top" wrapText="1"/>
    </xf>
    <xf numFmtId="0" fontId="26" fillId="5" borderId="13" xfId="0" applyFont="1" applyFill="1" applyBorder="1" applyAlignment="1">
      <alignment horizontal="left" vertical="top" wrapText="1"/>
    </xf>
    <xf numFmtId="0" fontId="26" fillId="5" borderId="39" xfId="0" applyFont="1" applyFill="1" applyBorder="1" applyAlignment="1">
      <alignment horizontal="left" vertical="top" wrapText="1"/>
    </xf>
    <xf numFmtId="0" fontId="3" fillId="5" borderId="14" xfId="0" applyFont="1" applyFill="1" applyBorder="1" applyAlignment="1">
      <alignment horizontal="center"/>
    </xf>
    <xf numFmtId="166" fontId="24" fillId="5" borderId="15" xfId="2" applyNumberFormat="1" applyFont="1" applyFill="1" applyBorder="1" applyAlignment="1">
      <alignment vertical="top"/>
    </xf>
    <xf numFmtId="2" fontId="0" fillId="0" borderId="7" xfId="0" applyNumberFormat="1" applyBorder="1" applyAlignment="1">
      <alignment horizontal="center" vertical="center" wrapText="1"/>
    </xf>
    <xf numFmtId="41" fontId="35" fillId="2" borderId="1" xfId="0" applyNumberFormat="1" applyFont="1" applyFill="1" applyBorder="1"/>
    <xf numFmtId="41" fontId="1" fillId="5" borderId="1" xfId="0" applyNumberFormat="1" applyFont="1" applyFill="1" applyBorder="1"/>
    <xf numFmtId="0" fontId="9" fillId="0" borderId="21" xfId="0" applyFont="1" applyBorder="1" applyAlignment="1">
      <alignment horizontal="center" vertical="center"/>
    </xf>
    <xf numFmtId="0" fontId="9" fillId="0" borderId="22" xfId="0" applyFont="1" applyBorder="1" applyAlignment="1">
      <alignment horizontal="center" vertical="center"/>
    </xf>
    <xf numFmtId="164" fontId="9" fillId="0" borderId="22" xfId="2" applyNumberFormat="1" applyFont="1" applyBorder="1" applyAlignment="1">
      <alignment horizontal="center" vertical="center"/>
    </xf>
    <xf numFmtId="164" fontId="9" fillId="2" borderId="22" xfId="2" applyNumberFormat="1" applyFont="1" applyFill="1" applyBorder="1" applyAlignment="1">
      <alignment horizontal="center" vertical="center"/>
    </xf>
    <xf numFmtId="164" fontId="17" fillId="0" borderId="22" xfId="2" applyNumberFormat="1" applyFont="1" applyBorder="1" applyAlignment="1">
      <alignment horizontal="center" vertical="center"/>
    </xf>
    <xf numFmtId="164" fontId="9" fillId="4" borderId="22" xfId="2" applyNumberFormat="1" applyFont="1" applyFill="1" applyBorder="1" applyAlignment="1">
      <alignment horizontal="center" vertical="center"/>
    </xf>
    <xf numFmtId="164" fontId="9" fillId="10" borderId="22" xfId="2" applyNumberFormat="1" applyFont="1" applyFill="1" applyBorder="1" applyAlignment="1">
      <alignment horizontal="center" vertical="center"/>
    </xf>
    <xf numFmtId="0" fontId="8" fillId="0" borderId="20" xfId="0" applyFont="1" applyBorder="1"/>
    <xf numFmtId="0" fontId="9" fillId="2" borderId="21" xfId="0" applyFont="1" applyFill="1" applyBorder="1" applyAlignment="1">
      <alignment horizontal="center" vertical="center"/>
    </xf>
    <xf numFmtId="0" fontId="9" fillId="2" borderId="22" xfId="0" applyFont="1" applyFill="1" applyBorder="1" applyAlignment="1">
      <alignment horizontal="center" vertical="center"/>
    </xf>
    <xf numFmtId="164" fontId="17" fillId="2" borderId="22" xfId="2" applyNumberFormat="1" applyFont="1" applyFill="1" applyBorder="1" applyAlignment="1">
      <alignment horizontal="center" vertical="center"/>
    </xf>
    <xf numFmtId="0" fontId="23" fillId="5" borderId="10" xfId="0" applyFont="1" applyFill="1" applyBorder="1" applyAlignment="1">
      <alignment horizontal="left" vertical="top"/>
    </xf>
    <xf numFmtId="0" fontId="23" fillId="5" borderId="11" xfId="0" applyFont="1" applyFill="1" applyBorder="1" applyAlignment="1">
      <alignment horizontal="left" vertical="top"/>
    </xf>
    <xf numFmtId="0" fontId="23" fillId="5" borderId="12" xfId="0" applyFont="1" applyFill="1" applyBorder="1" applyAlignment="1">
      <alignment horizontal="left" vertical="top"/>
    </xf>
    <xf numFmtId="0" fontId="23" fillId="5" borderId="16" xfId="0" applyFont="1" applyFill="1" applyBorder="1" applyAlignment="1">
      <alignment horizontal="left" vertical="top"/>
    </xf>
    <xf numFmtId="0" fontId="23" fillId="5" borderId="0" xfId="0" applyFont="1" applyFill="1" applyAlignment="1">
      <alignment horizontal="left" vertical="top"/>
    </xf>
    <xf numFmtId="0" fontId="23" fillId="5" borderId="17" xfId="0" applyFont="1" applyFill="1" applyBorder="1" applyAlignment="1">
      <alignment horizontal="left" vertical="top"/>
    </xf>
    <xf numFmtId="0" fontId="24" fillId="5" borderId="12" xfId="0" applyFont="1" applyFill="1" applyBorder="1" applyAlignment="1">
      <alignment horizontal="center" vertical="center" wrapText="1"/>
    </xf>
    <xf numFmtId="0" fontId="24" fillId="5" borderId="17" xfId="0" applyFont="1" applyFill="1" applyBorder="1" applyAlignment="1">
      <alignment horizontal="center" vertical="center" wrapText="1"/>
    </xf>
    <xf numFmtId="0" fontId="24" fillId="5" borderId="15" xfId="0" applyFont="1" applyFill="1" applyBorder="1" applyAlignment="1">
      <alignment horizontal="center" vertical="center" wrapText="1"/>
    </xf>
    <xf numFmtId="166" fontId="24" fillId="5" borderId="37" xfId="2" applyNumberFormat="1" applyFont="1" applyFill="1" applyBorder="1" applyAlignment="1">
      <alignment horizontal="center" vertical="center" wrapText="1"/>
    </xf>
    <xf numFmtId="166" fontId="24" fillId="5" borderId="38" xfId="2" applyNumberFormat="1" applyFont="1" applyFill="1" applyBorder="1" applyAlignment="1">
      <alignment horizontal="center" vertical="center" wrapText="1"/>
    </xf>
    <xf numFmtId="166" fontId="24" fillId="5" borderId="39" xfId="2" applyNumberFormat="1" applyFont="1" applyFill="1" applyBorder="1" applyAlignment="1">
      <alignment horizontal="center" vertical="center" wrapText="1"/>
    </xf>
    <xf numFmtId="0" fontId="23" fillId="5" borderId="16" xfId="0" applyFont="1" applyFill="1" applyBorder="1" applyAlignment="1">
      <alignment horizontal="left" vertical="top" wrapText="1"/>
    </xf>
    <xf numFmtId="0" fontId="23" fillId="5" borderId="17" xfId="0" applyFont="1" applyFill="1" applyBorder="1" applyAlignment="1">
      <alignment horizontal="left" vertical="top" wrapText="1"/>
    </xf>
    <xf numFmtId="0" fontId="19" fillId="5" borderId="18" xfId="0" applyFont="1" applyFill="1" applyBorder="1" applyAlignment="1">
      <alignment horizontal="center"/>
    </xf>
    <xf numFmtId="0" fontId="19" fillId="5" borderId="19" xfId="0" applyFont="1" applyFill="1" applyBorder="1" applyAlignment="1">
      <alignment horizontal="center"/>
    </xf>
    <xf numFmtId="0" fontId="19" fillId="5" borderId="20" xfId="0" applyFont="1" applyFill="1" applyBorder="1" applyAlignment="1">
      <alignment horizontal="center"/>
    </xf>
    <xf numFmtId="0" fontId="20" fillId="5" borderId="10" xfId="0" applyFont="1" applyFill="1" applyBorder="1" applyAlignment="1">
      <alignment horizontal="center"/>
    </xf>
    <xf numFmtId="0" fontId="20" fillId="5" borderId="11" xfId="0" applyFont="1" applyFill="1" applyBorder="1" applyAlignment="1">
      <alignment horizontal="center"/>
    </xf>
    <xf numFmtId="0" fontId="20" fillId="5" borderId="12" xfId="0" applyFont="1" applyFill="1" applyBorder="1" applyAlignment="1">
      <alignment horizontal="center"/>
    </xf>
    <xf numFmtId="0" fontId="21" fillId="5" borderId="16" xfId="0" applyFont="1" applyFill="1" applyBorder="1" applyAlignment="1">
      <alignment horizontal="center"/>
    </xf>
    <xf numFmtId="0" fontId="21" fillId="5" borderId="0" xfId="0" applyFont="1" applyFill="1" applyAlignment="1">
      <alignment horizontal="center"/>
    </xf>
    <xf numFmtId="0" fontId="21" fillId="5" borderId="17" xfId="0" applyFont="1" applyFill="1" applyBorder="1" applyAlignment="1">
      <alignment horizontal="center"/>
    </xf>
    <xf numFmtId="0" fontId="22" fillId="5" borderId="16" xfId="0" applyFont="1" applyFill="1" applyBorder="1" applyAlignment="1">
      <alignment horizontal="center"/>
    </xf>
    <xf numFmtId="0" fontId="22" fillId="5" borderId="0" xfId="0" applyFont="1" applyFill="1" applyAlignment="1">
      <alignment horizontal="center"/>
    </xf>
    <xf numFmtId="0" fontId="22" fillId="5" borderId="17" xfId="0" applyFont="1" applyFill="1" applyBorder="1" applyAlignment="1">
      <alignment horizontal="center"/>
    </xf>
    <xf numFmtId="0" fontId="26" fillId="5" borderId="16" xfId="0" applyFont="1" applyFill="1" applyBorder="1" applyAlignment="1">
      <alignment horizontal="left" vertical="top"/>
    </xf>
    <xf numFmtId="0" fontId="26" fillId="5" borderId="17" xfId="0" applyFont="1" applyFill="1" applyBorder="1" applyAlignment="1">
      <alignment horizontal="left" vertical="top"/>
    </xf>
    <xf numFmtId="0" fontId="24" fillId="5" borderId="10" xfId="0" applyFont="1" applyFill="1" applyBorder="1" applyAlignment="1">
      <alignment horizontal="left" vertical="top" wrapText="1"/>
    </xf>
    <xf numFmtId="0" fontId="24" fillId="5" borderId="11" xfId="0" applyFont="1" applyFill="1" applyBorder="1" applyAlignment="1">
      <alignment horizontal="left" vertical="top" wrapText="1"/>
    </xf>
    <xf numFmtId="0" fontId="24" fillId="5" borderId="12" xfId="0" applyFont="1" applyFill="1" applyBorder="1" applyAlignment="1">
      <alignment horizontal="left" vertical="top" wrapText="1"/>
    </xf>
    <xf numFmtId="0" fontId="24" fillId="5" borderId="13" xfId="0" applyFont="1" applyFill="1" applyBorder="1" applyAlignment="1">
      <alignment horizontal="left" vertical="top" wrapText="1"/>
    </xf>
    <xf numFmtId="0" fontId="24" fillId="5" borderId="14" xfId="0" applyFont="1" applyFill="1" applyBorder="1" applyAlignment="1">
      <alignment horizontal="left" vertical="top" wrapText="1"/>
    </xf>
    <xf numFmtId="0" fontId="24" fillId="5" borderId="15" xfId="0" applyFont="1" applyFill="1" applyBorder="1" applyAlignment="1">
      <alignment horizontal="left" vertical="top" wrapText="1"/>
    </xf>
    <xf numFmtId="0" fontId="26" fillId="5" borderId="40" xfId="0" applyFont="1" applyFill="1" applyBorder="1" applyAlignment="1">
      <alignment horizontal="center" vertical="center" wrapText="1"/>
    </xf>
    <xf numFmtId="0" fontId="26" fillId="5" borderId="42" xfId="0" applyFont="1" applyFill="1" applyBorder="1" applyAlignment="1">
      <alignment horizontal="center" vertical="center" wrapText="1"/>
    </xf>
    <xf numFmtId="14" fontId="23" fillId="5" borderId="41" xfId="2" applyNumberFormat="1" applyFont="1" applyFill="1" applyBorder="1" applyAlignment="1">
      <alignment horizontal="center" vertical="center"/>
    </xf>
    <xf numFmtId="14" fontId="23" fillId="5" borderId="42" xfId="2" applyNumberFormat="1" applyFont="1" applyFill="1" applyBorder="1" applyAlignment="1">
      <alignment horizontal="center" vertical="center"/>
    </xf>
    <xf numFmtId="0" fontId="26" fillId="5" borderId="10" xfId="0" applyFont="1" applyFill="1" applyBorder="1" applyAlignment="1">
      <alignment horizontal="left" vertical="top"/>
    </xf>
    <xf numFmtId="0" fontId="26" fillId="5" borderId="12" xfId="0" applyFont="1" applyFill="1" applyBorder="1" applyAlignment="1">
      <alignment horizontal="left" vertical="top"/>
    </xf>
    <xf numFmtId="0" fontId="8" fillId="0" borderId="16" xfId="0" applyFont="1" applyBorder="1" applyAlignment="1">
      <alignment horizontal="left" vertical="center" wrapText="1"/>
    </xf>
    <xf numFmtId="0" fontId="8" fillId="0" borderId="0" xfId="0" applyFont="1" applyAlignment="1">
      <alignment horizontal="left" vertical="center" wrapText="1"/>
    </xf>
    <xf numFmtId="0" fontId="8" fillId="0" borderId="17" xfId="0" applyFont="1" applyBorder="1" applyAlignment="1">
      <alignment horizontal="left" vertical="center" wrapText="1"/>
    </xf>
    <xf numFmtId="0" fontId="14" fillId="0" borderId="16" xfId="0" applyFont="1" applyBorder="1" applyAlignment="1">
      <alignment horizontal="left" vertical="center"/>
    </xf>
    <xf numFmtId="0" fontId="14" fillId="0" borderId="0" xfId="0" applyFont="1" applyAlignment="1">
      <alignment horizontal="left" vertical="center"/>
    </xf>
    <xf numFmtId="0" fontId="0" fillId="0" borderId="0" xfId="0" quotePrefix="1" applyAlignment="1">
      <alignment horizontal="left" vertical="center"/>
    </xf>
    <xf numFmtId="0" fontId="0" fillId="0" borderId="0" xfId="0" applyAlignment="1">
      <alignment horizontal="left" vertical="center"/>
    </xf>
    <xf numFmtId="0" fontId="0" fillId="0" borderId="17" xfId="0"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8" fillId="0" borderId="0" xfId="0" applyFont="1" applyAlignment="1">
      <alignment horizontal="left" vertical="center"/>
    </xf>
    <xf numFmtId="0" fontId="9" fillId="0" borderId="23"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33" xfId="0" applyFont="1" applyBorder="1" applyAlignment="1">
      <alignment horizontal="center"/>
    </xf>
    <xf numFmtId="0" fontId="2" fillId="0" borderId="0" xfId="0" applyFont="1" applyAlignment="1">
      <alignment horizontal="left" vertical="center"/>
    </xf>
    <xf numFmtId="0" fontId="2" fillId="0" borderId="17" xfId="0" applyFont="1" applyBorder="1" applyAlignment="1">
      <alignment horizontal="left" vertical="center"/>
    </xf>
    <xf numFmtId="0" fontId="0" fillId="0" borderId="23" xfId="0" applyBorder="1" applyAlignment="1">
      <alignment horizontal="center" vertical="center"/>
    </xf>
    <xf numFmtId="0" fontId="0" fillId="0" borderId="1"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left" vertical="center"/>
    </xf>
    <xf numFmtId="0" fontId="2" fillId="9" borderId="1" xfId="0" applyFont="1" applyFill="1" applyBorder="1" applyAlignment="1">
      <alignment horizontal="center" vertical="center"/>
    </xf>
    <xf numFmtId="0" fontId="2" fillId="5" borderId="1" xfId="0" applyFont="1" applyFill="1" applyBorder="1" applyAlignment="1">
      <alignment horizontal="center"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36" xfId="0" applyFont="1" applyBorder="1" applyAlignment="1">
      <alignment horizontal="left" vertical="center"/>
    </xf>
    <xf numFmtId="0" fontId="2"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2" fillId="0" borderId="26" xfId="0" applyFont="1" applyBorder="1" applyAlignment="1">
      <alignment horizontal="left" vertical="center"/>
    </xf>
    <xf numFmtId="0" fontId="0" fillId="0" borderId="5" xfId="0" applyBorder="1" applyAlignment="1">
      <alignment horizontal="center" vertical="center"/>
    </xf>
    <xf numFmtId="0" fontId="0" fillId="0" borderId="8" xfId="0" applyBorder="1" applyAlignment="1">
      <alignment horizontal="center" vertical="center"/>
    </xf>
    <xf numFmtId="0" fontId="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2" fillId="0" borderId="28" xfId="0" applyFont="1" applyBorder="1" applyAlignment="1">
      <alignment horizontal="left" vertical="center" wrapText="1"/>
    </xf>
    <xf numFmtId="0" fontId="2" fillId="0" borderId="29" xfId="0" applyFont="1" applyBorder="1" applyAlignment="1">
      <alignment horizontal="left" vertical="center" wrapText="1"/>
    </xf>
    <xf numFmtId="0" fontId="1" fillId="0" borderId="28" xfId="0" applyFont="1" applyBorder="1" applyAlignment="1">
      <alignment horizontal="left" vertical="center" wrapText="1"/>
    </xf>
    <xf numFmtId="0" fontId="1" fillId="0" borderId="29" xfId="0" applyFont="1" applyBorder="1" applyAlignment="1">
      <alignment horizontal="left"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0" fillId="9" borderId="25" xfId="0" applyFont="1" applyFill="1" applyBorder="1" applyAlignment="1">
      <alignment horizontal="center" vertical="center"/>
    </xf>
    <xf numFmtId="0" fontId="10" fillId="9" borderId="0" xfId="0" applyFont="1" applyFill="1" applyAlignment="1">
      <alignment horizontal="center" vertical="center"/>
    </xf>
    <xf numFmtId="0" fontId="10" fillId="9" borderId="26" xfId="0" applyFont="1" applyFill="1" applyBorder="1" applyAlignment="1">
      <alignment horizontal="center" vertical="center"/>
    </xf>
    <xf numFmtId="0" fontId="10" fillId="0" borderId="0" xfId="0" applyFont="1" applyAlignment="1">
      <alignment horizontal="left" vertical="center" wrapText="1"/>
    </xf>
    <xf numFmtId="0" fontId="10" fillId="0" borderId="26" xfId="0" applyFont="1" applyBorder="1" applyAlignment="1">
      <alignment horizontal="left" vertical="center" wrapText="1"/>
    </xf>
    <xf numFmtId="0" fontId="0" fillId="0" borderId="0" xfId="0" applyAlignment="1">
      <alignment horizontal="center" vertical="center"/>
    </xf>
    <xf numFmtId="0" fontId="0" fillId="0" borderId="26" xfId="0" applyBorder="1" applyAlignment="1">
      <alignment horizontal="center" vertical="center"/>
    </xf>
    <xf numFmtId="0" fontId="0" fillId="0" borderId="16" xfId="0" applyFont="1" applyBorder="1" applyAlignment="1">
      <alignment horizontal="left" vertical="center"/>
    </xf>
    <xf numFmtId="0" fontId="0" fillId="0" borderId="0" xfId="0" applyFont="1" applyAlignment="1">
      <alignment horizontal="left" vertical="center"/>
    </xf>
    <xf numFmtId="0" fontId="2" fillId="0" borderId="0" xfId="0" applyFont="1" applyAlignment="1">
      <alignment horizontal="center" vertical="center"/>
    </xf>
    <xf numFmtId="0" fontId="2" fillId="0" borderId="17" xfId="0" applyFont="1" applyBorder="1" applyAlignment="1">
      <alignment horizontal="center" vertical="center"/>
    </xf>
    <xf numFmtId="0" fontId="0" fillId="0" borderId="16" xfId="0" applyFont="1" applyBorder="1" applyAlignment="1">
      <alignment horizontal="left" vertical="center" wrapText="1"/>
    </xf>
    <xf numFmtId="0" fontId="0" fillId="0" borderId="0" xfId="0" applyFont="1" applyAlignment="1">
      <alignment horizontal="left" vertical="center" wrapText="1"/>
    </xf>
    <xf numFmtId="0" fontId="2" fillId="2" borderId="0" xfId="0" applyFont="1" applyFill="1" applyAlignment="1">
      <alignment horizontal="left" vertical="center"/>
    </xf>
    <xf numFmtId="0" fontId="2" fillId="2" borderId="17" xfId="0" applyFont="1" applyFill="1" applyBorder="1" applyAlignment="1">
      <alignment horizontal="left"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8" borderId="21" xfId="0" applyFont="1" applyFill="1" applyBorder="1" applyAlignment="1">
      <alignment horizontal="center" vertical="center"/>
    </xf>
    <xf numFmtId="0" fontId="7" fillId="8" borderId="22"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7" fillId="0" borderId="9" xfId="0" applyFont="1" applyBorder="1" applyAlignment="1">
      <alignment horizontal="center" vertical="center"/>
    </xf>
    <xf numFmtId="0" fontId="7" fillId="0" borderId="5" xfId="0" applyFont="1" applyBorder="1" applyAlignment="1">
      <alignment horizontal="center" vertical="center"/>
    </xf>
    <xf numFmtId="2" fontId="4" fillId="0" borderId="6" xfId="0" applyNumberFormat="1" applyFont="1" applyBorder="1" applyAlignment="1">
      <alignment horizontal="center" vertical="center" wrapText="1"/>
    </xf>
    <xf numFmtId="2" fontId="4" fillId="0" borderId="7" xfId="0" applyNumberFormat="1" applyFont="1" applyBorder="1" applyAlignment="1">
      <alignment horizontal="center" vertical="center" wrapText="1"/>
    </xf>
    <xf numFmtId="2" fontId="0" fillId="0" borderId="6" xfId="0" applyNumberFormat="1" applyBorder="1" applyAlignment="1">
      <alignment horizontal="center" vertical="center" wrapText="1"/>
    </xf>
    <xf numFmtId="2" fontId="0" fillId="0" borderId="7" xfId="0" applyNumberFormat="1" applyBorder="1" applyAlignment="1">
      <alignment horizontal="center" vertical="center" wrapText="1"/>
    </xf>
  </cellXfs>
  <cellStyles count="3">
    <cellStyle name="Comma" xfId="2" builtinId="3"/>
    <cellStyle name="Normal" xfId="0" builtinId="0"/>
    <cellStyle name="Normal 2" xfId="1"/>
  </cellStyles>
  <dxfs count="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tabSelected="1" view="pageBreakPreview" topLeftCell="A3" zoomScaleNormal="100" zoomScaleSheetLayoutView="100" workbookViewId="0">
      <selection activeCell="B8" sqref="B8:H12"/>
    </sheetView>
  </sheetViews>
  <sheetFormatPr defaultRowHeight="15" x14ac:dyDescent="0.25"/>
  <cols>
    <col min="2" max="2" width="22.28515625" customWidth="1"/>
    <col min="3" max="3" width="25.28515625" customWidth="1"/>
    <col min="7" max="7" width="11.7109375" customWidth="1"/>
    <col min="8" max="8" width="24.140625" customWidth="1"/>
    <col min="258" max="258" width="22.28515625" customWidth="1"/>
    <col min="259" max="259" width="23.140625" customWidth="1"/>
    <col min="263" max="263" width="11.7109375" customWidth="1"/>
    <col min="264" max="264" width="24.140625" customWidth="1"/>
    <col min="514" max="514" width="22.28515625" customWidth="1"/>
    <col min="515" max="515" width="23.140625" customWidth="1"/>
    <col min="519" max="519" width="11.7109375" customWidth="1"/>
    <col min="520" max="520" width="24.140625" customWidth="1"/>
    <col min="770" max="770" width="22.28515625" customWidth="1"/>
    <col min="771" max="771" width="23.140625" customWidth="1"/>
    <col min="775" max="775" width="11.7109375" customWidth="1"/>
    <col min="776" max="776" width="24.140625" customWidth="1"/>
    <col min="1026" max="1026" width="22.28515625" customWidth="1"/>
    <col min="1027" max="1027" width="23.140625" customWidth="1"/>
    <col min="1031" max="1031" width="11.7109375" customWidth="1"/>
    <col min="1032" max="1032" width="24.140625" customWidth="1"/>
    <col min="1282" max="1282" width="22.28515625" customWidth="1"/>
    <col min="1283" max="1283" width="23.140625" customWidth="1"/>
    <col min="1287" max="1287" width="11.7109375" customWidth="1"/>
    <col min="1288" max="1288" width="24.140625" customWidth="1"/>
    <col min="1538" max="1538" width="22.28515625" customWidth="1"/>
    <col min="1539" max="1539" width="23.140625" customWidth="1"/>
    <col min="1543" max="1543" width="11.7109375" customWidth="1"/>
    <col min="1544" max="1544" width="24.140625" customWidth="1"/>
    <col min="1794" max="1794" width="22.28515625" customWidth="1"/>
    <col min="1795" max="1795" width="23.140625" customWidth="1"/>
    <col min="1799" max="1799" width="11.7109375" customWidth="1"/>
    <col min="1800" max="1800" width="24.140625" customWidth="1"/>
    <col min="2050" max="2050" width="22.28515625" customWidth="1"/>
    <col min="2051" max="2051" width="23.140625" customWidth="1"/>
    <col min="2055" max="2055" width="11.7109375" customWidth="1"/>
    <col min="2056" max="2056" width="24.140625" customWidth="1"/>
    <col min="2306" max="2306" width="22.28515625" customWidth="1"/>
    <col min="2307" max="2307" width="23.140625" customWidth="1"/>
    <col min="2311" max="2311" width="11.7109375" customWidth="1"/>
    <col min="2312" max="2312" width="24.140625" customWidth="1"/>
    <col min="2562" max="2562" width="22.28515625" customWidth="1"/>
    <col min="2563" max="2563" width="23.140625" customWidth="1"/>
    <col min="2567" max="2567" width="11.7109375" customWidth="1"/>
    <col min="2568" max="2568" width="24.140625" customWidth="1"/>
    <col min="2818" max="2818" width="22.28515625" customWidth="1"/>
    <col min="2819" max="2819" width="23.140625" customWidth="1"/>
    <col min="2823" max="2823" width="11.7109375" customWidth="1"/>
    <col min="2824" max="2824" width="24.140625" customWidth="1"/>
    <col min="3074" max="3074" width="22.28515625" customWidth="1"/>
    <col min="3075" max="3075" width="23.140625" customWidth="1"/>
    <col min="3079" max="3079" width="11.7109375" customWidth="1"/>
    <col min="3080" max="3080" width="24.140625" customWidth="1"/>
    <col min="3330" max="3330" width="22.28515625" customWidth="1"/>
    <col min="3331" max="3331" width="23.140625" customWidth="1"/>
    <col min="3335" max="3335" width="11.7109375" customWidth="1"/>
    <col min="3336" max="3336" width="24.140625" customWidth="1"/>
    <col min="3586" max="3586" width="22.28515625" customWidth="1"/>
    <col min="3587" max="3587" width="23.140625" customWidth="1"/>
    <col min="3591" max="3591" width="11.7109375" customWidth="1"/>
    <col min="3592" max="3592" width="24.140625" customWidth="1"/>
    <col min="3842" max="3842" width="22.28515625" customWidth="1"/>
    <col min="3843" max="3843" width="23.140625" customWidth="1"/>
    <col min="3847" max="3847" width="11.7109375" customWidth="1"/>
    <col min="3848" max="3848" width="24.140625" customWidth="1"/>
    <col min="4098" max="4098" width="22.28515625" customWidth="1"/>
    <col min="4099" max="4099" width="23.140625" customWidth="1"/>
    <col min="4103" max="4103" width="11.7109375" customWidth="1"/>
    <col min="4104" max="4104" width="24.140625" customWidth="1"/>
    <col min="4354" max="4354" width="22.28515625" customWidth="1"/>
    <col min="4355" max="4355" width="23.140625" customWidth="1"/>
    <col min="4359" max="4359" width="11.7109375" customWidth="1"/>
    <col min="4360" max="4360" width="24.140625" customWidth="1"/>
    <col min="4610" max="4610" width="22.28515625" customWidth="1"/>
    <col min="4611" max="4611" width="23.140625" customWidth="1"/>
    <col min="4615" max="4615" width="11.7109375" customWidth="1"/>
    <col min="4616" max="4616" width="24.140625" customWidth="1"/>
    <col min="4866" max="4866" width="22.28515625" customWidth="1"/>
    <col min="4867" max="4867" width="23.140625" customWidth="1"/>
    <col min="4871" max="4871" width="11.7109375" customWidth="1"/>
    <col min="4872" max="4872" width="24.140625" customWidth="1"/>
    <col min="5122" max="5122" width="22.28515625" customWidth="1"/>
    <col min="5123" max="5123" width="23.140625" customWidth="1"/>
    <col min="5127" max="5127" width="11.7109375" customWidth="1"/>
    <col min="5128" max="5128" width="24.140625" customWidth="1"/>
    <col min="5378" max="5378" width="22.28515625" customWidth="1"/>
    <col min="5379" max="5379" width="23.140625" customWidth="1"/>
    <col min="5383" max="5383" width="11.7109375" customWidth="1"/>
    <col min="5384" max="5384" width="24.140625" customWidth="1"/>
    <col min="5634" max="5634" width="22.28515625" customWidth="1"/>
    <col min="5635" max="5635" width="23.140625" customWidth="1"/>
    <col min="5639" max="5639" width="11.7109375" customWidth="1"/>
    <col min="5640" max="5640" width="24.140625" customWidth="1"/>
    <col min="5890" max="5890" width="22.28515625" customWidth="1"/>
    <col min="5891" max="5891" width="23.140625" customWidth="1"/>
    <col min="5895" max="5895" width="11.7109375" customWidth="1"/>
    <col min="5896" max="5896" width="24.140625" customWidth="1"/>
    <col min="6146" max="6146" width="22.28515625" customWidth="1"/>
    <col min="6147" max="6147" width="23.140625" customWidth="1"/>
    <col min="6151" max="6151" width="11.7109375" customWidth="1"/>
    <col min="6152" max="6152" width="24.140625" customWidth="1"/>
    <col min="6402" max="6402" width="22.28515625" customWidth="1"/>
    <col min="6403" max="6403" width="23.140625" customWidth="1"/>
    <col min="6407" max="6407" width="11.7109375" customWidth="1"/>
    <col min="6408" max="6408" width="24.140625" customWidth="1"/>
    <col min="6658" max="6658" width="22.28515625" customWidth="1"/>
    <col min="6659" max="6659" width="23.140625" customWidth="1"/>
    <col min="6663" max="6663" width="11.7109375" customWidth="1"/>
    <col min="6664" max="6664" width="24.140625" customWidth="1"/>
    <col min="6914" max="6914" width="22.28515625" customWidth="1"/>
    <col min="6915" max="6915" width="23.140625" customWidth="1"/>
    <col min="6919" max="6919" width="11.7109375" customWidth="1"/>
    <col min="6920" max="6920" width="24.140625" customWidth="1"/>
    <col min="7170" max="7170" width="22.28515625" customWidth="1"/>
    <col min="7171" max="7171" width="23.140625" customWidth="1"/>
    <col min="7175" max="7175" width="11.7109375" customWidth="1"/>
    <col min="7176" max="7176" width="24.140625" customWidth="1"/>
    <col min="7426" max="7426" width="22.28515625" customWidth="1"/>
    <col min="7427" max="7427" width="23.140625" customWidth="1"/>
    <col min="7431" max="7431" width="11.7109375" customWidth="1"/>
    <col min="7432" max="7432" width="24.140625" customWidth="1"/>
    <col min="7682" max="7682" width="22.28515625" customWidth="1"/>
    <col min="7683" max="7683" width="23.140625" customWidth="1"/>
    <col min="7687" max="7687" width="11.7109375" customWidth="1"/>
    <col min="7688" max="7688" width="24.140625" customWidth="1"/>
    <col min="7938" max="7938" width="22.28515625" customWidth="1"/>
    <col min="7939" max="7939" width="23.140625" customWidth="1"/>
    <col min="7943" max="7943" width="11.7109375" customWidth="1"/>
    <col min="7944" max="7944" width="24.140625" customWidth="1"/>
    <col min="8194" max="8194" width="22.28515625" customWidth="1"/>
    <col min="8195" max="8195" width="23.140625" customWidth="1"/>
    <col min="8199" max="8199" width="11.7109375" customWidth="1"/>
    <col min="8200" max="8200" width="24.140625" customWidth="1"/>
    <col min="8450" max="8450" width="22.28515625" customWidth="1"/>
    <col min="8451" max="8451" width="23.140625" customWidth="1"/>
    <col min="8455" max="8455" width="11.7109375" customWidth="1"/>
    <col min="8456" max="8456" width="24.140625" customWidth="1"/>
    <col min="8706" max="8706" width="22.28515625" customWidth="1"/>
    <col min="8707" max="8707" width="23.140625" customWidth="1"/>
    <col min="8711" max="8711" width="11.7109375" customWidth="1"/>
    <col min="8712" max="8712" width="24.140625" customWidth="1"/>
    <col min="8962" max="8962" width="22.28515625" customWidth="1"/>
    <col min="8963" max="8963" width="23.140625" customWidth="1"/>
    <col min="8967" max="8967" width="11.7109375" customWidth="1"/>
    <col min="8968" max="8968" width="24.140625" customWidth="1"/>
    <col min="9218" max="9218" width="22.28515625" customWidth="1"/>
    <col min="9219" max="9219" width="23.140625" customWidth="1"/>
    <col min="9223" max="9223" width="11.7109375" customWidth="1"/>
    <col min="9224" max="9224" width="24.140625" customWidth="1"/>
    <col min="9474" max="9474" width="22.28515625" customWidth="1"/>
    <col min="9475" max="9475" width="23.140625" customWidth="1"/>
    <col min="9479" max="9479" width="11.7109375" customWidth="1"/>
    <col min="9480" max="9480" width="24.140625" customWidth="1"/>
    <col min="9730" max="9730" width="22.28515625" customWidth="1"/>
    <col min="9731" max="9731" width="23.140625" customWidth="1"/>
    <col min="9735" max="9735" width="11.7109375" customWidth="1"/>
    <col min="9736" max="9736" width="24.140625" customWidth="1"/>
    <col min="9986" max="9986" width="22.28515625" customWidth="1"/>
    <col min="9987" max="9987" width="23.140625" customWidth="1"/>
    <col min="9991" max="9991" width="11.7109375" customWidth="1"/>
    <col min="9992" max="9992" width="24.140625" customWidth="1"/>
    <col min="10242" max="10242" width="22.28515625" customWidth="1"/>
    <col min="10243" max="10243" width="23.140625" customWidth="1"/>
    <col min="10247" max="10247" width="11.7109375" customWidth="1"/>
    <col min="10248" max="10248" width="24.140625" customWidth="1"/>
    <col min="10498" max="10498" width="22.28515625" customWidth="1"/>
    <col min="10499" max="10499" width="23.140625" customWidth="1"/>
    <col min="10503" max="10503" width="11.7109375" customWidth="1"/>
    <col min="10504" max="10504" width="24.140625" customWidth="1"/>
    <col min="10754" max="10754" width="22.28515625" customWidth="1"/>
    <col min="10755" max="10755" width="23.140625" customWidth="1"/>
    <col min="10759" max="10759" width="11.7109375" customWidth="1"/>
    <col min="10760" max="10760" width="24.140625" customWidth="1"/>
    <col min="11010" max="11010" width="22.28515625" customWidth="1"/>
    <col min="11011" max="11011" width="23.140625" customWidth="1"/>
    <col min="11015" max="11015" width="11.7109375" customWidth="1"/>
    <col min="11016" max="11016" width="24.140625" customWidth="1"/>
    <col min="11266" max="11266" width="22.28515625" customWidth="1"/>
    <col min="11267" max="11267" width="23.140625" customWidth="1"/>
    <col min="11271" max="11271" width="11.7109375" customWidth="1"/>
    <col min="11272" max="11272" width="24.140625" customWidth="1"/>
    <col min="11522" max="11522" width="22.28515625" customWidth="1"/>
    <col min="11523" max="11523" width="23.140625" customWidth="1"/>
    <col min="11527" max="11527" width="11.7109375" customWidth="1"/>
    <col min="11528" max="11528" width="24.140625" customWidth="1"/>
    <col min="11778" max="11778" width="22.28515625" customWidth="1"/>
    <col min="11779" max="11779" width="23.140625" customWidth="1"/>
    <col min="11783" max="11783" width="11.7109375" customWidth="1"/>
    <col min="11784" max="11784" width="24.140625" customWidth="1"/>
    <col min="12034" max="12034" width="22.28515625" customWidth="1"/>
    <col min="12035" max="12035" width="23.140625" customWidth="1"/>
    <col min="12039" max="12039" width="11.7109375" customWidth="1"/>
    <col min="12040" max="12040" width="24.140625" customWidth="1"/>
    <col min="12290" max="12290" width="22.28515625" customWidth="1"/>
    <col min="12291" max="12291" width="23.140625" customWidth="1"/>
    <col min="12295" max="12295" width="11.7109375" customWidth="1"/>
    <col min="12296" max="12296" width="24.140625" customWidth="1"/>
    <col min="12546" max="12546" width="22.28515625" customWidth="1"/>
    <col min="12547" max="12547" width="23.140625" customWidth="1"/>
    <col min="12551" max="12551" width="11.7109375" customWidth="1"/>
    <col min="12552" max="12552" width="24.140625" customWidth="1"/>
    <col min="12802" max="12802" width="22.28515625" customWidth="1"/>
    <col min="12803" max="12803" width="23.140625" customWidth="1"/>
    <col min="12807" max="12807" width="11.7109375" customWidth="1"/>
    <col min="12808" max="12808" width="24.140625" customWidth="1"/>
    <col min="13058" max="13058" width="22.28515625" customWidth="1"/>
    <col min="13059" max="13059" width="23.140625" customWidth="1"/>
    <col min="13063" max="13063" width="11.7109375" customWidth="1"/>
    <col min="13064" max="13064" width="24.140625" customWidth="1"/>
    <col min="13314" max="13314" width="22.28515625" customWidth="1"/>
    <col min="13315" max="13315" width="23.140625" customWidth="1"/>
    <col min="13319" max="13319" width="11.7109375" customWidth="1"/>
    <col min="13320" max="13320" width="24.140625" customWidth="1"/>
    <col min="13570" max="13570" width="22.28515625" customWidth="1"/>
    <col min="13571" max="13571" width="23.140625" customWidth="1"/>
    <col min="13575" max="13575" width="11.7109375" customWidth="1"/>
    <col min="13576" max="13576" width="24.140625" customWidth="1"/>
    <col min="13826" max="13826" width="22.28515625" customWidth="1"/>
    <col min="13827" max="13827" width="23.140625" customWidth="1"/>
    <col min="13831" max="13831" width="11.7109375" customWidth="1"/>
    <col min="13832" max="13832" width="24.140625" customWidth="1"/>
    <col min="14082" max="14082" width="22.28515625" customWidth="1"/>
    <col min="14083" max="14083" width="23.140625" customWidth="1"/>
    <col min="14087" max="14087" width="11.7109375" customWidth="1"/>
    <col min="14088" max="14088" width="24.140625" customWidth="1"/>
    <col min="14338" max="14338" width="22.28515625" customWidth="1"/>
    <col min="14339" max="14339" width="23.140625" customWidth="1"/>
    <col min="14343" max="14343" width="11.7109375" customWidth="1"/>
    <col min="14344" max="14344" width="24.140625" customWidth="1"/>
    <col min="14594" max="14594" width="22.28515625" customWidth="1"/>
    <col min="14595" max="14595" width="23.140625" customWidth="1"/>
    <col min="14599" max="14599" width="11.7109375" customWidth="1"/>
    <col min="14600" max="14600" width="24.140625" customWidth="1"/>
    <col min="14850" max="14850" width="22.28515625" customWidth="1"/>
    <col min="14851" max="14851" width="23.140625" customWidth="1"/>
    <col min="14855" max="14855" width="11.7109375" customWidth="1"/>
    <col min="14856" max="14856" width="24.140625" customWidth="1"/>
    <col min="15106" max="15106" width="22.28515625" customWidth="1"/>
    <col min="15107" max="15107" width="23.140625" customWidth="1"/>
    <col min="15111" max="15111" width="11.7109375" customWidth="1"/>
    <col min="15112" max="15112" width="24.140625" customWidth="1"/>
    <col min="15362" max="15362" width="22.28515625" customWidth="1"/>
    <col min="15363" max="15363" width="23.140625" customWidth="1"/>
    <col min="15367" max="15367" width="11.7109375" customWidth="1"/>
    <col min="15368" max="15368" width="24.140625" customWidth="1"/>
    <col min="15618" max="15618" width="22.28515625" customWidth="1"/>
    <col min="15619" max="15619" width="23.140625" customWidth="1"/>
    <col min="15623" max="15623" width="11.7109375" customWidth="1"/>
    <col min="15624" max="15624" width="24.140625" customWidth="1"/>
    <col min="15874" max="15874" width="22.28515625" customWidth="1"/>
    <col min="15875" max="15875" width="23.140625" customWidth="1"/>
    <col min="15879" max="15879" width="11.7109375" customWidth="1"/>
    <col min="15880" max="15880" width="24.140625" customWidth="1"/>
    <col min="16130" max="16130" width="22.28515625" customWidth="1"/>
    <col min="16131" max="16131" width="23.140625" customWidth="1"/>
    <col min="16135" max="16135" width="11.7109375" customWidth="1"/>
    <col min="16136" max="16136" width="24.140625" customWidth="1"/>
  </cols>
  <sheetData>
    <row r="1" spans="2:12" ht="15.75" thickBot="1" x14ac:dyDescent="0.3"/>
    <row r="2" spans="2:12" ht="18.75" thickBot="1" x14ac:dyDescent="0.3">
      <c r="B2" s="234" t="s">
        <v>155</v>
      </c>
      <c r="C2" s="235"/>
      <c r="D2" s="235"/>
      <c r="E2" s="235"/>
      <c r="F2" s="235"/>
      <c r="G2" s="235"/>
      <c r="H2" s="236"/>
    </row>
    <row r="3" spans="2:12" ht="30" x14ac:dyDescent="0.4">
      <c r="B3" s="237" t="str">
        <f>COP!A2</f>
        <v>AMIT KUMAR SINGH</v>
      </c>
      <c r="C3" s="238"/>
      <c r="D3" s="238"/>
      <c r="E3" s="238"/>
      <c r="F3" s="238"/>
      <c r="G3" s="238"/>
      <c r="H3" s="239"/>
    </row>
    <row r="4" spans="2:12" x14ac:dyDescent="0.25">
      <c r="B4" s="240" t="s">
        <v>135</v>
      </c>
      <c r="C4" s="241"/>
      <c r="D4" s="241"/>
      <c r="E4" s="241"/>
      <c r="F4" s="241"/>
      <c r="G4" s="241"/>
      <c r="H4" s="242"/>
    </row>
    <row r="5" spans="2:12" x14ac:dyDescent="0.25">
      <c r="B5" s="240" t="s">
        <v>136</v>
      </c>
      <c r="C5" s="241"/>
      <c r="D5" s="241"/>
      <c r="E5" s="241"/>
      <c r="F5" s="241"/>
      <c r="G5" s="241"/>
      <c r="H5" s="242"/>
    </row>
    <row r="6" spans="2:12" x14ac:dyDescent="0.25">
      <c r="B6" s="243" t="s">
        <v>158</v>
      </c>
      <c r="C6" s="244"/>
      <c r="D6" s="244"/>
      <c r="E6" s="244"/>
      <c r="F6" s="244"/>
      <c r="G6" s="244"/>
      <c r="H6" s="245"/>
    </row>
    <row r="7" spans="2:12" ht="15.75" thickBot="1" x14ac:dyDescent="0.3">
      <c r="B7" s="113"/>
      <c r="C7" s="114"/>
      <c r="D7" s="114"/>
      <c r="E7" s="114"/>
      <c r="F7" s="114"/>
      <c r="G7" s="115"/>
      <c r="H7" s="116"/>
    </row>
    <row r="8" spans="2:12" x14ac:dyDescent="0.25">
      <c r="B8" s="117" t="s">
        <v>156</v>
      </c>
      <c r="C8" s="118"/>
      <c r="D8" s="220" t="s">
        <v>121</v>
      </c>
      <c r="E8" s="221"/>
      <c r="F8" s="222"/>
      <c r="G8" s="226" t="s">
        <v>122</v>
      </c>
      <c r="H8" s="229" t="s">
        <v>123</v>
      </c>
      <c r="J8" s="119"/>
    </row>
    <row r="9" spans="2:12" ht="15" customHeight="1" x14ac:dyDescent="0.25">
      <c r="B9" s="232" t="s">
        <v>157</v>
      </c>
      <c r="C9" s="233"/>
      <c r="D9" s="223"/>
      <c r="E9" s="224"/>
      <c r="F9" s="225"/>
      <c r="G9" s="227"/>
      <c r="H9" s="230"/>
      <c r="L9" s="120"/>
    </row>
    <row r="10" spans="2:12" ht="15.75" customHeight="1" thickBot="1" x14ac:dyDescent="0.3">
      <c r="B10" s="232"/>
      <c r="C10" s="233"/>
      <c r="D10" s="223" t="s">
        <v>159</v>
      </c>
      <c r="E10" s="224"/>
      <c r="F10" s="225"/>
      <c r="G10" s="228"/>
      <c r="H10" s="231"/>
    </row>
    <row r="11" spans="2:12" x14ac:dyDescent="0.25">
      <c r="B11" s="121"/>
      <c r="C11" s="122"/>
      <c r="D11" s="248"/>
      <c r="E11" s="249"/>
      <c r="F11" s="250"/>
      <c r="G11" s="254" t="s">
        <v>160</v>
      </c>
      <c r="H11" s="256">
        <v>45087</v>
      </c>
    </row>
    <row r="12" spans="2:12" ht="15.75" thickBot="1" x14ac:dyDescent="0.3">
      <c r="B12" s="123"/>
      <c r="C12" s="124"/>
      <c r="D12" s="251"/>
      <c r="E12" s="252"/>
      <c r="F12" s="253"/>
      <c r="G12" s="255"/>
      <c r="H12" s="257"/>
    </row>
    <row r="13" spans="2:12" ht="15.75" thickBot="1" x14ac:dyDescent="0.3">
      <c r="B13" s="125" t="s">
        <v>124</v>
      </c>
      <c r="C13" s="126"/>
      <c r="D13" s="127" t="s">
        <v>125</v>
      </c>
      <c r="E13" s="128" t="s">
        <v>126</v>
      </c>
      <c r="F13" s="128" t="s">
        <v>127</v>
      </c>
      <c r="G13" s="129" t="s">
        <v>4</v>
      </c>
      <c r="H13" s="130" t="s">
        <v>128</v>
      </c>
    </row>
    <row r="14" spans="2:12" x14ac:dyDescent="0.25">
      <c r="B14" s="131" t="s">
        <v>31</v>
      </c>
      <c r="C14" s="132"/>
      <c r="D14" s="133"/>
      <c r="E14" s="134"/>
      <c r="F14" s="134"/>
      <c r="G14" s="135"/>
      <c r="H14" s="136">
        <v>54222</v>
      </c>
    </row>
    <row r="15" spans="2:12" x14ac:dyDescent="0.25">
      <c r="B15" s="137"/>
      <c r="C15" s="138"/>
      <c r="D15" s="139"/>
      <c r="E15" s="140"/>
      <c r="F15" s="140"/>
      <c r="G15" s="141"/>
      <c r="H15" s="142"/>
    </row>
    <row r="16" spans="2:12" ht="16.5" x14ac:dyDescent="0.25">
      <c r="B16" s="143"/>
      <c r="C16" s="144"/>
      <c r="D16" s="145"/>
      <c r="E16" s="146"/>
      <c r="F16" s="146"/>
      <c r="G16" s="147"/>
      <c r="H16" s="148"/>
    </row>
    <row r="17" spans="2:8" ht="16.5" x14ac:dyDescent="0.25">
      <c r="B17" s="137"/>
      <c r="C17" s="149"/>
      <c r="D17" s="145"/>
      <c r="E17" s="146"/>
      <c r="F17" s="146"/>
      <c r="G17" s="147"/>
      <c r="H17" s="116"/>
    </row>
    <row r="18" spans="2:8" ht="16.5" x14ac:dyDescent="0.25">
      <c r="B18" s="137"/>
      <c r="C18" s="149"/>
      <c r="D18" s="150"/>
      <c r="E18" s="151"/>
      <c r="F18" s="151"/>
      <c r="G18" s="150"/>
      <c r="H18" s="116"/>
    </row>
    <row r="19" spans="2:8" ht="16.5" x14ac:dyDescent="0.25">
      <c r="B19" s="113"/>
      <c r="C19" s="114"/>
      <c r="D19" s="150"/>
      <c r="E19" s="151"/>
      <c r="F19" s="151"/>
      <c r="G19" s="150"/>
      <c r="H19" s="148"/>
    </row>
    <row r="20" spans="2:8" ht="16.5" x14ac:dyDescent="0.25">
      <c r="B20" s="151" t="s">
        <v>42</v>
      </c>
      <c r="C20" s="152"/>
      <c r="D20" s="147"/>
      <c r="E20" s="146"/>
      <c r="F20" s="146"/>
      <c r="G20" s="147"/>
      <c r="H20" s="148">
        <f>H14</f>
        <v>54222</v>
      </c>
    </row>
    <row r="21" spans="2:8" ht="17.25" thickBot="1" x14ac:dyDescent="0.3">
      <c r="B21" s="146" t="s">
        <v>129</v>
      </c>
      <c r="C21" s="153"/>
      <c r="D21" s="147"/>
      <c r="E21" s="146"/>
      <c r="F21" s="146"/>
      <c r="G21" s="147"/>
      <c r="H21" s="154">
        <f>H20</f>
        <v>54222</v>
      </c>
    </row>
    <row r="22" spans="2:8" ht="17.25" thickTop="1" x14ac:dyDescent="0.25">
      <c r="B22" s="146"/>
      <c r="C22" s="153"/>
      <c r="D22" s="147"/>
      <c r="E22" s="146"/>
      <c r="F22" s="146"/>
      <c r="G22" s="147"/>
      <c r="H22" s="155"/>
    </row>
    <row r="23" spans="2:8" ht="16.5" x14ac:dyDescent="0.25">
      <c r="B23" s="143"/>
      <c r="C23" s="144"/>
      <c r="D23" s="150"/>
      <c r="E23" s="151"/>
      <c r="F23" s="151"/>
      <c r="G23" s="156"/>
      <c r="H23" s="148"/>
    </row>
    <row r="24" spans="2:8" ht="16.5" x14ac:dyDescent="0.25">
      <c r="B24" s="143"/>
      <c r="C24" s="144"/>
      <c r="D24" s="147"/>
      <c r="E24" s="146"/>
      <c r="F24" s="146"/>
      <c r="G24" s="157"/>
      <c r="H24" s="148"/>
    </row>
    <row r="25" spans="2:8" ht="16.5" x14ac:dyDescent="0.25">
      <c r="B25" s="143"/>
      <c r="C25" s="144"/>
      <c r="D25" s="150"/>
      <c r="E25" s="146"/>
      <c r="F25" s="146"/>
      <c r="G25" s="156"/>
      <c r="H25" s="148"/>
    </row>
    <row r="26" spans="2:8" x14ac:dyDescent="0.25">
      <c r="B26" s="143"/>
      <c r="C26" s="144"/>
      <c r="D26" s="158"/>
      <c r="E26" s="137"/>
      <c r="F26" s="137"/>
      <c r="G26" s="156"/>
      <c r="H26" s="148"/>
    </row>
    <row r="27" spans="2:8" x14ac:dyDescent="0.25">
      <c r="B27" s="143"/>
      <c r="C27" s="144"/>
      <c r="D27" s="158"/>
      <c r="E27" s="137"/>
      <c r="F27" s="137"/>
      <c r="G27" s="156"/>
      <c r="H27" s="148"/>
    </row>
    <row r="28" spans="2:8" x14ac:dyDescent="0.25">
      <c r="B28" s="159"/>
      <c r="C28" s="160"/>
      <c r="D28" s="161"/>
      <c r="E28" s="113"/>
      <c r="F28" s="113"/>
      <c r="G28" s="161"/>
      <c r="H28" s="162"/>
    </row>
    <row r="29" spans="2:8" x14ac:dyDescent="0.25">
      <c r="B29" s="163"/>
      <c r="C29" s="132"/>
      <c r="D29" s="164"/>
      <c r="E29" s="163"/>
      <c r="F29" s="163"/>
      <c r="G29" s="164"/>
      <c r="H29" s="165"/>
    </row>
    <row r="30" spans="2:8" x14ac:dyDescent="0.25">
      <c r="B30" s="163"/>
      <c r="C30" s="132"/>
      <c r="D30" s="164"/>
      <c r="E30" s="163"/>
      <c r="F30" s="163"/>
      <c r="G30" s="164"/>
      <c r="H30" s="165"/>
    </row>
    <row r="31" spans="2:8" x14ac:dyDescent="0.25">
      <c r="B31" s="166" t="s">
        <v>130</v>
      </c>
      <c r="C31" s="167"/>
      <c r="D31" s="164"/>
      <c r="E31" s="163"/>
      <c r="F31" s="163"/>
      <c r="G31" s="164"/>
      <c r="H31" s="165"/>
    </row>
    <row r="32" spans="2:8" x14ac:dyDescent="0.25">
      <c r="B32" s="163"/>
      <c r="C32" s="132"/>
      <c r="D32" s="164"/>
      <c r="E32" s="163"/>
      <c r="F32" s="163"/>
      <c r="G32" s="164"/>
      <c r="H32" s="165"/>
    </row>
    <row r="33" spans="2:8" x14ac:dyDescent="0.25">
      <c r="B33" s="163"/>
      <c r="C33" s="132"/>
      <c r="D33" s="164"/>
      <c r="E33" s="163"/>
      <c r="F33" s="163"/>
      <c r="G33" s="164"/>
      <c r="H33" s="165"/>
    </row>
    <row r="34" spans="2:8" x14ac:dyDescent="0.25">
      <c r="B34" s="163"/>
      <c r="C34" s="132"/>
      <c r="D34" s="164"/>
      <c r="E34" s="163"/>
      <c r="F34" s="163"/>
      <c r="G34" s="164"/>
      <c r="H34" s="165"/>
    </row>
    <row r="35" spans="2:8" x14ac:dyDescent="0.25">
      <c r="B35" s="163"/>
      <c r="C35" s="132"/>
      <c r="D35" s="164"/>
      <c r="E35" s="163"/>
      <c r="F35" s="163"/>
      <c r="G35" s="164"/>
      <c r="H35" s="165"/>
    </row>
    <row r="36" spans="2:8" x14ac:dyDescent="0.25">
      <c r="B36" s="163"/>
      <c r="C36" s="132"/>
      <c r="D36" s="164"/>
      <c r="E36" s="163"/>
      <c r="F36" s="163"/>
      <c r="G36" s="164"/>
      <c r="H36" s="165"/>
    </row>
    <row r="37" spans="2:8" x14ac:dyDescent="0.25">
      <c r="B37" s="163"/>
      <c r="C37" s="132"/>
      <c r="D37" s="164"/>
      <c r="E37" s="163"/>
      <c r="F37" s="163"/>
      <c r="G37" s="164"/>
      <c r="H37" s="165"/>
    </row>
    <row r="38" spans="2:8" x14ac:dyDescent="0.25">
      <c r="B38" s="163"/>
      <c r="C38" s="132"/>
      <c r="D38" s="164"/>
      <c r="E38" s="163"/>
      <c r="F38" s="163"/>
      <c r="G38" s="164"/>
      <c r="H38" s="165"/>
    </row>
    <row r="39" spans="2:8" ht="15.75" thickBot="1" x14ac:dyDescent="0.3">
      <c r="B39" s="168"/>
      <c r="C39" s="169"/>
      <c r="D39" s="170"/>
      <c r="E39" s="171"/>
      <c r="F39" s="171"/>
      <c r="G39" s="172"/>
      <c r="H39" s="173"/>
    </row>
    <row r="40" spans="2:8" ht="15.75" thickBot="1" x14ac:dyDescent="0.3">
      <c r="B40" s="174" t="s">
        <v>42</v>
      </c>
      <c r="C40" s="175"/>
      <c r="D40" s="176"/>
      <c r="E40" s="176"/>
      <c r="F40" s="176"/>
      <c r="G40" s="177"/>
      <c r="H40" s="178">
        <f>+H21+H27+H23+H25</f>
        <v>54222</v>
      </c>
    </row>
    <row r="41" spans="2:8" x14ac:dyDescent="0.25">
      <c r="B41" s="258" t="s">
        <v>131</v>
      </c>
      <c r="C41" s="259"/>
      <c r="D41" s="179"/>
      <c r="E41" s="180"/>
      <c r="F41" s="181"/>
      <c r="G41" s="182"/>
      <c r="H41" s="183"/>
    </row>
    <row r="42" spans="2:8" x14ac:dyDescent="0.25">
      <c r="B42" s="246" t="s">
        <v>132</v>
      </c>
      <c r="C42" s="247"/>
      <c r="D42" s="184"/>
      <c r="E42" s="185"/>
      <c r="F42" s="186"/>
      <c r="G42" s="187"/>
      <c r="H42" s="188"/>
    </row>
    <row r="43" spans="2:8" x14ac:dyDescent="0.25">
      <c r="B43" s="113"/>
      <c r="C43" s="189" t="s">
        <v>133</v>
      </c>
      <c r="D43" s="190"/>
      <c r="E43" s="191"/>
      <c r="F43" s="192"/>
      <c r="G43" s="187"/>
      <c r="H43" s="193"/>
    </row>
    <row r="44" spans="2:8" x14ac:dyDescent="0.25">
      <c r="B44" s="246"/>
      <c r="C44" s="247"/>
      <c r="D44" s="190"/>
      <c r="E44" s="191"/>
      <c r="F44" s="192"/>
      <c r="G44" s="187" t="str">
        <f>B3</f>
        <v>AMIT KUMAR SINGH</v>
      </c>
      <c r="H44" s="194"/>
    </row>
    <row r="45" spans="2:8" x14ac:dyDescent="0.25">
      <c r="B45" s="246"/>
      <c r="C45" s="247"/>
      <c r="D45" s="195"/>
      <c r="E45" s="196"/>
      <c r="F45" s="197"/>
      <c r="G45" s="198" t="s">
        <v>134</v>
      </c>
      <c r="H45" s="194"/>
    </row>
    <row r="46" spans="2:8" ht="15.75" thickBot="1" x14ac:dyDescent="0.3">
      <c r="B46" s="199"/>
      <c r="C46" s="200"/>
      <c r="D46" s="201"/>
      <c r="E46" s="202"/>
      <c r="F46" s="203"/>
      <c r="G46" s="204"/>
      <c r="H46" s="205"/>
    </row>
  </sheetData>
  <mergeCells count="17">
    <mergeCell ref="B45:C45"/>
    <mergeCell ref="D11:F12"/>
    <mergeCell ref="G11:G12"/>
    <mergeCell ref="H11:H12"/>
    <mergeCell ref="B41:C41"/>
    <mergeCell ref="B42:C42"/>
    <mergeCell ref="B44:C44"/>
    <mergeCell ref="B2:H2"/>
    <mergeCell ref="B3:H3"/>
    <mergeCell ref="B4:H4"/>
    <mergeCell ref="B5:H5"/>
    <mergeCell ref="B6:H6"/>
    <mergeCell ref="D8:F9"/>
    <mergeCell ref="G8:G10"/>
    <mergeCell ref="H8:H10"/>
    <mergeCell ref="B9:C10"/>
    <mergeCell ref="D10:F10"/>
  </mergeCells>
  <pageMargins left="0.7" right="0.7" top="0.75" bottom="0.75" header="0.3" footer="0.3"/>
  <pageSetup paperSize="9" scale="8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65"/>
  <sheetViews>
    <sheetView view="pageBreakPreview" zoomScaleSheetLayoutView="100" workbookViewId="0">
      <selection activeCell="A45" sqref="A45:I45"/>
    </sheetView>
  </sheetViews>
  <sheetFormatPr defaultRowHeight="15" x14ac:dyDescent="0.25"/>
  <cols>
    <col min="1" max="1" width="8.140625" style="1" customWidth="1"/>
    <col min="2" max="2" width="12.5703125" style="1" customWidth="1"/>
    <col min="3" max="3" width="9.42578125" style="1" customWidth="1"/>
    <col min="4" max="5" width="14" style="1" customWidth="1"/>
    <col min="6" max="9" width="15.85546875" customWidth="1"/>
  </cols>
  <sheetData>
    <row r="1" spans="1:9" ht="24" thickBot="1" x14ac:dyDescent="0.3">
      <c r="A1" s="318" t="s">
        <v>27</v>
      </c>
      <c r="B1" s="319"/>
      <c r="C1" s="319"/>
      <c r="D1" s="319"/>
      <c r="E1" s="319"/>
      <c r="F1" s="319"/>
      <c r="G1" s="319"/>
      <c r="H1" s="319"/>
      <c r="I1" s="320"/>
    </row>
    <row r="2" spans="1:9" ht="19.5" thickBot="1" x14ac:dyDescent="0.3">
      <c r="A2" s="321" t="s">
        <v>144</v>
      </c>
      <c r="B2" s="322"/>
      <c r="C2" s="322"/>
      <c r="D2" s="322"/>
      <c r="E2" s="322"/>
      <c r="F2" s="322"/>
      <c r="G2" s="322"/>
      <c r="H2" s="322"/>
      <c r="I2" s="323"/>
    </row>
    <row r="3" spans="1:9" x14ac:dyDescent="0.25">
      <c r="A3" s="310" t="s">
        <v>47</v>
      </c>
      <c r="B3" s="311"/>
      <c r="C3" s="277" t="s">
        <v>137</v>
      </c>
      <c r="D3" s="277"/>
      <c r="E3" s="277"/>
      <c r="F3" s="277"/>
      <c r="G3" s="277" t="s">
        <v>48</v>
      </c>
      <c r="H3" s="277"/>
      <c r="I3" s="278"/>
    </row>
    <row r="4" spans="1:9" x14ac:dyDescent="0.25">
      <c r="A4" s="310" t="s">
        <v>49</v>
      </c>
      <c r="B4" s="311"/>
      <c r="C4" s="277" t="s">
        <v>50</v>
      </c>
      <c r="D4" s="277"/>
      <c r="E4" s="277"/>
      <c r="F4" s="277"/>
      <c r="G4" s="277" t="s">
        <v>51</v>
      </c>
      <c r="H4" s="277"/>
      <c r="I4" s="278"/>
    </row>
    <row r="5" spans="1:9" x14ac:dyDescent="0.25">
      <c r="A5" s="314" t="s">
        <v>52</v>
      </c>
      <c r="B5" s="315"/>
      <c r="C5" s="277" t="s">
        <v>144</v>
      </c>
      <c r="D5" s="277"/>
      <c r="E5" s="277"/>
      <c r="F5" s="277"/>
      <c r="G5" s="277" t="s">
        <v>53</v>
      </c>
      <c r="H5" s="277"/>
      <c r="I5" s="278"/>
    </row>
    <row r="6" spans="1:9" x14ac:dyDescent="0.25">
      <c r="A6" s="310" t="s">
        <v>54</v>
      </c>
      <c r="B6" s="311"/>
      <c r="C6" s="277" t="s">
        <v>151</v>
      </c>
      <c r="D6" s="277"/>
      <c r="E6" s="277"/>
      <c r="F6" s="277"/>
      <c r="G6" s="316" t="s">
        <v>145</v>
      </c>
      <c r="H6" s="316"/>
      <c r="I6" s="317"/>
    </row>
    <row r="7" spans="1:9" s="55" customFormat="1" x14ac:dyDescent="0.25">
      <c r="A7" s="310" t="s">
        <v>55</v>
      </c>
      <c r="B7" s="311"/>
      <c r="C7" s="277" t="s">
        <v>152</v>
      </c>
      <c r="D7" s="277"/>
      <c r="E7" s="277"/>
      <c r="F7" s="277"/>
      <c r="G7" s="312"/>
      <c r="H7" s="312"/>
      <c r="I7" s="313"/>
    </row>
    <row r="8" spans="1:9" ht="15.6" customHeight="1" x14ac:dyDescent="0.25">
      <c r="A8" s="310" t="s">
        <v>30</v>
      </c>
      <c r="B8" s="311"/>
      <c r="C8" s="277" t="s">
        <v>31</v>
      </c>
      <c r="D8" s="277"/>
      <c r="E8" s="277"/>
      <c r="F8" s="277"/>
      <c r="G8" s="312"/>
      <c r="H8" s="312"/>
      <c r="I8" s="313"/>
    </row>
    <row r="9" spans="1:9" ht="15.6" customHeight="1" x14ac:dyDescent="0.25">
      <c r="A9" s="310" t="s">
        <v>56</v>
      </c>
      <c r="B9" s="311"/>
      <c r="C9" s="277" t="s">
        <v>143</v>
      </c>
      <c r="D9" s="277"/>
      <c r="E9" s="277"/>
      <c r="F9" s="277"/>
      <c r="G9" s="312"/>
      <c r="H9" s="312"/>
      <c r="I9" s="313"/>
    </row>
    <row r="10" spans="1:9" ht="15.6" customHeight="1" thickBot="1" x14ac:dyDescent="0.3">
      <c r="A10" s="310" t="s">
        <v>57</v>
      </c>
      <c r="B10" s="311"/>
      <c r="C10" s="277" t="s">
        <v>58</v>
      </c>
      <c r="D10" s="277"/>
      <c r="E10" s="277"/>
      <c r="F10" s="277"/>
      <c r="G10" s="312"/>
      <c r="H10" s="312"/>
      <c r="I10" s="313"/>
    </row>
    <row r="11" spans="1:9" ht="16.5" thickBot="1" x14ac:dyDescent="0.3">
      <c r="A11" s="300" t="s">
        <v>153</v>
      </c>
      <c r="B11" s="301"/>
      <c r="C11" s="301"/>
      <c r="D11" s="301"/>
      <c r="E11" s="301"/>
      <c r="F11" s="301"/>
      <c r="G11" s="301"/>
      <c r="H11" s="301"/>
      <c r="I11" s="302"/>
    </row>
    <row r="12" spans="1:9" ht="25.5" x14ac:dyDescent="0.25">
      <c r="A12" s="70" t="s">
        <v>32</v>
      </c>
      <c r="B12" s="303" t="s">
        <v>59</v>
      </c>
      <c r="C12" s="304"/>
      <c r="D12" s="304"/>
      <c r="E12" s="305"/>
      <c r="F12" s="56" t="s">
        <v>60</v>
      </c>
      <c r="G12" s="56" t="s">
        <v>61</v>
      </c>
      <c r="H12" s="57" t="s">
        <v>62</v>
      </c>
      <c r="I12" s="71" t="s">
        <v>41</v>
      </c>
    </row>
    <row r="13" spans="1:9" x14ac:dyDescent="0.25">
      <c r="A13" s="72" t="s">
        <v>11</v>
      </c>
      <c r="B13" s="296" t="s">
        <v>63</v>
      </c>
      <c r="C13" s="296"/>
      <c r="D13" s="296"/>
      <c r="E13" s="297"/>
      <c r="F13" s="58"/>
      <c r="G13" s="58"/>
      <c r="H13" s="58"/>
      <c r="I13" s="73"/>
    </row>
    <row r="14" spans="1:9" x14ac:dyDescent="0.25">
      <c r="A14" s="74">
        <v>1</v>
      </c>
      <c r="B14" s="306" t="s">
        <v>64</v>
      </c>
      <c r="C14" s="306"/>
      <c r="D14" s="306"/>
      <c r="E14" s="307"/>
      <c r="F14" s="59"/>
      <c r="G14" s="59"/>
      <c r="H14" s="59"/>
      <c r="I14" s="75"/>
    </row>
    <row r="15" spans="1:9" x14ac:dyDescent="0.25">
      <c r="A15" s="76"/>
      <c r="B15" s="1" t="s">
        <v>65</v>
      </c>
      <c r="C15" s="266" t="s">
        <v>66</v>
      </c>
      <c r="D15" s="266"/>
      <c r="E15" s="282"/>
      <c r="F15" s="60">
        <v>20055.75</v>
      </c>
      <c r="G15" s="60">
        <f>ABSTRACT!E11</f>
        <v>41865.449999999997</v>
      </c>
      <c r="H15" s="60">
        <f>G15-F15</f>
        <v>21809.699999999997</v>
      </c>
      <c r="I15" s="77"/>
    </row>
    <row r="16" spans="1:9" x14ac:dyDescent="0.25">
      <c r="A16" s="76"/>
      <c r="B16" s="1" t="s">
        <v>67</v>
      </c>
      <c r="C16" s="266" t="s">
        <v>68</v>
      </c>
      <c r="D16" s="266"/>
      <c r="E16" s="282"/>
      <c r="F16" s="60">
        <v>0</v>
      </c>
      <c r="G16" s="60">
        <f>ABSTRACT!E17</f>
        <v>0</v>
      </c>
      <c r="H16" s="60">
        <f>G16-F16</f>
        <v>0</v>
      </c>
      <c r="I16" s="77"/>
    </row>
    <row r="17" spans="1:9" x14ac:dyDescent="0.25">
      <c r="A17" s="76"/>
      <c r="C17" s="308"/>
      <c r="D17" s="308"/>
      <c r="E17" s="309"/>
      <c r="F17" s="52"/>
      <c r="G17" s="52"/>
      <c r="H17" s="52"/>
      <c r="I17" s="77"/>
    </row>
    <row r="18" spans="1:9" s="63" customFormat="1" x14ac:dyDescent="0.25">
      <c r="A18" s="78"/>
      <c r="B18" s="61"/>
      <c r="C18" s="277" t="s">
        <v>69</v>
      </c>
      <c r="D18" s="277"/>
      <c r="E18" s="291"/>
      <c r="F18" s="62">
        <v>20055.75</v>
      </c>
      <c r="G18" s="62">
        <f t="shared" ref="G18:H18" si="0">SUM(G15:G17)</f>
        <v>41865.449999999997</v>
      </c>
      <c r="H18" s="62">
        <f t="shared" si="0"/>
        <v>21809.699999999997</v>
      </c>
      <c r="I18" s="79"/>
    </row>
    <row r="19" spans="1:9" x14ac:dyDescent="0.25">
      <c r="A19" s="76"/>
      <c r="C19" s="308"/>
      <c r="D19" s="308"/>
      <c r="E19" s="309"/>
      <c r="F19" s="52"/>
      <c r="G19" s="52"/>
      <c r="H19" s="52"/>
      <c r="I19" s="77"/>
    </row>
    <row r="20" spans="1:9" x14ac:dyDescent="0.25">
      <c r="A20" s="74">
        <v>2</v>
      </c>
      <c r="B20" s="306" t="s">
        <v>70</v>
      </c>
      <c r="C20" s="306"/>
      <c r="D20" s="306"/>
      <c r="E20" s="307"/>
      <c r="F20" s="59"/>
      <c r="G20" s="59"/>
      <c r="H20" s="59"/>
      <c r="I20" s="75"/>
    </row>
    <row r="21" spans="1:9" x14ac:dyDescent="0.25">
      <c r="A21" s="76"/>
      <c r="B21" s="1" t="s">
        <v>65</v>
      </c>
      <c r="C21" s="266" t="s">
        <v>71</v>
      </c>
      <c r="D21" s="266"/>
      <c r="E21" s="282"/>
      <c r="F21" s="60">
        <v>0</v>
      </c>
      <c r="G21" s="60">
        <v>0</v>
      </c>
      <c r="H21" s="60">
        <f>G21-F21</f>
        <v>0</v>
      </c>
      <c r="I21" s="77"/>
    </row>
    <row r="22" spans="1:9" x14ac:dyDescent="0.25">
      <c r="A22" s="76"/>
      <c r="B22" s="1" t="s">
        <v>67</v>
      </c>
      <c r="C22" s="266" t="s">
        <v>72</v>
      </c>
      <c r="D22" s="266"/>
      <c r="E22" s="282"/>
      <c r="F22" s="60">
        <v>0</v>
      </c>
      <c r="G22" s="60">
        <v>0</v>
      </c>
      <c r="H22" s="60">
        <f t="shared" ref="H22:H23" si="1">G22-F22</f>
        <v>0</v>
      </c>
      <c r="I22" s="77"/>
    </row>
    <row r="23" spans="1:9" x14ac:dyDescent="0.25">
      <c r="A23" s="76"/>
      <c r="B23" s="1" t="s">
        <v>73</v>
      </c>
      <c r="C23" s="266" t="s">
        <v>74</v>
      </c>
      <c r="D23" s="266"/>
      <c r="E23" s="282"/>
      <c r="F23" s="60">
        <v>0</v>
      </c>
      <c r="G23" s="60">
        <v>0</v>
      </c>
      <c r="H23" s="60">
        <f t="shared" si="1"/>
        <v>0</v>
      </c>
      <c r="I23" s="77"/>
    </row>
    <row r="24" spans="1:9" s="63" customFormat="1" x14ac:dyDescent="0.25">
      <c r="A24" s="78"/>
      <c r="B24" s="61"/>
      <c r="C24" s="277" t="s">
        <v>75</v>
      </c>
      <c r="D24" s="277"/>
      <c r="E24" s="291"/>
      <c r="F24" s="62">
        <v>0</v>
      </c>
      <c r="G24" s="62">
        <f t="shared" ref="G24:H24" si="2">SUM(G21:G23)</f>
        <v>0</v>
      </c>
      <c r="H24" s="62">
        <f t="shared" si="2"/>
        <v>0</v>
      </c>
      <c r="I24" s="79"/>
    </row>
    <row r="25" spans="1:9" x14ac:dyDescent="0.25">
      <c r="A25" s="80"/>
      <c r="B25" s="69"/>
      <c r="C25" s="292"/>
      <c r="D25" s="292"/>
      <c r="E25" s="293"/>
      <c r="F25" s="64"/>
      <c r="G25" s="64"/>
      <c r="H25" s="64"/>
      <c r="I25" s="81"/>
    </row>
    <row r="26" spans="1:9" x14ac:dyDescent="0.25">
      <c r="A26" s="82"/>
      <c r="B26" s="294" t="s">
        <v>76</v>
      </c>
      <c r="C26" s="283"/>
      <c r="D26" s="295"/>
      <c r="E26" s="295"/>
      <c r="F26" s="65">
        <v>20055.75</v>
      </c>
      <c r="G26" s="65">
        <f t="shared" ref="G26:H26" si="3">G24+G18</f>
        <v>41865.449999999997</v>
      </c>
      <c r="H26" s="65">
        <f t="shared" si="3"/>
        <v>21809.699999999997</v>
      </c>
      <c r="I26" s="83"/>
    </row>
    <row r="27" spans="1:9" x14ac:dyDescent="0.25">
      <c r="A27" s="84" t="s">
        <v>12</v>
      </c>
      <c r="B27" s="296" t="s">
        <v>77</v>
      </c>
      <c r="C27" s="296"/>
      <c r="D27" s="296"/>
      <c r="E27" s="297"/>
      <c r="F27" s="59"/>
      <c r="G27" s="59"/>
      <c r="H27" s="59"/>
      <c r="I27" s="75"/>
    </row>
    <row r="28" spans="1:9" x14ac:dyDescent="0.25">
      <c r="A28" s="76"/>
      <c r="B28" s="1" t="s">
        <v>78</v>
      </c>
      <c r="C28" s="266" t="s">
        <v>79</v>
      </c>
      <c r="D28" s="266"/>
      <c r="E28" s="282"/>
      <c r="F28" s="66">
        <v>2005.575</v>
      </c>
      <c r="G28" s="66">
        <f>G15*10%</f>
        <v>4186.5450000000001</v>
      </c>
      <c r="H28" s="60">
        <f>G28-F28</f>
        <v>2180.9700000000003</v>
      </c>
      <c r="I28" s="77"/>
    </row>
    <row r="29" spans="1:9" x14ac:dyDescent="0.25">
      <c r="A29" s="76"/>
      <c r="B29" s="1" t="s">
        <v>80</v>
      </c>
      <c r="C29" s="266" t="s">
        <v>81</v>
      </c>
      <c r="D29" s="266"/>
      <c r="E29" s="282"/>
      <c r="F29" s="66">
        <v>200.5575</v>
      </c>
      <c r="G29" s="66">
        <f>G18*1%</f>
        <v>418.65449999999998</v>
      </c>
      <c r="H29" s="60">
        <f>G29-F29</f>
        <v>218.09699999999998</v>
      </c>
      <c r="I29" s="77"/>
    </row>
    <row r="30" spans="1:9" x14ac:dyDescent="0.25">
      <c r="A30" s="76"/>
      <c r="B30" s="1" t="s">
        <v>82</v>
      </c>
      <c r="C30" s="266" t="s">
        <v>83</v>
      </c>
      <c r="D30" s="266"/>
      <c r="E30" s="282"/>
      <c r="F30" s="60">
        <v>0</v>
      </c>
      <c r="G30" s="60">
        <v>0</v>
      </c>
      <c r="H30" s="60">
        <f t="shared" ref="H30" si="4">G30-F30</f>
        <v>0</v>
      </c>
      <c r="I30" s="77"/>
    </row>
    <row r="31" spans="1:9" x14ac:dyDescent="0.25">
      <c r="A31" s="78"/>
      <c r="B31" s="61"/>
      <c r="C31" s="277" t="s">
        <v>84</v>
      </c>
      <c r="D31" s="277"/>
      <c r="E31" s="291"/>
      <c r="F31" s="62">
        <v>2206.1325000000002</v>
      </c>
      <c r="G31" s="62">
        <f>SUM(G28:G30)</f>
        <v>4605.1994999999997</v>
      </c>
      <c r="H31" s="62">
        <f>SUM(H28:H30)</f>
        <v>2399.067</v>
      </c>
      <c r="I31" s="79"/>
    </row>
    <row r="32" spans="1:9" x14ac:dyDescent="0.25">
      <c r="A32" s="82" t="s">
        <v>13</v>
      </c>
      <c r="B32" s="294" t="s">
        <v>85</v>
      </c>
      <c r="C32" s="283"/>
      <c r="D32" s="295"/>
      <c r="E32" s="295"/>
      <c r="F32" s="65">
        <v>17849.6175</v>
      </c>
      <c r="G32" s="65">
        <f>G26-G31</f>
        <v>37260.250499999995</v>
      </c>
      <c r="H32" s="65">
        <f>H26-H31</f>
        <v>19410.632999999998</v>
      </c>
      <c r="I32" s="83"/>
    </row>
    <row r="33" spans="1:9" ht="15.75" x14ac:dyDescent="0.25">
      <c r="A33" s="85" t="s">
        <v>14</v>
      </c>
      <c r="B33" s="298" t="s">
        <v>86</v>
      </c>
      <c r="C33" s="298"/>
      <c r="D33" s="298"/>
      <c r="E33" s="299"/>
      <c r="F33" s="59"/>
      <c r="G33" s="59"/>
      <c r="H33" s="59"/>
      <c r="I33" s="75"/>
    </row>
    <row r="34" spans="1:9" x14ac:dyDescent="0.25">
      <c r="A34" s="76"/>
      <c r="B34" s="1" t="s">
        <v>87</v>
      </c>
      <c r="C34" s="266" t="s">
        <v>88</v>
      </c>
      <c r="D34" s="266"/>
      <c r="E34" s="282"/>
      <c r="F34" s="60">
        <v>0</v>
      </c>
      <c r="G34" s="60">
        <f>ABSTRACT!J19</f>
        <v>11286</v>
      </c>
      <c r="H34" s="60">
        <f t="shared" ref="H34:H39" si="5">G34-F34</f>
        <v>11286</v>
      </c>
      <c r="I34" s="77"/>
    </row>
    <row r="35" spans="1:9" x14ac:dyDescent="0.25">
      <c r="A35" s="76"/>
      <c r="B35" s="1" t="s">
        <v>87</v>
      </c>
      <c r="C35" s="266" t="s">
        <v>89</v>
      </c>
      <c r="D35" s="266"/>
      <c r="E35" s="282"/>
      <c r="F35" s="60">
        <v>0</v>
      </c>
      <c r="G35" s="60">
        <v>0</v>
      </c>
      <c r="H35" s="60">
        <f>G35-F35</f>
        <v>0</v>
      </c>
      <c r="I35" s="77"/>
    </row>
    <row r="36" spans="1:9" x14ac:dyDescent="0.25">
      <c r="A36" s="76"/>
      <c r="B36" s="1" t="s">
        <v>90</v>
      </c>
      <c r="C36" s="266" t="s">
        <v>91</v>
      </c>
      <c r="D36" s="266"/>
      <c r="E36" s="282"/>
      <c r="F36" s="60">
        <v>0</v>
      </c>
      <c r="G36" s="60">
        <f>DEBIT!F11</f>
        <v>0</v>
      </c>
      <c r="H36" s="60">
        <f t="shared" si="5"/>
        <v>0</v>
      </c>
      <c r="I36" s="77"/>
    </row>
    <row r="37" spans="1:9" x14ac:dyDescent="0.25">
      <c r="A37" s="76"/>
      <c r="B37" s="1" t="s">
        <v>92</v>
      </c>
      <c r="C37" s="266" t="s">
        <v>93</v>
      </c>
      <c r="D37" s="266"/>
      <c r="E37" s="282"/>
      <c r="F37" s="60">
        <v>0</v>
      </c>
      <c r="G37" s="60">
        <v>0</v>
      </c>
      <c r="H37" s="60">
        <f t="shared" si="5"/>
        <v>0</v>
      </c>
      <c r="I37" s="77"/>
    </row>
    <row r="38" spans="1:9" x14ac:dyDescent="0.25">
      <c r="A38" s="76"/>
      <c r="B38" s="1" t="s">
        <v>94</v>
      </c>
      <c r="C38" s="266" t="s">
        <v>95</v>
      </c>
      <c r="D38" s="266"/>
      <c r="E38" s="282"/>
      <c r="F38" s="60">
        <v>0</v>
      </c>
      <c r="G38" s="60">
        <v>0</v>
      </c>
      <c r="H38" s="60">
        <f t="shared" si="5"/>
        <v>0</v>
      </c>
      <c r="I38" s="77"/>
    </row>
    <row r="39" spans="1:9" x14ac:dyDescent="0.25">
      <c r="A39" s="76"/>
      <c r="B39" s="1" t="s">
        <v>96</v>
      </c>
      <c r="C39" s="266" t="s">
        <v>97</v>
      </c>
      <c r="D39" s="266"/>
      <c r="E39" s="282"/>
      <c r="F39" s="67">
        <v>0</v>
      </c>
      <c r="G39" s="67">
        <v>0</v>
      </c>
      <c r="H39" s="67">
        <f t="shared" si="5"/>
        <v>0</v>
      </c>
      <c r="I39" s="81"/>
    </row>
    <row r="40" spans="1:9" x14ac:dyDescent="0.25">
      <c r="A40" s="82"/>
      <c r="B40" s="283" t="s">
        <v>98</v>
      </c>
      <c r="C40" s="283"/>
      <c r="D40" s="283"/>
      <c r="E40" s="283"/>
      <c r="F40" s="65">
        <v>0</v>
      </c>
      <c r="G40" s="65">
        <f>SUM(G34:G39)</f>
        <v>11286</v>
      </c>
      <c r="H40" s="65">
        <f>SUM(H34:H39)</f>
        <v>11286</v>
      </c>
      <c r="I40" s="83"/>
    </row>
    <row r="41" spans="1:9" ht="21.75" thickBot="1" x14ac:dyDescent="0.4">
      <c r="A41" s="86" t="s">
        <v>99</v>
      </c>
      <c r="B41" s="284" t="s">
        <v>100</v>
      </c>
      <c r="C41" s="284"/>
      <c r="D41" s="284"/>
      <c r="E41" s="284"/>
      <c r="F41" s="208">
        <v>17849.6175</v>
      </c>
      <c r="G41" s="208">
        <f>G32-G40</f>
        <v>25974.250499999995</v>
      </c>
      <c r="H41" s="207">
        <f>H32-H40</f>
        <v>8124.632999999998</v>
      </c>
      <c r="I41" s="105"/>
    </row>
    <row r="42" spans="1:9" ht="16.5" thickBot="1" x14ac:dyDescent="0.3">
      <c r="A42" s="285" t="s">
        <v>154</v>
      </c>
      <c r="B42" s="286"/>
      <c r="C42" s="286"/>
      <c r="D42" s="286"/>
      <c r="E42" s="286"/>
      <c r="F42" s="286"/>
      <c r="G42" s="286"/>
      <c r="H42" s="286"/>
      <c r="I42" s="287"/>
    </row>
    <row r="43" spans="1:9" x14ac:dyDescent="0.25">
      <c r="A43" s="288" t="s">
        <v>101</v>
      </c>
      <c r="B43" s="277"/>
      <c r="C43" s="277"/>
      <c r="D43" s="277"/>
      <c r="E43" s="277"/>
      <c r="F43" s="277"/>
      <c r="G43" s="277"/>
      <c r="H43" s="277"/>
      <c r="I43" s="278"/>
    </row>
    <row r="44" spans="1:9" x14ac:dyDescent="0.25">
      <c r="A44" s="289" t="s">
        <v>102</v>
      </c>
      <c r="B44" s="272"/>
      <c r="C44" s="272"/>
      <c r="D44" s="272"/>
      <c r="E44" s="272"/>
      <c r="F44" s="272"/>
      <c r="G44" s="272"/>
      <c r="H44" s="272"/>
      <c r="I44" s="290"/>
    </row>
    <row r="45" spans="1:9" x14ac:dyDescent="0.25">
      <c r="A45" s="289" t="s">
        <v>103</v>
      </c>
      <c r="B45" s="272"/>
      <c r="C45" s="272"/>
      <c r="D45" s="272"/>
      <c r="E45" s="272"/>
      <c r="F45" s="272"/>
      <c r="G45" s="272"/>
      <c r="H45" s="272"/>
      <c r="I45" s="290"/>
    </row>
    <row r="46" spans="1:9" ht="31.5" customHeight="1" x14ac:dyDescent="0.25">
      <c r="A46" s="260" t="s">
        <v>104</v>
      </c>
      <c r="B46" s="261"/>
      <c r="C46" s="261"/>
      <c r="D46" s="261"/>
      <c r="E46" s="261"/>
      <c r="F46" s="261"/>
      <c r="G46" s="261"/>
      <c r="H46" s="261"/>
      <c r="I46" s="262"/>
    </row>
    <row r="47" spans="1:9" ht="33" customHeight="1" x14ac:dyDescent="0.25">
      <c r="A47" s="260" t="s">
        <v>150</v>
      </c>
      <c r="B47" s="261"/>
      <c r="C47" s="261"/>
      <c r="D47" s="261"/>
      <c r="E47" s="261"/>
      <c r="F47" s="261"/>
      <c r="G47" s="261"/>
      <c r="H47" s="261"/>
      <c r="I47" s="262"/>
    </row>
    <row r="48" spans="1:9" x14ac:dyDescent="0.25">
      <c r="A48" s="273" t="s">
        <v>105</v>
      </c>
      <c r="B48" s="274"/>
      <c r="C48" s="274"/>
      <c r="D48" s="274" t="s">
        <v>105</v>
      </c>
      <c r="E48" s="274"/>
      <c r="F48" s="275" t="s">
        <v>105</v>
      </c>
      <c r="G48" s="275"/>
      <c r="H48" s="275" t="s">
        <v>105</v>
      </c>
      <c r="I48" s="276"/>
    </row>
    <row r="49" spans="1:9" x14ac:dyDescent="0.25">
      <c r="A49" s="279"/>
      <c r="B49" s="280"/>
      <c r="C49" s="280"/>
      <c r="D49" s="280"/>
      <c r="E49" s="280"/>
      <c r="F49" s="280"/>
      <c r="G49" s="280"/>
      <c r="H49" s="280"/>
      <c r="I49" s="281"/>
    </row>
    <row r="50" spans="1:9" x14ac:dyDescent="0.25">
      <c r="A50" s="279"/>
      <c r="B50" s="280"/>
      <c r="C50" s="280"/>
      <c r="D50" s="280"/>
      <c r="E50" s="280"/>
      <c r="F50" s="280"/>
      <c r="G50" s="280"/>
      <c r="H50" s="280"/>
      <c r="I50" s="281"/>
    </row>
    <row r="51" spans="1:9" x14ac:dyDescent="0.25">
      <c r="A51" s="279"/>
      <c r="B51" s="280"/>
      <c r="C51" s="280"/>
      <c r="D51" s="280"/>
      <c r="E51" s="280"/>
      <c r="F51" s="280"/>
      <c r="G51" s="280"/>
      <c r="H51" s="280"/>
      <c r="I51" s="281"/>
    </row>
    <row r="52" spans="1:9" x14ac:dyDescent="0.25">
      <c r="A52" s="279"/>
      <c r="B52" s="280"/>
      <c r="C52" s="280"/>
      <c r="D52" s="280"/>
      <c r="E52" s="280"/>
      <c r="F52" s="280"/>
      <c r="G52" s="280"/>
      <c r="H52" s="280"/>
      <c r="I52" s="281"/>
    </row>
    <row r="53" spans="1:9" x14ac:dyDescent="0.25">
      <c r="A53" s="279"/>
      <c r="B53" s="280"/>
      <c r="C53" s="280"/>
      <c r="D53" s="280"/>
      <c r="E53" s="280"/>
      <c r="F53" s="280"/>
      <c r="G53" s="280"/>
      <c r="H53" s="280"/>
      <c r="I53" s="281"/>
    </row>
    <row r="54" spans="1:9" x14ac:dyDescent="0.25">
      <c r="A54" s="279"/>
      <c r="B54" s="280"/>
      <c r="C54" s="280"/>
      <c r="D54" s="280"/>
      <c r="E54" s="280"/>
      <c r="F54" s="280"/>
      <c r="G54" s="280"/>
      <c r="H54" s="280"/>
      <c r="I54" s="281"/>
    </row>
    <row r="55" spans="1:9" x14ac:dyDescent="0.25">
      <c r="A55" s="273" t="s">
        <v>106</v>
      </c>
      <c r="B55" s="274"/>
      <c r="C55" s="274"/>
      <c r="D55" s="274" t="s">
        <v>111</v>
      </c>
      <c r="E55" s="274"/>
      <c r="F55" s="275" t="s">
        <v>107</v>
      </c>
      <c r="G55" s="275"/>
      <c r="H55" s="275" t="s">
        <v>112</v>
      </c>
      <c r="I55" s="276"/>
    </row>
    <row r="56" spans="1:9" x14ac:dyDescent="0.25">
      <c r="A56" s="273" t="str">
        <f>C5</f>
        <v>AMIT KUMAR SINGH</v>
      </c>
      <c r="B56" s="274"/>
      <c r="C56" s="274"/>
      <c r="D56" s="274" t="s">
        <v>113</v>
      </c>
      <c r="E56" s="274"/>
      <c r="F56" s="275" t="s">
        <v>114</v>
      </c>
      <c r="G56" s="275"/>
      <c r="H56" s="275" t="s">
        <v>115</v>
      </c>
      <c r="I56" s="276"/>
    </row>
    <row r="57" spans="1:9" x14ac:dyDescent="0.25">
      <c r="A57" s="87"/>
      <c r="I57" s="41"/>
    </row>
    <row r="58" spans="1:9" ht="15.75" x14ac:dyDescent="0.25">
      <c r="A58" s="263" t="s">
        <v>108</v>
      </c>
      <c r="B58" s="264"/>
      <c r="C58" s="264"/>
      <c r="D58" s="277" t="str">
        <f>A56</f>
        <v>AMIT KUMAR SINGH</v>
      </c>
      <c r="E58" s="277"/>
      <c r="F58" s="277"/>
      <c r="G58" s="277"/>
      <c r="H58" s="277"/>
      <c r="I58" s="278"/>
    </row>
    <row r="59" spans="1:9" ht="15.75" x14ac:dyDescent="0.25">
      <c r="A59" s="263" t="s">
        <v>109</v>
      </c>
      <c r="B59" s="264"/>
      <c r="C59" s="264"/>
      <c r="D59" s="265" t="s">
        <v>148</v>
      </c>
      <c r="E59" s="266"/>
      <c r="F59" s="266"/>
      <c r="G59" s="266"/>
      <c r="H59" s="266"/>
      <c r="I59" s="267"/>
    </row>
    <row r="60" spans="1:9" ht="16.5" thickBot="1" x14ac:dyDescent="0.3">
      <c r="A60" s="268" t="s">
        <v>110</v>
      </c>
      <c r="B60" s="269"/>
      <c r="C60" s="269"/>
      <c r="D60" s="270" t="s">
        <v>149</v>
      </c>
      <c r="E60" s="270"/>
      <c r="F60" s="270"/>
      <c r="G60" s="270"/>
      <c r="H60" s="270"/>
      <c r="I60" s="271"/>
    </row>
    <row r="62" spans="1:9" x14ac:dyDescent="0.25">
      <c r="A62" s="68"/>
    </row>
    <row r="63" spans="1:9" x14ac:dyDescent="0.25">
      <c r="A63" s="272"/>
      <c r="B63" s="272"/>
      <c r="C63" s="272"/>
      <c r="D63" s="272"/>
      <c r="E63" s="272"/>
      <c r="F63" s="272"/>
      <c r="G63" s="272"/>
      <c r="H63" s="272"/>
      <c r="I63" s="272"/>
    </row>
    <row r="64" spans="1:9" x14ac:dyDescent="0.25">
      <c r="A64" s="272"/>
      <c r="B64" s="272"/>
      <c r="C64" s="272"/>
      <c r="D64" s="272"/>
      <c r="E64" s="272"/>
      <c r="F64" s="272"/>
      <c r="G64" s="272"/>
      <c r="H64" s="272"/>
      <c r="I64" s="272"/>
    </row>
    <row r="65" spans="1:9" ht="30.75" customHeight="1" x14ac:dyDescent="0.25">
      <c r="A65" s="261"/>
      <c r="B65" s="261"/>
      <c r="C65" s="261"/>
      <c r="D65" s="261"/>
      <c r="E65" s="261"/>
      <c r="F65" s="261"/>
      <c r="G65" s="261"/>
      <c r="H65" s="261"/>
      <c r="I65" s="261"/>
    </row>
  </sheetData>
  <mergeCells count="88">
    <mergeCell ref="A4:B4"/>
    <mergeCell ref="C4:F4"/>
    <mergeCell ref="G4:I4"/>
    <mergeCell ref="A1:I1"/>
    <mergeCell ref="A2:I2"/>
    <mergeCell ref="A3:B3"/>
    <mergeCell ref="C3:F3"/>
    <mergeCell ref="G3:I3"/>
    <mergeCell ref="A5:B5"/>
    <mergeCell ref="C5:F5"/>
    <mergeCell ref="G5:I5"/>
    <mergeCell ref="A6:B6"/>
    <mergeCell ref="C6:F6"/>
    <mergeCell ref="G6:I6"/>
    <mergeCell ref="A7:B7"/>
    <mergeCell ref="C7:F7"/>
    <mergeCell ref="G7:I7"/>
    <mergeCell ref="A8:B8"/>
    <mergeCell ref="C8:F8"/>
    <mergeCell ref="G8:I8"/>
    <mergeCell ref="A9:B9"/>
    <mergeCell ref="C9:F9"/>
    <mergeCell ref="G9:I9"/>
    <mergeCell ref="A10:B10"/>
    <mergeCell ref="C10:F10"/>
    <mergeCell ref="G10:I10"/>
    <mergeCell ref="C22:E22"/>
    <mergeCell ref="A11:I11"/>
    <mergeCell ref="B12:E12"/>
    <mergeCell ref="B13:E13"/>
    <mergeCell ref="B14:E14"/>
    <mergeCell ref="C15:E15"/>
    <mergeCell ref="C16:E16"/>
    <mergeCell ref="C17:E17"/>
    <mergeCell ref="C18:E18"/>
    <mergeCell ref="C19:E19"/>
    <mergeCell ref="B20:E20"/>
    <mergeCell ref="C21:E21"/>
    <mergeCell ref="C34:E34"/>
    <mergeCell ref="C23:E23"/>
    <mergeCell ref="C24:E24"/>
    <mergeCell ref="C25:E25"/>
    <mergeCell ref="B26:E26"/>
    <mergeCell ref="B27:E27"/>
    <mergeCell ref="C28:E28"/>
    <mergeCell ref="C29:E29"/>
    <mergeCell ref="C30:E30"/>
    <mergeCell ref="C31:E31"/>
    <mergeCell ref="B32:E32"/>
    <mergeCell ref="B33:E33"/>
    <mergeCell ref="A46:I46"/>
    <mergeCell ref="C35:E35"/>
    <mergeCell ref="C36:E36"/>
    <mergeCell ref="C37:E37"/>
    <mergeCell ref="C38:E38"/>
    <mergeCell ref="C39:E39"/>
    <mergeCell ref="B40:E40"/>
    <mergeCell ref="B41:E41"/>
    <mergeCell ref="A42:I42"/>
    <mergeCell ref="A43:I43"/>
    <mergeCell ref="A44:I44"/>
    <mergeCell ref="A45:I45"/>
    <mergeCell ref="F56:G56"/>
    <mergeCell ref="H56:I56"/>
    <mergeCell ref="A48:C48"/>
    <mergeCell ref="D48:E48"/>
    <mergeCell ref="F48:G48"/>
    <mergeCell ref="H48:I48"/>
    <mergeCell ref="A49:C54"/>
    <mergeCell ref="D49:E54"/>
    <mergeCell ref="F49:G54"/>
    <mergeCell ref="H49:I54"/>
    <mergeCell ref="A47:I47"/>
    <mergeCell ref="A65:I65"/>
    <mergeCell ref="A59:C59"/>
    <mergeCell ref="D59:I59"/>
    <mergeCell ref="A60:C60"/>
    <mergeCell ref="D60:I60"/>
    <mergeCell ref="A63:I63"/>
    <mergeCell ref="A64:I64"/>
    <mergeCell ref="A55:C55"/>
    <mergeCell ref="D55:E55"/>
    <mergeCell ref="F55:G55"/>
    <mergeCell ref="H55:I55"/>
    <mergeCell ref="A58:C58"/>
    <mergeCell ref="D58:I58"/>
    <mergeCell ref="A56:C56"/>
    <mergeCell ref="D56:E56"/>
  </mergeCells>
  <conditionalFormatting sqref="H13:H14 H20 H27 H33">
    <cfRule type="cellIs" dxfId="2" priority="4" operator="lessThan">
      <formula>0</formula>
    </cfRule>
  </conditionalFormatting>
  <printOptions horizontalCentered="1" verticalCentered="1"/>
  <pageMargins left="0.7" right="0.7"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19"/>
  <sheetViews>
    <sheetView view="pageBreakPreview" zoomScaleSheetLayoutView="100" workbookViewId="0">
      <selection activeCell="E4" sqref="E4"/>
    </sheetView>
  </sheetViews>
  <sheetFormatPr defaultRowHeight="15" x14ac:dyDescent="0.25"/>
  <cols>
    <col min="1" max="1" width="6.140625" customWidth="1"/>
    <col min="2" max="2" width="11.7109375" customWidth="1"/>
    <col min="3" max="3" width="13.85546875" customWidth="1"/>
    <col min="4" max="5" width="11.7109375" bestFit="1" customWidth="1"/>
    <col min="6" max="6" width="8.85546875" bestFit="1" customWidth="1"/>
    <col min="7" max="7" width="14.28515625" customWidth="1"/>
    <col min="8" max="9" width="11.7109375" bestFit="1" customWidth="1"/>
    <col min="10" max="10" width="11.7109375" customWidth="1"/>
    <col min="11" max="11" width="11.7109375" bestFit="1" customWidth="1"/>
    <col min="12" max="12" width="7.85546875" customWidth="1"/>
  </cols>
  <sheetData>
    <row r="1" spans="1:12" ht="15.75" customHeight="1" x14ac:dyDescent="0.25">
      <c r="A1" s="326" t="s">
        <v>117</v>
      </c>
      <c r="B1" s="327"/>
      <c r="C1" s="327"/>
      <c r="D1" s="327"/>
      <c r="E1" s="327"/>
      <c r="F1" s="327"/>
      <c r="G1" s="327"/>
      <c r="H1" s="327"/>
      <c r="I1" s="327"/>
      <c r="J1" s="327"/>
      <c r="K1" s="327"/>
      <c r="L1" s="328"/>
    </row>
    <row r="2" spans="1:12" ht="15.75" thickBot="1" x14ac:dyDescent="0.3">
      <c r="A2" s="329"/>
      <c r="B2" s="330"/>
      <c r="C2" s="330"/>
      <c r="D2" s="330"/>
      <c r="E2" s="330"/>
      <c r="F2" s="330"/>
      <c r="G2" s="330"/>
      <c r="H2" s="330"/>
      <c r="I2" s="330"/>
      <c r="J2" s="330"/>
      <c r="K2" s="330"/>
      <c r="L2" s="331"/>
    </row>
    <row r="3" spans="1:12" ht="15.75" x14ac:dyDescent="0.25">
      <c r="A3" s="39" t="s">
        <v>28</v>
      </c>
      <c r="B3" s="88"/>
      <c r="C3" s="40" t="s">
        <v>139</v>
      </c>
      <c r="D3" s="40"/>
      <c r="E3" s="40"/>
      <c r="F3" s="40"/>
      <c r="G3" s="88"/>
      <c r="H3" s="88"/>
      <c r="L3" s="41"/>
    </row>
    <row r="4" spans="1:12" ht="15.75" x14ac:dyDescent="0.25">
      <c r="A4" s="42" t="s">
        <v>29</v>
      </c>
      <c r="B4" s="88"/>
      <c r="C4" s="43" t="s">
        <v>152</v>
      </c>
      <c r="D4" s="43"/>
      <c r="E4" s="43"/>
      <c r="F4" s="43"/>
      <c r="G4" s="88"/>
      <c r="H4" s="88"/>
      <c r="L4" s="41"/>
    </row>
    <row r="5" spans="1:12" ht="16.5" thickBot="1" x14ac:dyDescent="0.3">
      <c r="A5" s="42" t="s">
        <v>30</v>
      </c>
      <c r="B5" s="88"/>
      <c r="C5" s="43" t="s">
        <v>31</v>
      </c>
      <c r="D5" s="43"/>
      <c r="E5" s="43"/>
      <c r="F5" s="43"/>
      <c r="G5" s="88"/>
      <c r="H5" s="88"/>
      <c r="L5" s="41"/>
    </row>
    <row r="6" spans="1:12" ht="16.5" thickBot="1" x14ac:dyDescent="0.3">
      <c r="A6" s="300" t="s">
        <v>45</v>
      </c>
      <c r="B6" s="301"/>
      <c r="C6" s="301"/>
      <c r="D6" s="301"/>
      <c r="E6" s="301"/>
      <c r="F6" s="301"/>
      <c r="G6" s="301"/>
      <c r="H6" s="301"/>
      <c r="I6" s="301"/>
      <c r="J6" s="301"/>
      <c r="K6" s="301"/>
      <c r="L6" s="302"/>
    </row>
    <row r="7" spans="1:12" ht="26.25" thickBot="1" x14ac:dyDescent="0.3">
      <c r="A7" s="94" t="s">
        <v>32</v>
      </c>
      <c r="B7" s="95" t="s">
        <v>33</v>
      </c>
      <c r="C7" s="96" t="s">
        <v>34</v>
      </c>
      <c r="D7" s="96" t="s">
        <v>35</v>
      </c>
      <c r="E7" s="96" t="s">
        <v>36</v>
      </c>
      <c r="F7" s="106" t="s">
        <v>37</v>
      </c>
      <c r="G7" s="97" t="s">
        <v>38</v>
      </c>
      <c r="H7" s="98" t="s">
        <v>39</v>
      </c>
      <c r="I7" s="99" t="s">
        <v>43</v>
      </c>
      <c r="J7" s="99" t="s">
        <v>116</v>
      </c>
      <c r="K7" s="100" t="s">
        <v>40</v>
      </c>
      <c r="L7" s="101" t="s">
        <v>41</v>
      </c>
    </row>
    <row r="8" spans="1:12" x14ac:dyDescent="0.25">
      <c r="A8" s="44">
        <v>1</v>
      </c>
      <c r="B8" s="45" t="s">
        <v>146</v>
      </c>
      <c r="C8" s="46">
        <v>6329.4</v>
      </c>
      <c r="D8" s="47">
        <f t="shared" ref="D8:D9" si="0">E8-C8</f>
        <v>12658.799999999997</v>
      </c>
      <c r="E8" s="46">
        <f>'J-41'!G10</f>
        <v>18988.199999999997</v>
      </c>
      <c r="F8" s="108">
        <f t="shared" ref="F8:F9" si="1">E8*1%</f>
        <v>189.88199999999998</v>
      </c>
      <c r="G8" s="53">
        <f t="shared" ref="G8:G9" si="2">+E8*10%</f>
        <v>1898.8199999999997</v>
      </c>
      <c r="H8" s="54">
        <f t="shared" ref="H8:H9" si="3">E8-G8-F8</f>
        <v>16899.497999999996</v>
      </c>
      <c r="I8" s="53">
        <v>5633.1659999999993</v>
      </c>
      <c r="J8" s="53">
        <v>11286</v>
      </c>
      <c r="K8" s="89">
        <f t="shared" ref="K8:K9" si="4">H8-I8-J8</f>
        <v>-19.668000000003303</v>
      </c>
      <c r="L8" s="48"/>
    </row>
    <row r="9" spans="1:12" x14ac:dyDescent="0.25">
      <c r="A9" s="44">
        <v>2</v>
      </c>
      <c r="B9" s="45" t="s">
        <v>147</v>
      </c>
      <c r="C9" s="46">
        <v>13726.349999999999</v>
      </c>
      <c r="D9" s="47">
        <f t="shared" si="0"/>
        <v>9150.9000000000015</v>
      </c>
      <c r="E9" s="46">
        <f>'J-42'!G10</f>
        <v>22877.25</v>
      </c>
      <c r="F9" s="108">
        <f t="shared" si="1"/>
        <v>228.77250000000001</v>
      </c>
      <c r="G9" s="53">
        <f t="shared" si="2"/>
        <v>2287.7249999999999</v>
      </c>
      <c r="H9" s="54">
        <f t="shared" si="3"/>
        <v>20360.752500000002</v>
      </c>
      <c r="I9" s="53">
        <v>12216.451499999999</v>
      </c>
      <c r="J9" s="53"/>
      <c r="K9" s="89">
        <f t="shared" si="4"/>
        <v>8144.3010000000031</v>
      </c>
      <c r="L9" s="48"/>
    </row>
    <row r="10" spans="1:12" ht="15.75" thickBot="1" x14ac:dyDescent="0.3">
      <c r="A10" s="44"/>
      <c r="B10" s="45"/>
      <c r="C10" s="46"/>
      <c r="D10" s="47"/>
      <c r="E10" s="46"/>
      <c r="F10" s="108"/>
      <c r="G10" s="53"/>
      <c r="H10" s="54"/>
      <c r="I10" s="53"/>
      <c r="J10" s="53"/>
      <c r="K10" s="89"/>
      <c r="L10" s="48"/>
    </row>
    <row r="11" spans="1:12" ht="15.75" thickBot="1" x14ac:dyDescent="0.3">
      <c r="A11" s="209"/>
      <c r="B11" s="210" t="s">
        <v>42</v>
      </c>
      <c r="C11" s="211">
        <f t="shared" ref="C11:K11" si="5">SUM(C8:C10)</f>
        <v>20055.75</v>
      </c>
      <c r="D11" s="212">
        <f t="shared" si="5"/>
        <v>21809.699999999997</v>
      </c>
      <c r="E11" s="211">
        <f t="shared" si="5"/>
        <v>41865.449999999997</v>
      </c>
      <c r="F11" s="213">
        <f t="shared" si="5"/>
        <v>418.65449999999998</v>
      </c>
      <c r="G11" s="211">
        <f t="shared" si="5"/>
        <v>4186.5450000000001</v>
      </c>
      <c r="H11" s="214">
        <f t="shared" si="5"/>
        <v>37260.250499999995</v>
      </c>
      <c r="I11" s="211">
        <f t="shared" si="5"/>
        <v>17849.6175</v>
      </c>
      <c r="J11" s="211">
        <f t="shared" si="5"/>
        <v>11286</v>
      </c>
      <c r="K11" s="215">
        <f t="shared" si="5"/>
        <v>8124.6329999999998</v>
      </c>
      <c r="L11" s="216"/>
    </row>
    <row r="12" spans="1:12" ht="15.75" thickBot="1" x14ac:dyDescent="0.3">
      <c r="A12" s="102"/>
      <c r="L12" s="41"/>
    </row>
    <row r="13" spans="1:12" ht="16.5" thickBot="1" x14ac:dyDescent="0.3">
      <c r="A13" s="300" t="s">
        <v>44</v>
      </c>
      <c r="B13" s="301"/>
      <c r="C13" s="301"/>
      <c r="D13" s="301"/>
      <c r="E13" s="301"/>
      <c r="F13" s="301"/>
      <c r="G13" s="301"/>
      <c r="H13" s="301"/>
      <c r="I13" s="301"/>
      <c r="J13" s="301"/>
      <c r="K13" s="301"/>
      <c r="L13" s="302"/>
    </row>
    <row r="14" spans="1:12" ht="26.25" thickBot="1" x14ac:dyDescent="0.3">
      <c r="A14" s="94" t="s">
        <v>32</v>
      </c>
      <c r="B14" s="95" t="s">
        <v>33</v>
      </c>
      <c r="C14" s="96" t="s">
        <v>34</v>
      </c>
      <c r="D14" s="96" t="s">
        <v>35</v>
      </c>
      <c r="E14" s="96" t="s">
        <v>36</v>
      </c>
      <c r="F14" s="106" t="s">
        <v>37</v>
      </c>
      <c r="G14" s="97" t="s">
        <v>38</v>
      </c>
      <c r="H14" s="98" t="s">
        <v>39</v>
      </c>
      <c r="I14" s="99" t="s">
        <v>43</v>
      </c>
      <c r="J14" s="99" t="s">
        <v>116</v>
      </c>
      <c r="K14" s="100" t="s">
        <v>40</v>
      </c>
      <c r="L14" s="101" t="s">
        <v>41</v>
      </c>
    </row>
    <row r="15" spans="1:12" x14ac:dyDescent="0.25">
      <c r="A15" s="90">
        <v>1</v>
      </c>
      <c r="B15" s="91" t="s">
        <v>146</v>
      </c>
      <c r="C15" s="46"/>
      <c r="D15" s="47">
        <f>E15-C15</f>
        <v>0</v>
      </c>
      <c r="E15" s="46">
        <f>'J-41'!G19</f>
        <v>0</v>
      </c>
      <c r="F15" s="107">
        <f>E15*1%</f>
        <v>0</v>
      </c>
      <c r="G15" s="46"/>
      <c r="H15" s="92">
        <f>E15-G15-F15</f>
        <v>0</v>
      </c>
      <c r="I15" s="46"/>
      <c r="J15" s="46"/>
      <c r="K15" s="93">
        <f>H15-I15-J15</f>
        <v>0</v>
      </c>
      <c r="L15" s="48" t="s">
        <v>24</v>
      </c>
    </row>
    <row r="16" spans="1:12" ht="15.75" thickBot="1" x14ac:dyDescent="0.3">
      <c r="A16" s="44"/>
      <c r="B16" s="45"/>
      <c r="C16" s="46"/>
      <c r="D16" s="47">
        <f t="shared" ref="D16" si="6">E16-C16</f>
        <v>0</v>
      </c>
      <c r="E16" s="46"/>
      <c r="F16" s="108">
        <f t="shared" ref="F16" si="7">E16*1%</f>
        <v>0</v>
      </c>
      <c r="G16" s="53"/>
      <c r="H16" s="54">
        <f t="shared" ref="H16" si="8">E16-G16-F16</f>
        <v>0</v>
      </c>
      <c r="I16" s="53"/>
      <c r="J16" s="53"/>
      <c r="K16" s="89">
        <f t="shared" ref="K16" si="9">H16-I16-J16</f>
        <v>0</v>
      </c>
      <c r="L16" s="48"/>
    </row>
    <row r="17" spans="1:12" ht="15.75" thickBot="1" x14ac:dyDescent="0.3">
      <c r="A17" s="217"/>
      <c r="B17" s="218" t="s">
        <v>42</v>
      </c>
      <c r="C17" s="212">
        <f t="shared" ref="C17:K17" si="10">SUM(C15:C16)</f>
        <v>0</v>
      </c>
      <c r="D17" s="212">
        <f t="shared" si="10"/>
        <v>0</v>
      </c>
      <c r="E17" s="212">
        <f t="shared" si="10"/>
        <v>0</v>
      </c>
      <c r="F17" s="219">
        <f t="shared" si="10"/>
        <v>0</v>
      </c>
      <c r="G17" s="212">
        <f t="shared" si="10"/>
        <v>0</v>
      </c>
      <c r="H17" s="214">
        <f t="shared" si="10"/>
        <v>0</v>
      </c>
      <c r="I17" s="211">
        <f t="shared" si="10"/>
        <v>0</v>
      </c>
      <c r="J17" s="211">
        <f t="shared" si="10"/>
        <v>0</v>
      </c>
      <c r="K17" s="215">
        <f t="shared" si="10"/>
        <v>0</v>
      </c>
      <c r="L17" s="216"/>
    </row>
    <row r="18" spans="1:12" ht="15.75" thickBot="1" x14ac:dyDescent="0.3">
      <c r="A18" s="102"/>
      <c r="L18" s="41"/>
    </row>
    <row r="19" spans="1:12" ht="19.5" thickBot="1" x14ac:dyDescent="0.3">
      <c r="A19" s="324" t="s">
        <v>46</v>
      </c>
      <c r="B19" s="325"/>
      <c r="C19" s="103">
        <f t="shared" ref="C19:K19" si="11">C17+C11</f>
        <v>20055.75</v>
      </c>
      <c r="D19" s="103">
        <f t="shared" si="11"/>
        <v>21809.699999999997</v>
      </c>
      <c r="E19" s="103">
        <f t="shared" si="11"/>
        <v>41865.449999999997</v>
      </c>
      <c r="F19" s="109">
        <f t="shared" si="11"/>
        <v>418.65449999999998</v>
      </c>
      <c r="G19" s="103">
        <f t="shared" si="11"/>
        <v>4186.5450000000001</v>
      </c>
      <c r="H19" s="103">
        <f t="shared" si="11"/>
        <v>37260.250499999995</v>
      </c>
      <c r="I19" s="103">
        <f t="shared" si="11"/>
        <v>17849.6175</v>
      </c>
      <c r="J19" s="103">
        <f t="shared" si="11"/>
        <v>11286</v>
      </c>
      <c r="K19" s="103">
        <f t="shared" si="11"/>
        <v>8124.6329999999998</v>
      </c>
      <c r="L19" s="104"/>
    </row>
  </sheetData>
  <mergeCells count="4">
    <mergeCell ref="A6:L6"/>
    <mergeCell ref="A13:L13"/>
    <mergeCell ref="A19:B19"/>
    <mergeCell ref="A1:L2"/>
  </mergeCells>
  <conditionalFormatting sqref="E5:E6 E13 D15:E16 K15:K16 D8:E10 K8:K10">
    <cfRule type="cellIs" dxfId="1" priority="4" operator="lessThan">
      <formula>0</formula>
    </cfRule>
  </conditionalFormatting>
  <printOptions horizontalCentered="1"/>
  <pageMargins left="0.7" right="0.7" top="0.75" bottom="0.75" header="0.3" footer="0.3"/>
  <pageSetup scale="9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2"/>
  <sheetViews>
    <sheetView view="pageBreakPreview" zoomScale="110" zoomScaleSheetLayoutView="110" workbookViewId="0">
      <selection activeCell="D6" sqref="D6"/>
    </sheetView>
  </sheetViews>
  <sheetFormatPr defaultRowHeight="15" x14ac:dyDescent="0.25"/>
  <cols>
    <col min="1" max="1" width="6.5703125" style="6" bestFit="1" customWidth="1"/>
    <col min="2" max="2" width="12.5703125" style="6" customWidth="1"/>
    <col min="3" max="3" width="14.5703125" style="1" bestFit="1" customWidth="1"/>
    <col min="4" max="6" width="11.7109375" style="6" bestFit="1" customWidth="1"/>
    <col min="7" max="7" width="11.5703125" bestFit="1" customWidth="1"/>
    <col min="8" max="8" width="10.28515625" bestFit="1" customWidth="1"/>
  </cols>
  <sheetData>
    <row r="1" spans="1:7" ht="18.75" x14ac:dyDescent="0.25">
      <c r="A1" s="332" t="s">
        <v>118</v>
      </c>
      <c r="B1" s="333"/>
      <c r="C1" s="333"/>
      <c r="D1" s="333"/>
      <c r="E1" s="333"/>
      <c r="F1" s="334"/>
    </row>
    <row r="2" spans="1:7" ht="15.75" x14ac:dyDescent="0.25">
      <c r="A2" s="335" t="s">
        <v>119</v>
      </c>
      <c r="B2" s="336"/>
      <c r="C2" s="336"/>
      <c r="D2" s="336"/>
      <c r="E2" s="336"/>
      <c r="F2" s="337"/>
    </row>
    <row r="3" spans="1:7" ht="15.75" x14ac:dyDescent="0.25">
      <c r="A3" s="15" t="s">
        <v>0</v>
      </c>
      <c r="B3" s="15" t="s">
        <v>120</v>
      </c>
      <c r="C3" s="16" t="s">
        <v>1</v>
      </c>
      <c r="D3" s="15"/>
      <c r="E3" s="15"/>
      <c r="F3" s="15" t="s">
        <v>6</v>
      </c>
    </row>
    <row r="4" spans="1:7" ht="15.6" customHeight="1" x14ac:dyDescent="0.25">
      <c r="A4" s="3"/>
      <c r="B4" s="3"/>
      <c r="C4" s="2"/>
      <c r="D4" s="3"/>
      <c r="E4" s="3"/>
      <c r="F4" s="3"/>
    </row>
    <row r="5" spans="1:7" ht="15.6" customHeight="1" x14ac:dyDescent="0.25">
      <c r="A5" s="3">
        <v>1</v>
      </c>
      <c r="B5" s="110">
        <v>44783</v>
      </c>
      <c r="C5" s="17"/>
      <c r="D5" s="3"/>
      <c r="E5" s="24"/>
      <c r="F5" s="24"/>
      <c r="G5" s="21"/>
    </row>
    <row r="6" spans="1:7" ht="15.6" customHeight="1" x14ac:dyDescent="0.25">
      <c r="A6" s="3">
        <v>2</v>
      </c>
      <c r="B6" s="110">
        <v>44814</v>
      </c>
      <c r="C6" s="17"/>
      <c r="D6" s="3"/>
      <c r="E6" s="24"/>
      <c r="F6" s="24"/>
      <c r="G6" s="21"/>
    </row>
    <row r="7" spans="1:7" ht="15.6" customHeight="1" x14ac:dyDescent="0.25">
      <c r="A7" s="3">
        <v>3</v>
      </c>
      <c r="B7" s="110">
        <v>44844</v>
      </c>
      <c r="C7" s="18"/>
      <c r="D7" s="3"/>
      <c r="E7" s="24"/>
      <c r="F7" s="24"/>
      <c r="G7" s="21"/>
    </row>
    <row r="8" spans="1:7" ht="15.6" customHeight="1" x14ac:dyDescent="0.25">
      <c r="A8" s="3">
        <v>4</v>
      </c>
      <c r="B8" s="110"/>
      <c r="C8" s="18"/>
      <c r="D8" s="3"/>
      <c r="E8" s="24"/>
      <c r="F8" s="24"/>
      <c r="G8" s="21"/>
    </row>
    <row r="9" spans="1:7" ht="15.6" customHeight="1" x14ac:dyDescent="0.25">
      <c r="A9" s="3">
        <v>5</v>
      </c>
      <c r="B9" s="110"/>
      <c r="C9" s="18"/>
      <c r="D9" s="3"/>
      <c r="E9" s="24"/>
      <c r="F9" s="24">
        <f t="shared" ref="F9:F10" si="0">D9-E9</f>
        <v>0</v>
      </c>
      <c r="G9" s="21"/>
    </row>
    <row r="10" spans="1:7" s="5" customFormat="1" x14ac:dyDescent="0.25">
      <c r="A10" s="12">
        <v>6</v>
      </c>
      <c r="B10" s="111"/>
      <c r="C10" s="38"/>
      <c r="D10" s="12"/>
      <c r="E10" s="25"/>
      <c r="F10" s="24">
        <f t="shared" si="0"/>
        <v>0</v>
      </c>
      <c r="G10" s="22"/>
    </row>
    <row r="11" spans="1:7" s="5" customFormat="1" x14ac:dyDescent="0.25">
      <c r="A11" s="11" t="s">
        <v>11</v>
      </c>
      <c r="B11" s="11"/>
      <c r="C11" s="19" t="s">
        <v>7</v>
      </c>
      <c r="D11" s="20">
        <f>SUM(D5:D10)</f>
        <v>0</v>
      </c>
      <c r="E11" s="20">
        <f>SUM(E5:E10)</f>
        <v>0</v>
      </c>
      <c r="F11" s="20">
        <f>SUM(F5:F10)</f>
        <v>0</v>
      </c>
      <c r="G11" s="23">
        <f>SUM(G5:G10)</f>
        <v>0</v>
      </c>
    </row>
    <row r="12" spans="1:7" s="5" customFormat="1" x14ac:dyDescent="0.25">
      <c r="A12" s="12"/>
      <c r="B12" s="12"/>
      <c r="C12" s="4"/>
      <c r="D12" s="12"/>
      <c r="E12" s="12"/>
      <c r="F12" s="12"/>
    </row>
  </sheetData>
  <mergeCells count="2">
    <mergeCell ref="A1:F1"/>
    <mergeCell ref="A2:F2"/>
  </mergeCells>
  <conditionalFormatting sqref="F4:F10">
    <cfRule type="cellIs" dxfId="0" priority="1" operator="lessThan">
      <formula>0</formula>
    </cfRule>
  </conditionalFormatting>
  <printOptions horizontalCentered="1"/>
  <pageMargins left="0.196850393700787" right="0.196850393700787" top="0.74803149606299202" bottom="0.74803149606299202" header="0.31496062992126" footer="0.31496062992126"/>
  <pageSetup scale="9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view="pageBreakPreview" zoomScaleSheetLayoutView="100" workbookViewId="0">
      <selection activeCell="H8" sqref="H8"/>
    </sheetView>
  </sheetViews>
  <sheetFormatPr defaultRowHeight="15" x14ac:dyDescent="0.25"/>
  <cols>
    <col min="1" max="1" width="6.5703125" style="6" bestFit="1" customWidth="1"/>
    <col min="2" max="2" width="28.28515625" style="1" customWidth="1"/>
    <col min="3" max="3" width="7.28515625" style="1" customWidth="1"/>
    <col min="4" max="4" width="5.7109375" style="1" customWidth="1"/>
    <col min="5" max="5" width="9.28515625" style="1" bestFit="1" customWidth="1"/>
    <col min="6" max="6" width="8.5703125" style="6" bestFit="1" customWidth="1"/>
    <col min="7" max="7" width="11" style="6" bestFit="1" customWidth="1"/>
    <col min="8" max="8" width="25.7109375" style="6" customWidth="1"/>
    <col min="10" max="10" width="10.28515625" bestFit="1" customWidth="1"/>
  </cols>
  <sheetData>
    <row r="1" spans="1:8" ht="18.75" x14ac:dyDescent="0.25">
      <c r="A1" s="338" t="s">
        <v>140</v>
      </c>
      <c r="B1" s="339"/>
      <c r="C1" s="339"/>
      <c r="D1" s="339"/>
      <c r="E1" s="339"/>
      <c r="F1" s="339"/>
      <c r="G1" s="339"/>
      <c r="H1" s="339"/>
    </row>
    <row r="2" spans="1:8" ht="15.75" x14ac:dyDescent="0.25">
      <c r="A2" s="335" t="s">
        <v>142</v>
      </c>
      <c r="B2" s="336"/>
      <c r="C2" s="336"/>
      <c r="D2" s="336"/>
      <c r="E2" s="336"/>
      <c r="F2" s="336"/>
      <c r="G2" s="336"/>
      <c r="H2" s="337"/>
    </row>
    <row r="3" spans="1:8" ht="15.6" customHeight="1" x14ac:dyDescent="0.25">
      <c r="A3" s="15" t="s">
        <v>0</v>
      </c>
      <c r="B3" s="16" t="s">
        <v>1</v>
      </c>
      <c r="C3" s="16" t="s">
        <v>2</v>
      </c>
      <c r="D3" s="16" t="s">
        <v>3</v>
      </c>
      <c r="E3" s="36" t="s">
        <v>5</v>
      </c>
      <c r="F3" s="15" t="s">
        <v>4</v>
      </c>
      <c r="G3" s="15" t="s">
        <v>6</v>
      </c>
      <c r="H3" s="37" t="s">
        <v>10</v>
      </c>
    </row>
    <row r="4" spans="1:8" s="5" customFormat="1" x14ac:dyDescent="0.25">
      <c r="A4" s="12">
        <v>1</v>
      </c>
      <c r="B4" s="4" t="s">
        <v>15</v>
      </c>
      <c r="C4" s="7" t="s">
        <v>9</v>
      </c>
      <c r="D4" s="7">
        <v>0.15</v>
      </c>
      <c r="E4" s="12">
        <v>3836</v>
      </c>
      <c r="F4" s="12">
        <v>11</v>
      </c>
      <c r="G4" s="25">
        <f t="shared" ref="G4:G13" si="0">F4*E4*D4</f>
        <v>6329.4</v>
      </c>
      <c r="H4" s="13" t="s">
        <v>138</v>
      </c>
    </row>
    <row r="5" spans="1:8" s="5" customFormat="1" x14ac:dyDescent="0.25">
      <c r="A5" s="12">
        <f>A4+1</f>
        <v>2</v>
      </c>
      <c r="B5" s="4" t="s">
        <v>16</v>
      </c>
      <c r="C5" s="7" t="s">
        <v>9</v>
      </c>
      <c r="D5" s="7">
        <v>0.15</v>
      </c>
      <c r="E5" s="12">
        <v>3836</v>
      </c>
      <c r="F5" s="12">
        <v>22</v>
      </c>
      <c r="G5" s="25">
        <f t="shared" si="0"/>
        <v>12658.8</v>
      </c>
      <c r="H5" s="13" t="s">
        <v>138</v>
      </c>
    </row>
    <row r="6" spans="1:8" s="5" customFormat="1" x14ac:dyDescent="0.25">
      <c r="A6" s="12">
        <f t="shared" ref="A6:A9" si="1">A5+1</f>
        <v>3</v>
      </c>
      <c r="B6" s="4" t="s">
        <v>17</v>
      </c>
      <c r="C6" s="7" t="s">
        <v>9</v>
      </c>
      <c r="D6" s="7"/>
      <c r="E6" s="12">
        <v>3836</v>
      </c>
      <c r="F6" s="12">
        <v>22</v>
      </c>
      <c r="G6" s="25">
        <f t="shared" si="0"/>
        <v>0</v>
      </c>
      <c r="H6" s="13"/>
    </row>
    <row r="7" spans="1:8" s="5" customFormat="1" x14ac:dyDescent="0.25">
      <c r="A7" s="12">
        <f t="shared" si="1"/>
        <v>4</v>
      </c>
      <c r="B7" s="4" t="s">
        <v>18</v>
      </c>
      <c r="C7" s="7" t="s">
        <v>9</v>
      </c>
      <c r="D7" s="7"/>
      <c r="E7" s="12">
        <v>3836</v>
      </c>
      <c r="F7" s="12">
        <v>22</v>
      </c>
      <c r="G7" s="25">
        <f t="shared" si="0"/>
        <v>0</v>
      </c>
      <c r="H7" s="13"/>
    </row>
    <row r="8" spans="1:8" s="5" customFormat="1" x14ac:dyDescent="0.25">
      <c r="A8" s="12">
        <f t="shared" si="1"/>
        <v>5</v>
      </c>
      <c r="B8" s="4" t="s">
        <v>19</v>
      </c>
      <c r="C8" s="7" t="s">
        <v>9</v>
      </c>
      <c r="D8" s="7"/>
      <c r="E8" s="12">
        <v>3836</v>
      </c>
      <c r="F8" s="12">
        <v>22</v>
      </c>
      <c r="G8" s="25">
        <f t="shared" ref="G8" si="2">F8*E8*D8</f>
        <v>0</v>
      </c>
      <c r="H8" s="13"/>
    </row>
    <row r="9" spans="1:8" s="5" customFormat="1" x14ac:dyDescent="0.25">
      <c r="A9" s="12">
        <f t="shared" si="1"/>
        <v>6</v>
      </c>
      <c r="B9" s="4" t="s">
        <v>20</v>
      </c>
      <c r="C9" s="7" t="s">
        <v>9</v>
      </c>
      <c r="D9" s="7"/>
      <c r="E9" s="12">
        <v>3836</v>
      </c>
      <c r="F9" s="12">
        <v>11</v>
      </c>
      <c r="G9" s="25">
        <f t="shared" si="0"/>
        <v>0</v>
      </c>
      <c r="H9" s="13"/>
    </row>
    <row r="10" spans="1:8" s="5" customFormat="1" x14ac:dyDescent="0.25">
      <c r="A10" s="10"/>
      <c r="B10" s="9" t="s">
        <v>8</v>
      </c>
      <c r="C10" s="8"/>
      <c r="D10" s="8"/>
      <c r="E10" s="8"/>
      <c r="F10" s="10"/>
      <c r="G10" s="49">
        <f>SUM(G4:G9)</f>
        <v>18988.199999999997</v>
      </c>
      <c r="H10" s="14"/>
    </row>
    <row r="11" spans="1:8" s="5" customFormat="1" x14ac:dyDescent="0.25">
      <c r="A11" s="33"/>
      <c r="B11" s="29" t="s">
        <v>24</v>
      </c>
      <c r="C11" s="34"/>
      <c r="D11" s="34"/>
      <c r="E11" s="33"/>
      <c r="F11" s="33"/>
      <c r="G11" s="50"/>
      <c r="H11" s="35"/>
    </row>
    <row r="12" spans="1:8" s="5" customFormat="1" x14ac:dyDescent="0.25">
      <c r="A12" s="12"/>
      <c r="B12" s="4" t="s">
        <v>22</v>
      </c>
      <c r="C12" s="7" t="s">
        <v>21</v>
      </c>
      <c r="D12" s="7"/>
      <c r="E12" s="12"/>
      <c r="F12" s="12">
        <v>650</v>
      </c>
      <c r="G12" s="25">
        <f t="shared" si="0"/>
        <v>0</v>
      </c>
      <c r="H12" s="342"/>
    </row>
    <row r="13" spans="1:8" s="5" customFormat="1" x14ac:dyDescent="0.25">
      <c r="A13" s="12"/>
      <c r="B13" s="4" t="s">
        <v>23</v>
      </c>
      <c r="C13" s="7" t="s">
        <v>21</v>
      </c>
      <c r="D13" s="7"/>
      <c r="E13" s="12"/>
      <c r="F13" s="12">
        <v>450</v>
      </c>
      <c r="G13" s="25">
        <f t="shared" si="0"/>
        <v>0</v>
      </c>
      <c r="H13" s="343"/>
    </row>
    <row r="14" spans="1:8" s="5" customFormat="1" x14ac:dyDescent="0.25">
      <c r="A14" s="12"/>
      <c r="B14" s="4"/>
      <c r="C14" s="7"/>
      <c r="D14" s="7"/>
      <c r="E14" s="12"/>
      <c r="F14" s="12"/>
      <c r="G14" s="25"/>
      <c r="H14" s="206"/>
    </row>
    <row r="15" spans="1:8" s="5" customFormat="1" x14ac:dyDescent="0.25">
      <c r="A15" s="26"/>
      <c r="B15" s="29" t="s">
        <v>25</v>
      </c>
      <c r="C15" s="27"/>
      <c r="D15" s="27"/>
      <c r="E15" s="26"/>
      <c r="F15" s="26"/>
      <c r="G15" s="51"/>
      <c r="H15" s="28"/>
    </row>
    <row r="16" spans="1:8" s="5" customFormat="1" x14ac:dyDescent="0.25">
      <c r="A16" s="30"/>
      <c r="B16" s="31" t="s">
        <v>22</v>
      </c>
      <c r="C16" s="32" t="s">
        <v>21</v>
      </c>
      <c r="D16" s="32"/>
      <c r="E16" s="30"/>
      <c r="F16" s="30">
        <v>650</v>
      </c>
      <c r="G16" s="112">
        <f t="shared" ref="G16:G17" si="3">F16*E16*D16</f>
        <v>0</v>
      </c>
      <c r="H16" s="340"/>
    </row>
    <row r="17" spans="1:8" s="5" customFormat="1" x14ac:dyDescent="0.25">
      <c r="A17" s="30"/>
      <c r="B17" s="31" t="s">
        <v>26</v>
      </c>
      <c r="C17" s="32" t="s">
        <v>21</v>
      </c>
      <c r="D17" s="32"/>
      <c r="E17" s="30"/>
      <c r="F17" s="30">
        <v>450</v>
      </c>
      <c r="G17" s="112">
        <f t="shared" si="3"/>
        <v>0</v>
      </c>
      <c r="H17" s="341"/>
    </row>
    <row r="18" spans="1:8" s="5" customFormat="1" x14ac:dyDescent="0.25">
      <c r="A18" s="12"/>
      <c r="B18" s="4"/>
      <c r="C18" s="7"/>
      <c r="D18" s="7"/>
      <c r="E18" s="7"/>
      <c r="F18" s="12"/>
      <c r="G18" s="25"/>
      <c r="H18" s="13"/>
    </row>
    <row r="19" spans="1:8" s="5" customFormat="1" x14ac:dyDescent="0.25">
      <c r="A19" s="10"/>
      <c r="B19" s="9" t="s">
        <v>8</v>
      </c>
      <c r="C19" s="8"/>
      <c r="D19" s="8"/>
      <c r="E19" s="8"/>
      <c r="F19" s="10"/>
      <c r="G19" s="49">
        <f>SUM(G12:G18)</f>
        <v>0</v>
      </c>
      <c r="H19" s="14"/>
    </row>
  </sheetData>
  <mergeCells count="4">
    <mergeCell ref="A1:H1"/>
    <mergeCell ref="A2:H2"/>
    <mergeCell ref="H16:H17"/>
    <mergeCell ref="H12:H13"/>
  </mergeCells>
  <printOptions horizontalCentered="1"/>
  <pageMargins left="0.196850393700787" right="0.196850393700787" top="0.74803149606299202" bottom="0.74803149606299202" header="0.31496062992126" footer="0.31496062992126"/>
  <pageSetup scale="9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view="pageBreakPreview" zoomScaleSheetLayoutView="100" workbookViewId="0">
      <selection activeCell="H6" sqref="H6"/>
    </sheetView>
  </sheetViews>
  <sheetFormatPr defaultRowHeight="15" x14ac:dyDescent="0.25"/>
  <cols>
    <col min="1" max="1" width="6.5703125" style="6" bestFit="1" customWidth="1"/>
    <col min="2" max="2" width="28.28515625" style="1" customWidth="1"/>
    <col min="3" max="3" width="7.28515625" style="1" customWidth="1"/>
    <col min="4" max="4" width="5.7109375" style="1" customWidth="1"/>
    <col min="5" max="5" width="9.28515625" style="1" bestFit="1" customWidth="1"/>
    <col min="6" max="6" width="8.5703125" style="6" bestFit="1" customWidth="1"/>
    <col min="7" max="7" width="11" style="6" bestFit="1" customWidth="1"/>
    <col min="8" max="8" width="25.7109375" style="6" customWidth="1"/>
    <col min="10" max="10" width="10.28515625" bestFit="1" customWidth="1"/>
  </cols>
  <sheetData>
    <row r="1" spans="1:8" ht="18.75" x14ac:dyDescent="0.25">
      <c r="A1" s="338" t="s">
        <v>141</v>
      </c>
      <c r="B1" s="339"/>
      <c r="C1" s="339"/>
      <c r="D1" s="339"/>
      <c r="E1" s="339"/>
      <c r="F1" s="339"/>
      <c r="G1" s="339"/>
      <c r="H1" s="339"/>
    </row>
    <row r="2" spans="1:8" ht="15.75" x14ac:dyDescent="0.25">
      <c r="A2" s="335" t="s">
        <v>142</v>
      </c>
      <c r="B2" s="336"/>
      <c r="C2" s="336"/>
      <c r="D2" s="336"/>
      <c r="E2" s="336"/>
      <c r="F2" s="336"/>
      <c r="G2" s="336"/>
      <c r="H2" s="337"/>
    </row>
    <row r="3" spans="1:8" ht="15.6" customHeight="1" x14ac:dyDescent="0.25">
      <c r="A3" s="15" t="s">
        <v>0</v>
      </c>
      <c r="B3" s="16" t="s">
        <v>1</v>
      </c>
      <c r="C3" s="16" t="s">
        <v>2</v>
      </c>
      <c r="D3" s="16" t="s">
        <v>3</v>
      </c>
      <c r="E3" s="36" t="s">
        <v>5</v>
      </c>
      <c r="F3" s="15" t="s">
        <v>4</v>
      </c>
      <c r="G3" s="15" t="s">
        <v>6</v>
      </c>
      <c r="H3" s="37" t="s">
        <v>10</v>
      </c>
    </row>
    <row r="4" spans="1:8" s="5" customFormat="1" x14ac:dyDescent="0.25">
      <c r="A4" s="12">
        <v>1</v>
      </c>
      <c r="B4" s="4" t="s">
        <v>15</v>
      </c>
      <c r="C4" s="7" t="s">
        <v>9</v>
      </c>
      <c r="D4" s="7">
        <v>0.15</v>
      </c>
      <c r="E4" s="12">
        <v>2773</v>
      </c>
      <c r="F4" s="12">
        <v>11</v>
      </c>
      <c r="G4" s="25">
        <f t="shared" ref="G4:G13" si="0">F4*E4*D4</f>
        <v>4575.45</v>
      </c>
      <c r="H4" s="13" t="s">
        <v>138</v>
      </c>
    </row>
    <row r="5" spans="1:8" s="5" customFormat="1" x14ac:dyDescent="0.25">
      <c r="A5" s="12">
        <f>A4+1</f>
        <v>2</v>
      </c>
      <c r="B5" s="4" t="s">
        <v>16</v>
      </c>
      <c r="C5" s="7" t="s">
        <v>9</v>
      </c>
      <c r="D5" s="7">
        <v>0.15</v>
      </c>
      <c r="E5" s="12">
        <v>2773</v>
      </c>
      <c r="F5" s="12">
        <v>22</v>
      </c>
      <c r="G5" s="25">
        <f t="shared" si="0"/>
        <v>9150.9</v>
      </c>
      <c r="H5" s="13" t="s">
        <v>138</v>
      </c>
    </row>
    <row r="6" spans="1:8" s="5" customFormat="1" x14ac:dyDescent="0.25">
      <c r="A6" s="12">
        <f t="shared" ref="A6:A9" si="1">A5+1</f>
        <v>3</v>
      </c>
      <c r="B6" s="4" t="s">
        <v>17</v>
      </c>
      <c r="C6" s="7" t="s">
        <v>9</v>
      </c>
      <c r="D6" s="7">
        <v>0.15</v>
      </c>
      <c r="E6" s="12">
        <v>2773</v>
      </c>
      <c r="F6" s="12">
        <v>22</v>
      </c>
      <c r="G6" s="25">
        <f t="shared" si="0"/>
        <v>9150.9</v>
      </c>
      <c r="H6" s="13" t="s">
        <v>138</v>
      </c>
    </row>
    <row r="7" spans="1:8" s="5" customFormat="1" x14ac:dyDescent="0.25">
      <c r="A7" s="12">
        <f t="shared" si="1"/>
        <v>4</v>
      </c>
      <c r="B7" s="4" t="s">
        <v>18</v>
      </c>
      <c r="C7" s="7" t="s">
        <v>9</v>
      </c>
      <c r="D7" s="7"/>
      <c r="E7" s="12">
        <v>2773</v>
      </c>
      <c r="F7" s="12">
        <v>22</v>
      </c>
      <c r="G7" s="25">
        <f t="shared" si="0"/>
        <v>0</v>
      </c>
      <c r="H7" s="13"/>
    </row>
    <row r="8" spans="1:8" s="5" customFormat="1" x14ac:dyDescent="0.25">
      <c r="A8" s="12">
        <f t="shared" si="1"/>
        <v>5</v>
      </c>
      <c r="B8" s="4" t="s">
        <v>19</v>
      </c>
      <c r="C8" s="7" t="s">
        <v>9</v>
      </c>
      <c r="D8" s="7"/>
      <c r="E8" s="12">
        <v>2773</v>
      </c>
      <c r="F8" s="12">
        <v>22</v>
      </c>
      <c r="G8" s="25">
        <f t="shared" si="0"/>
        <v>0</v>
      </c>
      <c r="H8" s="13"/>
    </row>
    <row r="9" spans="1:8" s="5" customFormat="1" x14ac:dyDescent="0.25">
      <c r="A9" s="12">
        <f t="shared" si="1"/>
        <v>6</v>
      </c>
      <c r="B9" s="4" t="s">
        <v>20</v>
      </c>
      <c r="C9" s="7" t="s">
        <v>9</v>
      </c>
      <c r="D9" s="7"/>
      <c r="E9" s="12">
        <v>2773</v>
      </c>
      <c r="F9" s="12">
        <v>11</v>
      </c>
      <c r="G9" s="25">
        <f t="shared" si="0"/>
        <v>0</v>
      </c>
      <c r="H9" s="13"/>
    </row>
    <row r="10" spans="1:8" s="5" customFormat="1" x14ac:dyDescent="0.25">
      <c r="A10" s="10"/>
      <c r="B10" s="9" t="s">
        <v>8</v>
      </c>
      <c r="C10" s="8"/>
      <c r="D10" s="8"/>
      <c r="E10" s="8"/>
      <c r="F10" s="10"/>
      <c r="G10" s="49">
        <f>SUM(G4:G9)</f>
        <v>22877.25</v>
      </c>
      <c r="H10" s="14"/>
    </row>
    <row r="11" spans="1:8" s="5" customFormat="1" x14ac:dyDescent="0.25">
      <c r="A11" s="33"/>
      <c r="B11" s="29" t="s">
        <v>24</v>
      </c>
      <c r="C11" s="34"/>
      <c r="D11" s="34"/>
      <c r="E11" s="33"/>
      <c r="F11" s="33"/>
      <c r="G11" s="50"/>
      <c r="H11" s="35"/>
    </row>
    <row r="12" spans="1:8" s="5" customFormat="1" x14ac:dyDescent="0.25">
      <c r="A12" s="12"/>
      <c r="B12" s="4" t="s">
        <v>22</v>
      </c>
      <c r="C12" s="7" t="s">
        <v>21</v>
      </c>
      <c r="D12" s="7"/>
      <c r="E12" s="12"/>
      <c r="F12" s="12">
        <v>650</v>
      </c>
      <c r="G12" s="25">
        <f t="shared" si="0"/>
        <v>0</v>
      </c>
      <c r="H12" s="342"/>
    </row>
    <row r="13" spans="1:8" s="5" customFormat="1" x14ac:dyDescent="0.25">
      <c r="A13" s="12"/>
      <c r="B13" s="4" t="s">
        <v>23</v>
      </c>
      <c r="C13" s="7" t="s">
        <v>21</v>
      </c>
      <c r="D13" s="7"/>
      <c r="E13" s="12"/>
      <c r="F13" s="12">
        <v>450</v>
      </c>
      <c r="G13" s="25">
        <f t="shared" si="0"/>
        <v>0</v>
      </c>
      <c r="H13" s="343"/>
    </row>
    <row r="14" spans="1:8" s="5" customFormat="1" x14ac:dyDescent="0.25">
      <c r="A14" s="12"/>
      <c r="B14" s="4"/>
      <c r="C14" s="7"/>
      <c r="D14" s="7"/>
      <c r="E14" s="12"/>
      <c r="F14" s="12"/>
      <c r="G14" s="25"/>
      <c r="H14" s="206"/>
    </row>
    <row r="15" spans="1:8" s="5" customFormat="1" x14ac:dyDescent="0.25">
      <c r="A15" s="26"/>
      <c r="B15" s="29" t="s">
        <v>25</v>
      </c>
      <c r="C15" s="27"/>
      <c r="D15" s="27"/>
      <c r="E15" s="26"/>
      <c r="F15" s="26"/>
      <c r="G15" s="51"/>
      <c r="H15" s="28"/>
    </row>
    <row r="16" spans="1:8" s="5" customFormat="1" x14ac:dyDescent="0.25">
      <c r="A16" s="30"/>
      <c r="B16" s="31" t="s">
        <v>22</v>
      </c>
      <c r="C16" s="32" t="s">
        <v>21</v>
      </c>
      <c r="D16" s="32"/>
      <c r="E16" s="30"/>
      <c r="F16" s="30">
        <v>650</v>
      </c>
      <c r="G16" s="112">
        <f t="shared" ref="G16:G17" si="2">F16*E16*D16</f>
        <v>0</v>
      </c>
      <c r="H16" s="340"/>
    </row>
    <row r="17" spans="1:8" s="5" customFormat="1" x14ac:dyDescent="0.25">
      <c r="A17" s="30"/>
      <c r="B17" s="31" t="s">
        <v>26</v>
      </c>
      <c r="C17" s="32" t="s">
        <v>21</v>
      </c>
      <c r="D17" s="32"/>
      <c r="E17" s="30"/>
      <c r="F17" s="30">
        <v>450</v>
      </c>
      <c r="G17" s="112">
        <f t="shared" si="2"/>
        <v>0</v>
      </c>
      <c r="H17" s="341"/>
    </row>
    <row r="18" spans="1:8" s="5" customFormat="1" x14ac:dyDescent="0.25">
      <c r="A18" s="12"/>
      <c r="B18" s="4"/>
      <c r="C18" s="7"/>
      <c r="D18" s="7"/>
      <c r="E18" s="7"/>
      <c r="F18" s="12"/>
      <c r="G18" s="25"/>
      <c r="H18" s="13"/>
    </row>
    <row r="19" spans="1:8" s="5" customFormat="1" x14ac:dyDescent="0.25">
      <c r="A19" s="10"/>
      <c r="B19" s="9" t="s">
        <v>8</v>
      </c>
      <c r="C19" s="8"/>
      <c r="D19" s="8"/>
      <c r="E19" s="8"/>
      <c r="F19" s="10"/>
      <c r="G19" s="49">
        <f>SUM(G12:G18)</f>
        <v>0</v>
      </c>
      <c r="H19" s="14"/>
    </row>
  </sheetData>
  <mergeCells count="4">
    <mergeCell ref="A1:H1"/>
    <mergeCell ref="A2:H2"/>
    <mergeCell ref="H12:H13"/>
    <mergeCell ref="H16:H17"/>
  </mergeCells>
  <printOptions horizontalCentered="1"/>
  <pageMargins left="0.196850393700787" right="0.196850393700787" top="0.74803149606299202" bottom="0.74803149606299202" header="0.31496062992126" footer="0.31496062992126"/>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INVOICE</vt:lpstr>
      <vt:lpstr>COP</vt:lpstr>
      <vt:lpstr>ABSTRACT</vt:lpstr>
      <vt:lpstr>DEBIT</vt:lpstr>
      <vt:lpstr>J-41</vt:lpstr>
      <vt:lpstr>J-42</vt:lpstr>
      <vt:lpstr>COP!Print_Area</vt:lpstr>
      <vt:lpstr>DEBIT!Print_Area</vt:lpstr>
      <vt:lpstr>INVOICE!Print_Area</vt:lpstr>
      <vt:lpstr>'J-41'!Print_Area</vt:lpstr>
      <vt:lpstr>'J-42'!Print_Area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om</cp:lastModifiedBy>
  <cp:lastPrinted>2023-07-17T07:42:19Z</cp:lastPrinted>
  <dcterms:created xsi:type="dcterms:W3CDTF">2021-02-14T09:19:45Z</dcterms:created>
  <dcterms:modified xsi:type="dcterms:W3CDTF">2023-07-17T10:32:07Z</dcterms:modified>
</cp:coreProperties>
</file>